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30" windowWidth="15330" windowHeight="4275" tabRatio="854" activeTab="11"/>
  </bookViews>
  <sheets>
    <sheet name="lentele1" sheetId="1" r:id="rId1"/>
    <sheet name="lentele2" sheetId="2" r:id="rId2"/>
    <sheet name="lentele3" sheetId="3" r:id="rId3"/>
    <sheet name="lentele4" sheetId="4" r:id="rId4"/>
    <sheet name="lentele5" sheetId="5" r:id="rId5"/>
    <sheet name="lentele6" sheetId="6" r:id="rId6"/>
    <sheet name="lentele7" sheetId="7" r:id="rId7"/>
    <sheet name="lentele8" sheetId="8" r:id="rId8"/>
    <sheet name="lentele9" sheetId="9" r:id="rId9"/>
    <sheet name="lentele10" sheetId="10" r:id="rId10"/>
    <sheet name="lentele11" sheetId="11" r:id="rId11"/>
    <sheet name="Lentele12" sheetId="12" r:id="rId12"/>
  </sheets>
  <definedNames/>
  <calcPr fullCalcOnLoad="1"/>
</workbook>
</file>

<file path=xl/sharedStrings.xml><?xml version="1.0" encoding="utf-8"?>
<sst xmlns="http://schemas.openxmlformats.org/spreadsheetml/2006/main" count="674" uniqueCount="178">
  <si>
    <t>1 lentelė</t>
  </si>
  <si>
    <t>4 lentelė</t>
  </si>
  <si>
    <t>2 lentelė</t>
  </si>
  <si>
    <t>ŠILUMOS  ENERGIJOS BALANSAS</t>
  </si>
  <si>
    <t>Viso</t>
  </si>
  <si>
    <t>Garu</t>
  </si>
  <si>
    <t>Pateikta vartotojams</t>
  </si>
  <si>
    <t>Bendrovė</t>
  </si>
  <si>
    <t>(t)</t>
  </si>
  <si>
    <t>(t.m3)</t>
  </si>
  <si>
    <t>KURO  SĄNAUDOS  PAGAL  RŪŠĮ</t>
  </si>
  <si>
    <t>Iš viso</t>
  </si>
  <si>
    <t xml:space="preserve">t. sk. elektrinės </t>
  </si>
  <si>
    <t>Kauno energija</t>
  </si>
  <si>
    <t>Klaipėdos energija</t>
  </si>
  <si>
    <t>t. sk. elektrinės</t>
  </si>
  <si>
    <t>Šiaulių energija</t>
  </si>
  <si>
    <t>Alytaus ŠT</t>
  </si>
  <si>
    <t>Vilniaus raj. ŠT</t>
  </si>
  <si>
    <t xml:space="preserve">Jonavos ŠT  </t>
  </si>
  <si>
    <t>Šilutės ŠT</t>
  </si>
  <si>
    <t>Raseinių ŠT</t>
  </si>
  <si>
    <t>Mažeikių ŠT</t>
  </si>
  <si>
    <t>Utenos ŠT</t>
  </si>
  <si>
    <t>Druskininkų ŠT</t>
  </si>
  <si>
    <t>Lazdijų ŠT</t>
  </si>
  <si>
    <t>Biržų ŠT</t>
  </si>
  <si>
    <t>Tauragės ŠT</t>
  </si>
  <si>
    <t>Radviliškio šiluma</t>
  </si>
  <si>
    <t>Plungės ŠT</t>
  </si>
  <si>
    <t>Kaišiadorių šiluma</t>
  </si>
  <si>
    <t>Lt /MWh</t>
  </si>
  <si>
    <t>tūkst.MWh</t>
  </si>
  <si>
    <t>tūkst. Lt</t>
  </si>
  <si>
    <t>Ignalinos ŠT</t>
  </si>
  <si>
    <t>Eil. Nr.</t>
  </si>
  <si>
    <t>Eil.Nr.</t>
  </si>
  <si>
    <t xml:space="preserve">Karštu vandeniu </t>
  </si>
  <si>
    <t>Techniniai nuostoliai</t>
  </si>
  <si>
    <t>Pateikta į tinklus</t>
  </si>
  <si>
    <t>Gyventojams</t>
  </si>
  <si>
    <t>Kitiems vartotojams</t>
  </si>
  <si>
    <t>%</t>
  </si>
  <si>
    <t>Vidutinis tarifas</t>
  </si>
  <si>
    <t xml:space="preserve">Eil. Nr. </t>
  </si>
  <si>
    <t xml:space="preserve">Durpės  </t>
  </si>
  <si>
    <t xml:space="preserve">Krosnių kuras </t>
  </si>
  <si>
    <t xml:space="preserve">Mažų kat. kuras </t>
  </si>
  <si>
    <t>(ktm)</t>
  </si>
  <si>
    <t>(m3)</t>
  </si>
  <si>
    <t xml:space="preserve">Malkos </t>
  </si>
  <si>
    <t>(erdv.m)</t>
  </si>
  <si>
    <t xml:space="preserve">Gamyba </t>
  </si>
  <si>
    <t xml:space="preserve"> Sutartinio kuro sąnaudos </t>
  </si>
  <si>
    <t xml:space="preserve"> Elektros sąnaudos </t>
  </si>
  <si>
    <t xml:space="preserve">Techniniai nuostoliai </t>
  </si>
  <si>
    <t>Švenčionių energija</t>
  </si>
  <si>
    <t xml:space="preserve">         Darbuotojų skaičius</t>
  </si>
  <si>
    <t>Iš jų pagrindinė veikla</t>
  </si>
  <si>
    <t>IŠMESTI TERŠALŲ KIEKIAI Į ATMOSFERĄ IR MOKESČIAI UŽ  APLINKOS  TERŠIMĄ</t>
  </si>
  <si>
    <t>Priskaičiuoti mokesčiai</t>
  </si>
  <si>
    <t xml:space="preserve">Kietos dalelės </t>
  </si>
  <si>
    <t xml:space="preserve">  CO</t>
  </si>
  <si>
    <t>NOx</t>
  </si>
  <si>
    <t xml:space="preserve">       VARTOTOJŲ   ĮSISKOLINIMAS  UŽ ŠILUMOS ENERGIJĄ </t>
  </si>
  <si>
    <t>Kiti</t>
  </si>
  <si>
    <t>ŠILUMINIŲ  ELEKTRINIŲ  ELEKTROS ENERGIJOS GAMYBOS PAGRINDINIAI  RODIKLIAI</t>
  </si>
  <si>
    <t>Elektros atleidimas nuo šynų,</t>
  </si>
  <si>
    <t xml:space="preserve">Lyginamasis kuro suvartojimas, </t>
  </si>
  <si>
    <t>Sut. kuro suvartojimas elektrai,</t>
  </si>
  <si>
    <t>Elektros gamybos sąnaudos</t>
  </si>
  <si>
    <t>Sutartinio kuro sąnaudos,</t>
  </si>
  <si>
    <t>Elektros pardavimo kaina,</t>
  </si>
  <si>
    <t>Kintamos sąnaudos,</t>
  </si>
  <si>
    <t>Pastovios sąnaudos,</t>
  </si>
  <si>
    <t>MWh</t>
  </si>
  <si>
    <t>gr/kWh</t>
  </si>
  <si>
    <t>t. s. k.</t>
  </si>
  <si>
    <t>ct/kWh</t>
  </si>
  <si>
    <t>3 lentelė</t>
  </si>
  <si>
    <t xml:space="preserve">"Palangos šiluma" </t>
  </si>
  <si>
    <t>"Telšių šiluma"</t>
  </si>
  <si>
    <t xml:space="preserve">"Marijampolės šiluma" </t>
  </si>
  <si>
    <t xml:space="preserve">"Vilkaviškio šiluma" </t>
  </si>
  <si>
    <t>"Kelmės šiluma"</t>
  </si>
  <si>
    <t>Gyvenamasis fondas aprūpintas centralizuotu šilumos tiekimu</t>
  </si>
  <si>
    <t>Tame sk. namų bendrijoms priklausantis gyv. plotas</t>
  </si>
  <si>
    <t xml:space="preserve">ŠILUMOS TINKLŲ ILGIAI </t>
  </si>
  <si>
    <t>km</t>
  </si>
  <si>
    <t>Viso ekspl. šilumos tinklų (be k. vandens tinklų)</t>
  </si>
  <si>
    <t>Tame sk. bendrovės balanse</t>
  </si>
  <si>
    <t>Vandens šilumos tinklai</t>
  </si>
  <si>
    <t>Karšto vandens tiekimo tinklai</t>
  </si>
  <si>
    <t xml:space="preserve">     Garo tinklai</t>
  </si>
  <si>
    <t>Viso (be k. vandens tinklų)</t>
  </si>
  <si>
    <t>Magistraliniai</t>
  </si>
  <si>
    <t xml:space="preserve">      Kvartaliniai</t>
  </si>
  <si>
    <t>ŠILUMOS ŠALTINIŲ TURIMI GALINGUMAI</t>
  </si>
  <si>
    <t>MW</t>
  </si>
  <si>
    <t>GYVENAMASIS FONDAS APRŪPINTAS CENTRALIZUOTU ŠILUMOS TIEKIMU</t>
  </si>
  <si>
    <t>Tame skaičiuje:</t>
  </si>
  <si>
    <t xml:space="preserve">Biudžetinės organizacijos: </t>
  </si>
  <si>
    <t>*</t>
  </si>
  <si>
    <t>Priskaičiuoti  nesumokėti delspinigiai</t>
  </si>
  <si>
    <t>(Viso)</t>
  </si>
  <si>
    <t>"Alytaus energija"</t>
  </si>
  <si>
    <t>"Marijampolės šiluma"</t>
  </si>
  <si>
    <t>Akmens anglis</t>
  </si>
  <si>
    <t>(tūkst. MWh)</t>
  </si>
  <si>
    <t>(kg/MWh)</t>
  </si>
  <si>
    <t>(kWh/MWh)</t>
  </si>
  <si>
    <t>* - duomenų nepateikė</t>
  </si>
  <si>
    <t>Vilniaus energija</t>
  </si>
  <si>
    <t>Panevėžio energija</t>
  </si>
  <si>
    <t>"Prienų energija"</t>
  </si>
  <si>
    <t>"Akmenės energija"</t>
  </si>
  <si>
    <t>"Ukmergės energija"</t>
  </si>
  <si>
    <t xml:space="preserve">Šiaudai  </t>
  </si>
  <si>
    <t>CH</t>
  </si>
  <si>
    <t xml:space="preserve">ŠILUMOS ENERGIJOS GAMYBA, KURO IR ELEKTROS                                                         ENERGIJOS SĄNAUDOS ŠILUMOS GAMYBAI </t>
  </si>
  <si>
    <t>(tūkst. Lt)</t>
  </si>
  <si>
    <t>(vnt.)</t>
  </si>
  <si>
    <t>* - duomenų neteikė</t>
  </si>
  <si>
    <t>Anykščių šiluma</t>
  </si>
  <si>
    <t>Pakruojo šiluma</t>
  </si>
  <si>
    <t>Audinių atl.</t>
  </si>
  <si>
    <t>Šakių ŠT</t>
  </si>
  <si>
    <r>
      <t>tūkst. m</t>
    </r>
    <r>
      <rPr>
        <i/>
        <vertAlign val="superscript"/>
        <sz val="12"/>
        <rFont val="Times New Roman"/>
        <family val="1"/>
      </rPr>
      <t>2</t>
    </r>
  </si>
  <si>
    <t>5 lentelė</t>
  </si>
  <si>
    <t xml:space="preserve">6 lentelė </t>
  </si>
  <si>
    <t>** - dėl viršnorminės šilumos neapmokestinamo, šalto vandens pirkimo ir karšto vandens pardavimo nebalanso ir pan.</t>
  </si>
  <si>
    <t>Netektys**</t>
  </si>
  <si>
    <t>ŠILUMOS ENERGIJOS SAVIKAINOS STRUKTŪRA</t>
  </si>
  <si>
    <t xml:space="preserve">Kintamos sąnaudos </t>
  </si>
  <si>
    <t xml:space="preserve">Pastovios sąnaudos </t>
  </si>
  <si>
    <t>Išmesti teršalų kiekiai</t>
  </si>
  <si>
    <t>2003 m. sausio  mėn. 1 d.</t>
  </si>
  <si>
    <t>Šilumos energija pateikta vartotojams per 2002 m.</t>
  </si>
  <si>
    <t xml:space="preserve">Skola (su priskait. už gruodžio mėn.) </t>
  </si>
  <si>
    <t xml:space="preserve">Skola (be priskaitymų už gruodžio mėnesį) </t>
  </si>
  <si>
    <t xml:space="preserve">Pastaba: </t>
  </si>
  <si>
    <t>- Kintamas sąnaudas sudaro: kuras technologijai, elektros energija technologijai, vanduo technologijai;</t>
  </si>
  <si>
    <t>- Pastovias sąnaudas sudaro: remontų sąnaudos, pirkta energija, amortizaciniai atskaitymai, darbo apmokėjimo sąnaudos, soc. draudimo įmokos, mokesčiai, palūkanos už banko kreditus, kitos nepaminėtos išlaidos.</t>
  </si>
  <si>
    <t>Tinklų pralaidu-mas</t>
  </si>
  <si>
    <t>Vilniaus rajono  ŠT</t>
  </si>
  <si>
    <t xml:space="preserve">Mazutas      </t>
  </si>
  <si>
    <t xml:space="preserve">Gamtinės dujos  </t>
  </si>
  <si>
    <t>Biodujos</t>
  </si>
  <si>
    <t xml:space="preserve">Dyzelinis kuras </t>
  </si>
  <si>
    <t xml:space="preserve">Skalūnų alyva  </t>
  </si>
  <si>
    <t xml:space="preserve">Pjuvenos </t>
  </si>
  <si>
    <t xml:space="preserve">Viso sutartinio kuro </t>
  </si>
  <si>
    <t>Suskystintos dujos</t>
  </si>
  <si>
    <t xml:space="preserve">Mediena </t>
  </si>
  <si>
    <t xml:space="preserve">  7 lentelė </t>
  </si>
  <si>
    <t xml:space="preserve">               8 lentelė</t>
  </si>
  <si>
    <t xml:space="preserve">                       9 lentelė</t>
  </si>
  <si>
    <t>10 lentelė</t>
  </si>
  <si>
    <t>11 lentelė</t>
  </si>
  <si>
    <t>Bendras vartotojų skaičius</t>
  </si>
  <si>
    <t>Pramonės vartotojai</t>
  </si>
  <si>
    <t>Gyventojai</t>
  </si>
  <si>
    <t>Įsiskolinusių vartotojų skaičius</t>
  </si>
  <si>
    <t>Respublikinės</t>
  </si>
  <si>
    <t>Savivaldybių</t>
  </si>
  <si>
    <t>12 lentelė</t>
  </si>
  <si>
    <r>
      <t>SO</t>
    </r>
    <r>
      <rPr>
        <b/>
        <vertAlign val="subscript"/>
        <sz val="12"/>
        <rFont val="Times New Roman"/>
        <family val="1"/>
      </rPr>
      <t>2</t>
    </r>
  </si>
  <si>
    <r>
      <t>V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O</t>
    </r>
    <r>
      <rPr>
        <b/>
        <vertAlign val="subscript"/>
        <sz val="12"/>
        <rFont val="Times New Roman"/>
        <family val="1"/>
      </rPr>
      <t>5</t>
    </r>
  </si>
  <si>
    <t xml:space="preserve">   VIDUTINIS ŠILUMOS ENERGIJOS TARIFAS </t>
  </si>
  <si>
    <t xml:space="preserve">DARBUOTOJŲ SKAIČIUS   </t>
  </si>
  <si>
    <t>"Litesko" filialai:</t>
  </si>
  <si>
    <t>"Energijos taupymo centras" filialai:</t>
  </si>
  <si>
    <t xml:space="preserve"> "Litesko" filialai:</t>
  </si>
  <si>
    <t xml:space="preserve"> "Energijos taupymo centras" filialai:</t>
  </si>
  <si>
    <t>Disponuojama galia šilumos šaltiniuose</t>
  </si>
  <si>
    <t>Prijungtų vartotojų sistemų instaliuota galia</t>
  </si>
  <si>
    <t>Didžiausia panaudota galia</t>
  </si>
  <si>
    <t>Atjungtų vartotojų sistemų galia</t>
  </si>
</sst>
</file>

<file path=xl/styles.xml><?xml version="1.0" encoding="utf-8"?>
<styleSheet xmlns="http://schemas.openxmlformats.org/spreadsheetml/2006/main">
  <numFmts count="3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00"/>
    <numFmt numFmtId="184" formatCode="0.000000"/>
    <numFmt numFmtId="185" formatCode="0.00000"/>
    <numFmt numFmtId="186" formatCode="0.00000000"/>
    <numFmt numFmtId="187" formatCode="0.0%"/>
    <numFmt numFmtId="188" formatCode="#,##0.0"/>
    <numFmt numFmtId="189" formatCode="#,##0.000"/>
    <numFmt numFmtId="190" formatCode="#,##0_ ;\-#,##0\ "/>
    <numFmt numFmtId="191" formatCode="0.000000000"/>
    <numFmt numFmtId="192" formatCode="[$-427]yyyy\ &quot;m.&quot;\ mmmm\ d\ &quot;d.&quot;"/>
    <numFmt numFmtId="193" formatCode="yyyy\-mm\-dd;@"/>
  </numFmts>
  <fonts count="19">
    <font>
      <sz val="10"/>
      <name val="Arial"/>
      <family val="0"/>
    </font>
    <font>
      <sz val="12"/>
      <name val="Arial"/>
      <family val="0"/>
    </font>
    <font>
      <sz val="12"/>
      <name val="TimesLT"/>
      <family val="1"/>
    </font>
    <font>
      <b/>
      <sz val="2.5"/>
      <name val="Arial"/>
      <family val="2"/>
    </font>
    <font>
      <sz val="2.5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name val="Times New Roman Baltic"/>
      <family val="0"/>
    </font>
    <font>
      <sz val="10"/>
      <name val="Times New Roman"/>
      <family val="1"/>
    </font>
    <font>
      <i/>
      <sz val="12"/>
      <name val="Times New Roman"/>
      <family val="1"/>
    </font>
    <font>
      <i/>
      <vertAlign val="superscript"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vertAlign val="subscript"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79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2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2" fontId="5" fillId="0" borderId="7" xfId="0" applyNumberFormat="1" applyFont="1" applyBorder="1" applyAlignment="1">
      <alignment horizontal="right"/>
    </xf>
    <xf numFmtId="2" fontId="5" fillId="0" borderId="8" xfId="0" applyNumberFormat="1" applyFont="1" applyBorder="1" applyAlignment="1">
      <alignment horizontal="right"/>
    </xf>
    <xf numFmtId="2" fontId="5" fillId="0" borderId="9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/>
    </xf>
    <xf numFmtId="0" fontId="5" fillId="0" borderId="0" xfId="0" applyFont="1" applyFill="1" applyAlignment="1">
      <alignment/>
    </xf>
    <xf numFmtId="180" fontId="5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1" fontId="5" fillId="0" borderId="7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180" fontId="7" fillId="0" borderId="0" xfId="0" applyNumberFormat="1" applyFont="1" applyAlignment="1">
      <alignment/>
    </xf>
    <xf numFmtId="180" fontId="8" fillId="0" borderId="7" xfId="0" applyNumberFormat="1" applyFont="1" applyFill="1" applyBorder="1" applyAlignment="1">
      <alignment/>
    </xf>
    <xf numFmtId="2" fontId="8" fillId="0" borderId="7" xfId="0" applyNumberFormat="1" applyFont="1" applyFill="1" applyBorder="1" applyAlignment="1">
      <alignment/>
    </xf>
    <xf numFmtId="2" fontId="8" fillId="0" borderId="8" xfId="0" applyNumberFormat="1" applyFont="1" applyFill="1" applyBorder="1" applyAlignment="1">
      <alignment/>
    </xf>
    <xf numFmtId="180" fontId="5" fillId="0" borderId="7" xfId="0" applyNumberFormat="1" applyFont="1" applyFill="1" applyBorder="1" applyAlignment="1">
      <alignment/>
    </xf>
    <xf numFmtId="2" fontId="5" fillId="0" borderId="7" xfId="0" applyNumberFormat="1" applyFont="1" applyFill="1" applyBorder="1" applyAlignment="1">
      <alignment/>
    </xf>
    <xf numFmtId="2" fontId="5" fillId="0" borderId="8" xfId="0" applyNumberFormat="1" applyFont="1" applyFill="1" applyBorder="1" applyAlignment="1">
      <alignment/>
    </xf>
    <xf numFmtId="180" fontId="7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1" fontId="5" fillId="0" borderId="9" xfId="0" applyNumberFormat="1" applyFont="1" applyBorder="1" applyAlignment="1">
      <alignment horizontal="right"/>
    </xf>
    <xf numFmtId="1" fontId="5" fillId="2" borderId="7" xfId="0" applyNumberFormat="1" applyFont="1" applyFill="1" applyBorder="1" applyAlignment="1">
      <alignment horizontal="right"/>
    </xf>
    <xf numFmtId="1" fontId="5" fillId="2" borderId="7" xfId="0" applyNumberFormat="1" applyFont="1" applyFill="1" applyBorder="1" applyAlignment="1">
      <alignment/>
    </xf>
    <xf numFmtId="180" fontId="7" fillId="0" borderId="0" xfId="0" applyNumberFormat="1" applyFont="1" applyFill="1" applyAlignment="1">
      <alignment horizontal="right"/>
    </xf>
    <xf numFmtId="1" fontId="7" fillId="0" borderId="0" xfId="0" applyNumberFormat="1" applyFont="1" applyFill="1" applyAlignment="1">
      <alignment/>
    </xf>
    <xf numFmtId="180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right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1" fontId="6" fillId="0" borderId="14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5" fillId="2" borderId="0" xfId="0" applyFont="1" applyFill="1" applyAlignment="1">
      <alignment/>
    </xf>
    <xf numFmtId="0" fontId="6" fillId="0" borderId="0" xfId="0" applyFont="1" applyAlignment="1">
      <alignment/>
    </xf>
    <xf numFmtId="0" fontId="6" fillId="2" borderId="0" xfId="0" applyFont="1" applyFill="1" applyAlignment="1">
      <alignment/>
    </xf>
    <xf numFmtId="0" fontId="6" fillId="0" borderId="4" xfId="0" applyFont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" fontId="5" fillId="0" borderId="0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left"/>
    </xf>
    <xf numFmtId="1" fontId="6" fillId="0" borderId="0" xfId="0" applyNumberFormat="1" applyFont="1" applyFill="1" applyBorder="1" applyAlignment="1">
      <alignment/>
    </xf>
    <xf numFmtId="1" fontId="5" fillId="0" borderId="0" xfId="19" applyNumberFormat="1" applyFont="1" applyBorder="1" applyAlignment="1">
      <alignment horizontal="right"/>
      <protection/>
    </xf>
    <xf numFmtId="0" fontId="5" fillId="2" borderId="0" xfId="0" applyFont="1" applyFill="1" applyBorder="1" applyAlignment="1">
      <alignment/>
    </xf>
    <xf numFmtId="0" fontId="13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1" fontId="6" fillId="0" borderId="16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top"/>
    </xf>
    <xf numFmtId="0" fontId="15" fillId="0" borderId="1" xfId="0" applyFont="1" applyFill="1" applyBorder="1" applyAlignment="1">
      <alignment horizontal="center" vertical="top"/>
    </xf>
    <xf numFmtId="0" fontId="15" fillId="0" borderId="18" xfId="0" applyFont="1" applyFill="1" applyBorder="1" applyAlignment="1">
      <alignment horizontal="center"/>
    </xf>
    <xf numFmtId="1" fontId="6" fillId="0" borderId="3" xfId="0" applyNumberFormat="1" applyFont="1" applyFill="1" applyBorder="1" applyAlignment="1">
      <alignment horizontal="center"/>
    </xf>
    <xf numFmtId="0" fontId="5" fillId="0" borderId="7" xfId="0" applyFont="1" applyBorder="1" applyAlignment="1">
      <alignment horizontal="right"/>
    </xf>
    <xf numFmtId="2" fontId="5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" fontId="5" fillId="0" borderId="0" xfId="0" applyNumberFormat="1" applyFont="1" applyFill="1" applyAlignment="1">
      <alignment/>
    </xf>
    <xf numFmtId="1" fontId="5" fillId="0" borderId="0" xfId="23" applyNumberFormat="1" applyFont="1" applyFill="1" applyBorder="1" applyAlignment="1">
      <alignment horizontal="right"/>
      <protection/>
    </xf>
    <xf numFmtId="1" fontId="7" fillId="0" borderId="0" xfId="23" applyNumberFormat="1" applyFont="1" applyFill="1" applyBorder="1" applyAlignment="1">
      <alignment horizontal="right"/>
      <protection/>
    </xf>
    <xf numFmtId="180" fontId="5" fillId="0" borderId="0" xfId="23" applyNumberFormat="1" applyFont="1" applyFill="1" applyBorder="1" applyAlignment="1">
      <alignment horizontal="right"/>
      <protection/>
    </xf>
    <xf numFmtId="1" fontId="5" fillId="0" borderId="0" xfId="0" applyNumberFormat="1" applyFont="1" applyFill="1" applyBorder="1" applyAlignment="1" quotePrefix="1">
      <alignment horizontal="right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5" fillId="0" borderId="26" xfId="0" applyFont="1" applyBorder="1" applyAlignment="1">
      <alignment/>
    </xf>
    <xf numFmtId="180" fontId="5" fillId="0" borderId="0" xfId="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180" fontId="5" fillId="0" borderId="0" xfId="0" applyNumberFormat="1" applyFont="1" applyAlignment="1">
      <alignment/>
    </xf>
    <xf numFmtId="0" fontId="12" fillId="0" borderId="0" xfId="0" applyFont="1" applyFill="1" applyAlignment="1">
      <alignment/>
    </xf>
    <xf numFmtId="1" fontId="12" fillId="0" borderId="0" xfId="0" applyNumberFormat="1" applyFont="1" applyFill="1" applyAlignment="1">
      <alignment/>
    </xf>
    <xf numFmtId="0" fontId="6" fillId="0" borderId="15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top" wrapText="1"/>
    </xf>
    <xf numFmtId="0" fontId="5" fillId="0" borderId="27" xfId="0" applyFont="1" applyBorder="1" applyAlignment="1">
      <alignment/>
    </xf>
    <xf numFmtId="0" fontId="6" fillId="0" borderId="3" xfId="0" applyFont="1" applyFill="1" applyBorder="1" applyAlignment="1" quotePrefix="1">
      <alignment horizontal="center"/>
    </xf>
    <xf numFmtId="0" fontId="6" fillId="0" borderId="14" xfId="0" applyFont="1" applyFill="1" applyBorder="1" applyAlignment="1" quotePrefix="1">
      <alignment horizontal="center"/>
    </xf>
    <xf numFmtId="0" fontId="6" fillId="0" borderId="13" xfId="0" applyFont="1" applyFill="1" applyBorder="1" applyAlignment="1" quotePrefix="1">
      <alignment horizontal="center"/>
    </xf>
    <xf numFmtId="0" fontId="5" fillId="0" borderId="0" xfId="0" applyFont="1" applyAlignment="1">
      <alignment vertical="center"/>
    </xf>
    <xf numFmtId="1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vertical="center"/>
    </xf>
    <xf numFmtId="49" fontId="12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/>
    </xf>
    <xf numFmtId="1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28" xfId="0" applyFont="1" applyBorder="1" applyAlignment="1">
      <alignment horizontal="left"/>
    </xf>
    <xf numFmtId="0" fontId="15" fillId="0" borderId="21" xfId="0" applyFont="1" applyBorder="1" applyAlignment="1">
      <alignment horizontal="center" vertical="center"/>
    </xf>
    <xf numFmtId="0" fontId="15" fillId="0" borderId="4" xfId="0" applyFont="1" applyFill="1" applyBorder="1" applyAlignment="1">
      <alignment horizontal="center"/>
    </xf>
    <xf numFmtId="193" fontId="15" fillId="0" borderId="13" xfId="0" applyNumberFormat="1" applyFont="1" applyFill="1" applyBorder="1" applyAlignment="1">
      <alignment/>
    </xf>
    <xf numFmtId="0" fontId="9" fillId="0" borderId="0" xfId="0" applyFont="1" applyFill="1" applyAlignment="1">
      <alignment horizontal="center" vertical="center"/>
    </xf>
    <xf numFmtId="0" fontId="6" fillId="0" borderId="29" xfId="0" applyFont="1" applyBorder="1" applyAlignment="1">
      <alignment horizontal="center"/>
    </xf>
    <xf numFmtId="0" fontId="5" fillId="0" borderId="8" xfId="0" applyFont="1" applyBorder="1" applyAlignment="1">
      <alignment horizontal="right"/>
    </xf>
    <xf numFmtId="180" fontId="5" fillId="3" borderId="7" xfId="0" applyNumberFormat="1" applyFont="1" applyFill="1" applyBorder="1" applyAlignment="1">
      <alignment/>
    </xf>
    <xf numFmtId="2" fontId="5" fillId="3" borderId="7" xfId="0" applyNumberFormat="1" applyFont="1" applyFill="1" applyBorder="1" applyAlignment="1">
      <alignment/>
    </xf>
    <xf numFmtId="2" fontId="5" fillId="3" borderId="8" xfId="0" applyNumberFormat="1" applyFont="1" applyFill="1" applyBorder="1" applyAlignment="1">
      <alignment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/>
    </xf>
    <xf numFmtId="0" fontId="6" fillId="0" borderId="13" xfId="0" applyFont="1" applyBorder="1" applyAlignment="1">
      <alignment horizontal="center"/>
    </xf>
    <xf numFmtId="0" fontId="5" fillId="0" borderId="7" xfId="0" applyFont="1" applyFill="1" applyBorder="1" applyAlignment="1">
      <alignment/>
    </xf>
    <xf numFmtId="180" fontId="8" fillId="3" borderId="7" xfId="0" applyNumberFormat="1" applyFont="1" applyFill="1" applyBorder="1" applyAlignment="1">
      <alignment/>
    </xf>
    <xf numFmtId="2" fontId="8" fillId="3" borderId="7" xfId="0" applyNumberFormat="1" applyFont="1" applyFill="1" applyBorder="1" applyAlignment="1">
      <alignment/>
    </xf>
    <xf numFmtId="0" fontId="5" fillId="0" borderId="6" xfId="0" applyFont="1" applyFill="1" applyBorder="1" applyAlignment="1">
      <alignment horizontal="center"/>
    </xf>
    <xf numFmtId="2" fontId="8" fillId="3" borderId="8" xfId="0" applyNumberFormat="1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180" fontId="5" fillId="3" borderId="7" xfId="0" applyNumberFormat="1" applyFont="1" applyFill="1" applyBorder="1" applyAlignment="1">
      <alignment horizontal="right"/>
    </xf>
    <xf numFmtId="180" fontId="5" fillId="3" borderId="8" xfId="0" applyNumberFormat="1" applyFont="1" applyFill="1" applyBorder="1" applyAlignment="1">
      <alignment horizontal="right"/>
    </xf>
    <xf numFmtId="0" fontId="5" fillId="3" borderId="6" xfId="0" applyFont="1" applyFill="1" applyBorder="1" applyAlignment="1">
      <alignment horizontal="center"/>
    </xf>
    <xf numFmtId="180" fontId="8" fillId="3" borderId="7" xfId="0" applyNumberFormat="1" applyFont="1" applyFill="1" applyBorder="1" applyAlignment="1">
      <alignment horizontal="right"/>
    </xf>
    <xf numFmtId="180" fontId="5" fillId="3" borderId="7" xfId="0" applyNumberFormat="1" applyFont="1" applyFill="1" applyBorder="1" applyAlignment="1">
      <alignment horizontal="right" vertical="center"/>
    </xf>
    <xf numFmtId="180" fontId="5" fillId="3" borderId="8" xfId="0" applyNumberFormat="1" applyFont="1" applyFill="1" applyBorder="1" applyAlignment="1">
      <alignment horizontal="right" vertical="center"/>
    </xf>
    <xf numFmtId="180" fontId="5" fillId="3" borderId="7" xfId="0" applyNumberFormat="1" applyFont="1" applyFill="1" applyBorder="1" applyAlignment="1">
      <alignment/>
    </xf>
    <xf numFmtId="180" fontId="5" fillId="3" borderId="8" xfId="0" applyNumberFormat="1" applyFont="1" applyFill="1" applyBorder="1" applyAlignment="1">
      <alignment/>
    </xf>
    <xf numFmtId="1" fontId="5" fillId="3" borderId="8" xfId="0" applyNumberFormat="1" applyFont="1" applyFill="1" applyBorder="1" applyAlignment="1">
      <alignment/>
    </xf>
    <xf numFmtId="1" fontId="5" fillId="3" borderId="7" xfId="0" applyNumberFormat="1" applyFont="1" applyFill="1" applyBorder="1" applyAlignment="1">
      <alignment/>
    </xf>
    <xf numFmtId="2" fontId="5" fillId="3" borderId="7" xfId="0" applyNumberFormat="1" applyFont="1" applyFill="1" applyBorder="1" applyAlignment="1">
      <alignment/>
    </xf>
    <xf numFmtId="1" fontId="5" fillId="3" borderId="7" xfId="0" applyNumberFormat="1" applyFont="1" applyFill="1" applyBorder="1" applyAlignment="1">
      <alignment horizontal="right"/>
    </xf>
    <xf numFmtId="2" fontId="5" fillId="3" borderId="7" xfId="0" applyNumberFormat="1" applyFont="1" applyFill="1" applyBorder="1" applyAlignment="1">
      <alignment horizontal="right"/>
    </xf>
    <xf numFmtId="2" fontId="5" fillId="3" borderId="8" xfId="0" applyNumberFormat="1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left"/>
    </xf>
    <xf numFmtId="1" fontId="5" fillId="3" borderId="7" xfId="0" applyNumberFormat="1" applyFont="1" applyFill="1" applyBorder="1" applyAlignment="1">
      <alignment/>
    </xf>
    <xf numFmtId="1" fontId="5" fillId="3" borderId="8" xfId="0" applyNumberFormat="1" applyFont="1" applyFill="1" applyBorder="1" applyAlignment="1">
      <alignment/>
    </xf>
    <xf numFmtId="1" fontId="5" fillId="3" borderId="8" xfId="0" applyNumberFormat="1" applyFont="1" applyFill="1" applyBorder="1" applyAlignment="1">
      <alignment horizontal="right"/>
    </xf>
    <xf numFmtId="1" fontId="5" fillId="3" borderId="7" xfId="0" applyNumberFormat="1" applyFont="1" applyFill="1" applyBorder="1" applyAlignment="1">
      <alignment horizontal="center"/>
    </xf>
    <xf numFmtId="1" fontId="5" fillId="3" borderId="8" xfId="0" applyNumberFormat="1" applyFont="1" applyFill="1" applyBorder="1" applyAlignment="1">
      <alignment horizontal="center"/>
    </xf>
    <xf numFmtId="180" fontId="5" fillId="3" borderId="7" xfId="0" applyNumberFormat="1" applyFont="1" applyFill="1" applyBorder="1" applyAlignment="1">
      <alignment/>
    </xf>
    <xf numFmtId="180" fontId="5" fillId="3" borderId="8" xfId="0" applyNumberFormat="1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1" fontId="8" fillId="3" borderId="7" xfId="0" applyNumberFormat="1" applyFont="1" applyFill="1" applyBorder="1" applyAlignment="1">
      <alignment/>
    </xf>
    <xf numFmtId="0" fontId="5" fillId="3" borderId="33" xfId="0" applyFont="1" applyFill="1" applyBorder="1" applyAlignment="1">
      <alignment horizontal="center"/>
    </xf>
    <xf numFmtId="0" fontId="5" fillId="3" borderId="34" xfId="0" applyFont="1" applyFill="1" applyBorder="1" applyAlignment="1">
      <alignment horizontal="left"/>
    </xf>
    <xf numFmtId="2" fontId="5" fillId="3" borderId="8" xfId="0" applyNumberFormat="1" applyFont="1" applyFill="1" applyBorder="1" applyAlignment="1">
      <alignment horizontal="right"/>
    </xf>
    <xf numFmtId="0" fontId="5" fillId="3" borderId="28" xfId="0" applyFont="1" applyFill="1" applyBorder="1" applyAlignment="1">
      <alignment horizontal="left"/>
    </xf>
    <xf numFmtId="0" fontId="5" fillId="3" borderId="7" xfId="0" applyFont="1" applyFill="1" applyBorder="1" applyAlignment="1">
      <alignment horizontal="right"/>
    </xf>
    <xf numFmtId="0" fontId="5" fillId="3" borderId="8" xfId="0" applyFont="1" applyFill="1" applyBorder="1" applyAlignment="1">
      <alignment horizontal="right"/>
    </xf>
    <xf numFmtId="0" fontId="5" fillId="3" borderId="5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left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180" fontId="5" fillId="0" borderId="24" xfId="0" applyNumberFormat="1" applyFont="1" applyFill="1" applyBorder="1" applyAlignment="1">
      <alignment/>
    </xf>
    <xf numFmtId="2" fontId="5" fillId="0" borderId="24" xfId="0" applyNumberFormat="1" applyFont="1" applyFill="1" applyBorder="1" applyAlignment="1">
      <alignment/>
    </xf>
    <xf numFmtId="2" fontId="5" fillId="0" borderId="25" xfId="0" applyNumberFormat="1" applyFont="1" applyFill="1" applyBorder="1" applyAlignment="1">
      <alignment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 wrapText="1"/>
    </xf>
    <xf numFmtId="180" fontId="5" fillId="0" borderId="7" xfId="0" applyNumberFormat="1" applyFont="1" applyFill="1" applyBorder="1" applyAlignment="1">
      <alignment vertical="center"/>
    </xf>
    <xf numFmtId="2" fontId="5" fillId="0" borderId="7" xfId="0" applyNumberFormat="1" applyFont="1" applyFill="1" applyBorder="1" applyAlignment="1">
      <alignment vertical="center"/>
    </xf>
    <xf numFmtId="2" fontId="5" fillId="0" borderId="8" xfId="0" applyNumberFormat="1" applyFont="1" applyFill="1" applyBorder="1" applyAlignment="1">
      <alignment vertical="center"/>
    </xf>
    <xf numFmtId="0" fontId="5" fillId="0" borderId="26" xfId="0" applyFont="1" applyFill="1" applyBorder="1" applyAlignment="1">
      <alignment horizontal="center"/>
    </xf>
    <xf numFmtId="0" fontId="5" fillId="0" borderId="9" xfId="0" applyFont="1" applyFill="1" applyBorder="1" applyAlignment="1">
      <alignment/>
    </xf>
    <xf numFmtId="180" fontId="5" fillId="0" borderId="9" xfId="0" applyNumberFormat="1" applyFont="1" applyFill="1" applyBorder="1" applyAlignment="1">
      <alignment/>
    </xf>
    <xf numFmtId="2" fontId="5" fillId="0" borderId="9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0" fontId="5" fillId="3" borderId="7" xfId="0" applyFont="1" applyFill="1" applyBorder="1" applyAlignment="1">
      <alignment horizontal="left"/>
    </xf>
    <xf numFmtId="0" fontId="5" fillId="2" borderId="23" xfId="0" applyFont="1" applyFill="1" applyBorder="1" applyAlignment="1">
      <alignment horizontal="center"/>
    </xf>
    <xf numFmtId="0" fontId="5" fillId="2" borderId="24" xfId="0" applyFont="1" applyFill="1" applyBorder="1" applyAlignment="1">
      <alignment/>
    </xf>
    <xf numFmtId="180" fontId="8" fillId="2" borderId="24" xfId="0" applyNumberFormat="1" applyFont="1" applyFill="1" applyBorder="1" applyAlignment="1">
      <alignment horizontal="right"/>
    </xf>
    <xf numFmtId="180" fontId="5" fillId="2" borderId="24" xfId="0" applyNumberFormat="1" applyFont="1" applyFill="1" applyBorder="1" applyAlignment="1">
      <alignment horizontal="right"/>
    </xf>
    <xf numFmtId="180" fontId="5" fillId="2" borderId="25" xfId="0" applyNumberFormat="1" applyFont="1" applyFill="1" applyBorder="1" applyAlignment="1">
      <alignment horizontal="right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/>
    </xf>
    <xf numFmtId="180" fontId="5" fillId="2" borderId="7" xfId="0" applyNumberFormat="1" applyFont="1" applyFill="1" applyBorder="1" applyAlignment="1">
      <alignment horizontal="right"/>
    </xf>
    <xf numFmtId="180" fontId="5" fillId="2" borderId="8" xfId="0" applyNumberFormat="1" applyFont="1" applyFill="1" applyBorder="1" applyAlignment="1">
      <alignment horizontal="right"/>
    </xf>
    <xf numFmtId="180" fontId="8" fillId="2" borderId="7" xfId="0" applyNumberFormat="1" applyFont="1" applyFill="1" applyBorder="1" applyAlignment="1">
      <alignment horizontal="right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vertical="center" wrapText="1"/>
    </xf>
    <xf numFmtId="180" fontId="5" fillId="2" borderId="7" xfId="0" applyNumberFormat="1" applyFont="1" applyFill="1" applyBorder="1" applyAlignment="1">
      <alignment horizontal="right" vertical="center"/>
    </xf>
    <xf numFmtId="180" fontId="5" fillId="2" borderId="8" xfId="0" applyNumberFormat="1" applyFont="1" applyFill="1" applyBorder="1" applyAlignment="1">
      <alignment horizontal="right" vertical="center"/>
    </xf>
    <xf numFmtId="0" fontId="5" fillId="2" borderId="26" xfId="0" applyFont="1" applyFill="1" applyBorder="1" applyAlignment="1">
      <alignment horizontal="center"/>
    </xf>
    <xf numFmtId="0" fontId="5" fillId="2" borderId="9" xfId="0" applyFont="1" applyFill="1" applyBorder="1" applyAlignment="1">
      <alignment/>
    </xf>
    <xf numFmtId="180" fontId="5" fillId="2" borderId="9" xfId="0" applyNumberFormat="1" applyFont="1" applyFill="1" applyBorder="1" applyAlignment="1">
      <alignment horizontal="right"/>
    </xf>
    <xf numFmtId="180" fontId="5" fillId="2" borderId="10" xfId="0" applyNumberFormat="1" applyFont="1" applyFill="1" applyBorder="1" applyAlignment="1">
      <alignment horizontal="right"/>
    </xf>
    <xf numFmtId="180" fontId="5" fillId="2" borderId="24" xfId="0" applyNumberFormat="1" applyFont="1" applyFill="1" applyBorder="1" applyAlignment="1">
      <alignment/>
    </xf>
    <xf numFmtId="180" fontId="5" fillId="2" borderId="25" xfId="0" applyNumberFormat="1" applyFont="1" applyFill="1" applyBorder="1" applyAlignment="1">
      <alignment/>
    </xf>
    <xf numFmtId="180" fontId="5" fillId="2" borderId="7" xfId="0" applyNumberFormat="1" applyFont="1" applyFill="1" applyBorder="1" applyAlignment="1">
      <alignment/>
    </xf>
    <xf numFmtId="180" fontId="5" fillId="2" borderId="8" xfId="0" applyNumberFormat="1" applyFont="1" applyFill="1" applyBorder="1" applyAlignment="1">
      <alignment/>
    </xf>
    <xf numFmtId="180" fontId="8" fillId="2" borderId="7" xfId="0" applyNumberFormat="1" applyFont="1" applyFill="1" applyBorder="1" applyAlignment="1">
      <alignment/>
    </xf>
    <xf numFmtId="180" fontId="5" fillId="2" borderId="7" xfId="0" applyNumberFormat="1" applyFont="1" applyFill="1" applyBorder="1" applyAlignment="1">
      <alignment vertical="center"/>
    </xf>
    <xf numFmtId="180" fontId="5" fillId="2" borderId="8" xfId="0" applyNumberFormat="1" applyFont="1" applyFill="1" applyBorder="1" applyAlignment="1">
      <alignment vertical="center"/>
    </xf>
    <xf numFmtId="180" fontId="5" fillId="2" borderId="9" xfId="0" applyNumberFormat="1" applyFont="1" applyFill="1" applyBorder="1" applyAlignment="1">
      <alignment/>
    </xf>
    <xf numFmtId="180" fontId="5" fillId="2" borderId="10" xfId="0" applyNumberFormat="1" applyFont="1" applyFill="1" applyBorder="1" applyAlignment="1">
      <alignment/>
    </xf>
    <xf numFmtId="1" fontId="5" fillId="2" borderId="24" xfId="0" applyNumberFormat="1" applyFont="1" applyFill="1" applyBorder="1" applyAlignment="1" quotePrefix="1">
      <alignment horizontal="right"/>
    </xf>
    <xf numFmtId="2" fontId="5" fillId="2" borderId="24" xfId="0" applyNumberFormat="1" applyFont="1" applyFill="1" applyBorder="1" applyAlignment="1" quotePrefix="1">
      <alignment horizontal="right"/>
    </xf>
    <xf numFmtId="1" fontId="5" fillId="2" borderId="25" xfId="0" applyNumberFormat="1" applyFont="1" applyFill="1" applyBorder="1" applyAlignment="1">
      <alignment/>
    </xf>
    <xf numFmtId="1" fontId="5" fillId="2" borderId="7" xfId="0" applyNumberFormat="1" applyFont="1" applyFill="1" applyBorder="1" applyAlignment="1" quotePrefix="1">
      <alignment horizontal="right"/>
    </xf>
    <xf numFmtId="2" fontId="5" fillId="2" borderId="7" xfId="0" applyNumberFormat="1" applyFont="1" applyFill="1" applyBorder="1" applyAlignment="1" quotePrefix="1">
      <alignment horizontal="right"/>
    </xf>
    <xf numFmtId="1" fontId="5" fillId="2" borderId="8" xfId="0" applyNumberFormat="1" applyFont="1" applyFill="1" applyBorder="1" applyAlignment="1">
      <alignment/>
    </xf>
    <xf numFmtId="1" fontId="5" fillId="2" borderId="7" xfId="0" applyNumberFormat="1" applyFont="1" applyFill="1" applyBorder="1" applyAlignment="1">
      <alignment/>
    </xf>
    <xf numFmtId="2" fontId="5" fillId="2" borderId="7" xfId="0" applyNumberFormat="1" applyFont="1" applyFill="1" applyBorder="1" applyAlignment="1">
      <alignment/>
    </xf>
    <xf numFmtId="1" fontId="5" fillId="2" borderId="7" xfId="0" applyNumberFormat="1" applyFont="1" applyFill="1" applyBorder="1" applyAlignment="1">
      <alignment vertical="center"/>
    </xf>
    <xf numFmtId="2" fontId="5" fillId="2" borderId="7" xfId="0" applyNumberFormat="1" applyFont="1" applyFill="1" applyBorder="1" applyAlignment="1">
      <alignment vertical="center"/>
    </xf>
    <xf numFmtId="1" fontId="5" fillId="2" borderId="8" xfId="0" applyNumberFormat="1" applyFont="1" applyFill="1" applyBorder="1" applyAlignment="1">
      <alignment vertical="center"/>
    </xf>
    <xf numFmtId="2" fontId="5" fillId="2" borderId="7" xfId="0" applyNumberFormat="1" applyFont="1" applyFill="1" applyBorder="1" applyAlignment="1">
      <alignment horizontal="right"/>
    </xf>
    <xf numFmtId="1" fontId="5" fillId="2" borderId="9" xfId="0" applyNumberFormat="1" applyFont="1" applyFill="1" applyBorder="1" applyAlignment="1">
      <alignment/>
    </xf>
    <xf numFmtId="2" fontId="5" fillId="2" borderId="9" xfId="0" applyNumberFormat="1" applyFont="1" applyFill="1" applyBorder="1" applyAlignment="1">
      <alignment/>
    </xf>
    <xf numFmtId="1" fontId="5" fillId="2" borderId="10" xfId="0" applyNumberFormat="1" applyFont="1" applyFill="1" applyBorder="1" applyAlignment="1">
      <alignment/>
    </xf>
    <xf numFmtId="2" fontId="5" fillId="2" borderId="25" xfId="0" applyNumberFormat="1" applyFont="1" applyFill="1" applyBorder="1" applyAlignment="1">
      <alignment horizontal="center"/>
    </xf>
    <xf numFmtId="2" fontId="5" fillId="2" borderId="8" xfId="0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2" fontId="5" fillId="2" borderId="8" xfId="0" applyNumberFormat="1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/>
    </xf>
    <xf numFmtId="2" fontId="5" fillId="2" borderId="10" xfId="0" applyNumberFormat="1" applyFont="1" applyFill="1" applyBorder="1" applyAlignment="1">
      <alignment horizontal="center"/>
    </xf>
    <xf numFmtId="2" fontId="5" fillId="3" borderId="8" xfId="24" applyNumberFormat="1" applyFont="1" applyFill="1" applyBorder="1" applyAlignment="1">
      <alignment horizontal="center"/>
      <protection/>
    </xf>
    <xf numFmtId="0" fontId="5" fillId="2" borderId="24" xfId="0" applyFont="1" applyFill="1" applyBorder="1" applyAlignment="1">
      <alignment horizontal="left"/>
    </xf>
    <xf numFmtId="1" fontId="5" fillId="2" borderId="24" xfId="0" applyNumberFormat="1" applyFont="1" applyFill="1" applyBorder="1" applyAlignment="1">
      <alignment horizontal="right"/>
    </xf>
    <xf numFmtId="1" fontId="5" fillId="2" borderId="25" xfId="0" applyNumberFormat="1" applyFont="1" applyFill="1" applyBorder="1" applyAlignment="1">
      <alignment horizontal="right"/>
    </xf>
    <xf numFmtId="1" fontId="5" fillId="2" borderId="8" xfId="0" applyNumberFormat="1" applyFont="1" applyFill="1" applyBorder="1" applyAlignment="1">
      <alignment horizontal="right"/>
    </xf>
    <xf numFmtId="1" fontId="5" fillId="2" borderId="8" xfId="0" applyNumberFormat="1" applyFont="1" applyFill="1" applyBorder="1" applyAlignment="1">
      <alignment/>
    </xf>
    <xf numFmtId="0" fontId="5" fillId="2" borderId="6" xfId="0" applyFont="1" applyFill="1" applyBorder="1" applyAlignment="1">
      <alignment/>
    </xf>
    <xf numFmtId="1" fontId="5" fillId="2" borderId="9" xfId="0" applyNumberFormat="1" applyFont="1" applyFill="1" applyBorder="1" applyAlignment="1">
      <alignment/>
    </xf>
    <xf numFmtId="1" fontId="5" fillId="2" borderId="10" xfId="0" applyNumberFormat="1" applyFont="1" applyFill="1" applyBorder="1" applyAlignment="1">
      <alignment/>
    </xf>
    <xf numFmtId="1" fontId="5" fillId="3" borderId="7" xfId="20" applyNumberFormat="1" applyFont="1" applyFill="1" applyBorder="1" applyAlignment="1">
      <alignment/>
      <protection/>
    </xf>
    <xf numFmtId="1" fontId="5" fillId="3" borderId="8" xfId="20" applyNumberFormat="1" applyFont="1" applyFill="1" applyBorder="1" applyAlignment="1">
      <alignment/>
      <protection/>
    </xf>
    <xf numFmtId="0" fontId="7" fillId="3" borderId="7" xfId="0" applyFont="1" applyFill="1" applyBorder="1" applyAlignment="1">
      <alignment horizontal="left"/>
    </xf>
    <xf numFmtId="1" fontId="7" fillId="3" borderId="7" xfId="0" applyNumberFormat="1" applyFont="1" applyFill="1" applyBorder="1" applyAlignment="1">
      <alignment/>
    </xf>
    <xf numFmtId="1" fontId="7" fillId="3" borderId="8" xfId="0" applyNumberFormat="1" applyFont="1" applyFill="1" applyBorder="1" applyAlignment="1">
      <alignment/>
    </xf>
    <xf numFmtId="180" fontId="5" fillId="2" borderId="24" xfId="0" applyNumberFormat="1" applyFont="1" applyFill="1" applyBorder="1" applyAlignment="1">
      <alignment horizontal="right" vertical="center"/>
    </xf>
    <xf numFmtId="180" fontId="5" fillId="2" borderId="25" xfId="0" applyNumberFormat="1" applyFont="1" applyFill="1" applyBorder="1" applyAlignment="1">
      <alignment horizontal="right" vertical="center"/>
    </xf>
    <xf numFmtId="180" fontId="5" fillId="2" borderId="9" xfId="0" applyNumberFormat="1" applyFont="1" applyFill="1" applyBorder="1" applyAlignment="1">
      <alignment horizontal="right" vertical="center"/>
    </xf>
    <xf numFmtId="180" fontId="5" fillId="2" borderId="10" xfId="0" applyNumberFormat="1" applyFont="1" applyFill="1" applyBorder="1" applyAlignment="1">
      <alignment horizontal="right" vertical="center"/>
    </xf>
    <xf numFmtId="1" fontId="5" fillId="3" borderId="7" xfId="22" applyNumberFormat="1" applyFont="1" applyFill="1" applyBorder="1" applyAlignment="1">
      <alignment horizontal="center"/>
      <protection/>
    </xf>
    <xf numFmtId="1" fontId="5" fillId="3" borderId="8" xfId="22" applyNumberFormat="1" applyFont="1" applyFill="1" applyBorder="1" applyAlignment="1">
      <alignment horizontal="center"/>
      <protection/>
    </xf>
    <xf numFmtId="1" fontId="5" fillId="2" borderId="24" xfId="0" applyNumberFormat="1" applyFont="1" applyFill="1" applyBorder="1" applyAlignment="1">
      <alignment horizontal="center"/>
    </xf>
    <xf numFmtId="1" fontId="5" fillId="2" borderId="25" xfId="0" applyNumberFormat="1" applyFont="1" applyFill="1" applyBorder="1" applyAlignment="1">
      <alignment horizontal="center"/>
    </xf>
    <xf numFmtId="1" fontId="5" fillId="2" borderId="7" xfId="0" applyNumberFormat="1" applyFont="1" applyFill="1" applyBorder="1" applyAlignment="1">
      <alignment horizontal="center"/>
    </xf>
    <xf numFmtId="1" fontId="5" fillId="2" borderId="8" xfId="0" applyNumberFormat="1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1" fontId="5" fillId="2" borderId="7" xfId="0" applyNumberFormat="1" applyFont="1" applyFill="1" applyBorder="1" applyAlignment="1">
      <alignment horizontal="center" vertical="center"/>
    </xf>
    <xf numFmtId="1" fontId="5" fillId="2" borderId="8" xfId="0" applyNumberFormat="1" applyFont="1" applyFill="1" applyBorder="1" applyAlignment="1">
      <alignment horizontal="center" vertical="center"/>
    </xf>
    <xf numFmtId="1" fontId="5" fillId="2" borderId="9" xfId="0" applyNumberFormat="1" applyFont="1" applyFill="1" applyBorder="1" applyAlignment="1">
      <alignment horizontal="center"/>
    </xf>
    <xf numFmtId="1" fontId="5" fillId="2" borderId="10" xfId="0" applyNumberFormat="1" applyFont="1" applyFill="1" applyBorder="1" applyAlignment="1">
      <alignment horizontal="center"/>
    </xf>
    <xf numFmtId="2" fontId="2" fillId="2" borderId="24" xfId="0" applyNumberFormat="1" applyFont="1" applyFill="1" applyBorder="1" applyAlignment="1">
      <alignment horizontal="right"/>
    </xf>
    <xf numFmtId="180" fontId="2" fillId="2" borderId="25" xfId="0" applyNumberFormat="1" applyFont="1" applyFill="1" applyBorder="1" applyAlignment="1">
      <alignment horizontal="right"/>
    </xf>
    <xf numFmtId="180" fontId="5" fillId="2" borderId="7" xfId="0" applyNumberFormat="1" applyFont="1" applyFill="1" applyBorder="1" applyAlignment="1">
      <alignment/>
    </xf>
    <xf numFmtId="180" fontId="5" fillId="2" borderId="8" xfId="0" applyNumberFormat="1" applyFont="1" applyFill="1" applyBorder="1" applyAlignment="1">
      <alignment/>
    </xf>
    <xf numFmtId="180" fontId="5" fillId="2" borderId="7" xfId="0" applyNumberFormat="1" applyFont="1" applyFill="1" applyBorder="1" applyAlignment="1">
      <alignment horizontal="right"/>
    </xf>
    <xf numFmtId="180" fontId="8" fillId="4" borderId="7" xfId="0" applyNumberFormat="1" applyFont="1" applyFill="1" applyBorder="1" applyAlignment="1">
      <alignment horizontal="right"/>
    </xf>
    <xf numFmtId="180" fontId="5" fillId="2" borderId="9" xfId="0" applyNumberFormat="1" applyFont="1" applyFill="1" applyBorder="1" applyAlignment="1">
      <alignment/>
    </xf>
    <xf numFmtId="180" fontId="5" fillId="2" borderId="10" xfId="0" applyNumberFormat="1" applyFont="1" applyFill="1" applyBorder="1" applyAlignment="1">
      <alignment/>
    </xf>
    <xf numFmtId="1" fontId="5" fillId="2" borderId="24" xfId="0" applyNumberFormat="1" applyFont="1" applyFill="1" applyBorder="1" applyAlignment="1">
      <alignment/>
    </xf>
    <xf numFmtId="1" fontId="5" fillId="2" borderId="25" xfId="0" applyNumberFormat="1" applyFont="1" applyFill="1" applyBorder="1" applyAlignment="1">
      <alignment/>
    </xf>
    <xf numFmtId="1" fontId="8" fillId="2" borderId="7" xfId="0" applyNumberFormat="1" applyFont="1" applyFill="1" applyBorder="1" applyAlignment="1">
      <alignment/>
    </xf>
    <xf numFmtId="1" fontId="5" fillId="3" borderId="7" xfId="23" applyNumberFormat="1" applyFont="1" applyFill="1" applyBorder="1" applyAlignment="1">
      <alignment/>
      <protection/>
    </xf>
    <xf numFmtId="1" fontId="5" fillId="3" borderId="7" xfId="21" applyNumberFormat="1" applyFont="1" applyFill="1" applyBorder="1" applyAlignment="1">
      <alignment/>
      <protection/>
    </xf>
    <xf numFmtId="1" fontId="5" fillId="3" borderId="8" xfId="21" applyNumberFormat="1" applyFont="1" applyFill="1" applyBorder="1" applyAlignment="1">
      <alignment/>
      <protection/>
    </xf>
    <xf numFmtId="180" fontId="5" fillId="0" borderId="0" xfId="0" applyNumberFormat="1" applyFont="1" applyAlignment="1">
      <alignment/>
    </xf>
    <xf numFmtId="180" fontId="7" fillId="0" borderId="0" xfId="0" applyNumberFormat="1" applyFont="1" applyAlignment="1">
      <alignment/>
    </xf>
    <xf numFmtId="0" fontId="6" fillId="0" borderId="27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top" wrapText="1" shrinkToFit="1"/>
    </xf>
    <xf numFmtId="0" fontId="6" fillId="0" borderId="4" xfId="0" applyFont="1" applyFill="1" applyBorder="1" applyAlignment="1">
      <alignment horizontal="center" vertical="top" wrapText="1" shrinkToFit="1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9" fillId="0" borderId="14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0" fontId="15" fillId="0" borderId="35" xfId="0" applyFont="1" applyBorder="1" applyAlignment="1">
      <alignment horizontal="center" wrapText="1"/>
    </xf>
    <xf numFmtId="0" fontId="15" fillId="0" borderId="18" xfId="0" applyFont="1" applyBorder="1" applyAlignment="1">
      <alignment horizontal="center" wrapText="1"/>
    </xf>
    <xf numFmtId="0" fontId="15" fillId="0" borderId="35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left"/>
    </xf>
    <xf numFmtId="49" fontId="12" fillId="0" borderId="0" xfId="0" applyNumberFormat="1" applyFont="1" applyFill="1" applyAlignment="1">
      <alignment horizontal="left"/>
    </xf>
    <xf numFmtId="49" fontId="12" fillId="0" borderId="0" xfId="0" applyNumberFormat="1" applyFont="1" applyFill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20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vertical="center" wrapText="1"/>
    </xf>
    <xf numFmtId="0" fontId="6" fillId="0" borderId="27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7" xfId="0" applyFont="1" applyBorder="1" applyAlignment="1">
      <alignment horizontal="center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Normal_lentelė4" xfId="19"/>
    <cellStyle name="Normal_lentelė6" xfId="20"/>
    <cellStyle name="Normal_Sheet1_1" xfId="21"/>
    <cellStyle name="Normal_Sheet16" xfId="22"/>
    <cellStyle name="Normal_Sheet17" xfId="23"/>
    <cellStyle name="Normal_Sheet6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v>Kuro sąnaudos pagal rūšis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lentele6!#REF!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lentele6!#REF!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46</xdr:row>
      <xdr:rowOff>0</xdr:rowOff>
    </xdr:from>
    <xdr:to>
      <xdr:col>8</xdr:col>
      <xdr:colOff>333375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342900" y="8582025"/>
        <a:ext cx="63055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zoomScale="75" zoomScaleNormal="75" workbookViewId="0" topLeftCell="A25">
      <selection activeCell="I41" sqref="I41"/>
    </sheetView>
  </sheetViews>
  <sheetFormatPr defaultColWidth="9.140625" defaultRowHeight="12.75"/>
  <cols>
    <col min="1" max="1" width="4.57421875" style="1" customWidth="1"/>
    <col min="2" max="2" width="31.7109375" style="1" customWidth="1"/>
    <col min="3" max="3" width="19.28125" style="1" customWidth="1"/>
    <col min="4" max="4" width="20.57421875" style="1" customWidth="1"/>
    <col min="5" max="5" width="19.00390625" style="1" customWidth="1"/>
    <col min="6" max="16384" width="9.140625" style="1" customWidth="1"/>
  </cols>
  <sheetData>
    <row r="1" spans="1:5" ht="15.75">
      <c r="A1" s="3"/>
      <c r="B1" s="3"/>
      <c r="C1" s="3"/>
      <c r="D1" s="3"/>
      <c r="E1" s="4" t="s">
        <v>0</v>
      </c>
    </row>
    <row r="2" spans="1:5" ht="15.75" customHeight="1">
      <c r="A2" s="312" t="s">
        <v>119</v>
      </c>
      <c r="B2" s="312"/>
      <c r="C2" s="312"/>
      <c r="D2" s="312"/>
      <c r="E2" s="312"/>
    </row>
    <row r="3" spans="1:5" ht="15.75" customHeight="1">
      <c r="A3" s="312"/>
      <c r="B3" s="312"/>
      <c r="C3" s="312"/>
      <c r="D3" s="312"/>
      <c r="E3" s="312"/>
    </row>
    <row r="4" spans="1:5" ht="15.75" customHeight="1">
      <c r="A4" s="137"/>
      <c r="B4" s="137"/>
      <c r="C4" s="137"/>
      <c r="D4" s="137"/>
      <c r="E4" s="137"/>
    </row>
    <row r="5" ht="16.5" thickBot="1"/>
    <row r="6" spans="1:5" ht="15.75" customHeight="1">
      <c r="A6" s="313" t="s">
        <v>35</v>
      </c>
      <c r="B6" s="316" t="s">
        <v>7</v>
      </c>
      <c r="C6" s="310" t="s">
        <v>52</v>
      </c>
      <c r="D6" s="308" t="s">
        <v>53</v>
      </c>
      <c r="E6" s="310" t="s">
        <v>54</v>
      </c>
    </row>
    <row r="7" spans="1:5" ht="14.25" customHeight="1">
      <c r="A7" s="314"/>
      <c r="B7" s="317"/>
      <c r="C7" s="311"/>
      <c r="D7" s="309"/>
      <c r="E7" s="311"/>
    </row>
    <row r="8" spans="1:5" ht="15" customHeight="1">
      <c r="A8" s="314"/>
      <c r="B8" s="317"/>
      <c r="C8" s="311"/>
      <c r="D8" s="309"/>
      <c r="E8" s="311"/>
    </row>
    <row r="9" spans="1:5" ht="0.75" customHeight="1">
      <c r="A9" s="314"/>
      <c r="B9" s="317"/>
      <c r="C9" s="311"/>
      <c r="D9" s="309"/>
      <c r="E9" s="311"/>
    </row>
    <row r="10" spans="1:5" ht="16.5" thickBot="1">
      <c r="A10" s="315"/>
      <c r="B10" s="318"/>
      <c r="C10" s="5" t="s">
        <v>108</v>
      </c>
      <c r="D10" s="6" t="s">
        <v>109</v>
      </c>
      <c r="E10" s="5" t="s">
        <v>110</v>
      </c>
    </row>
    <row r="11" spans="1:5" ht="15.75" customHeight="1" thickBot="1">
      <c r="A11" s="7">
        <v>1</v>
      </c>
      <c r="B11" s="8">
        <v>2</v>
      </c>
      <c r="C11" s="7">
        <v>3</v>
      </c>
      <c r="D11" s="7">
        <v>4</v>
      </c>
      <c r="E11" s="145">
        <v>5</v>
      </c>
    </row>
    <row r="12" spans="1:5" ht="15.75" customHeight="1">
      <c r="A12" s="189">
        <v>1</v>
      </c>
      <c r="B12" s="190" t="s">
        <v>112</v>
      </c>
      <c r="C12" s="191">
        <v>3058.8</v>
      </c>
      <c r="D12" s="192">
        <v>142.22</v>
      </c>
      <c r="E12" s="193">
        <v>38.64</v>
      </c>
    </row>
    <row r="13" spans="1:5" ht="15.75" customHeight="1">
      <c r="A13" s="149"/>
      <c r="B13" s="146" t="s">
        <v>12</v>
      </c>
      <c r="C13" s="35">
        <v>2655.7</v>
      </c>
      <c r="D13" s="36">
        <v>142.43</v>
      </c>
      <c r="E13" s="37">
        <v>38.47</v>
      </c>
    </row>
    <row r="14" spans="1:5" ht="15.75" customHeight="1">
      <c r="A14" s="149">
        <v>2</v>
      </c>
      <c r="B14" s="146" t="s">
        <v>13</v>
      </c>
      <c r="C14" s="35">
        <v>1927.3</v>
      </c>
      <c r="D14" s="36">
        <v>142.98</v>
      </c>
      <c r="E14" s="37">
        <v>21.89</v>
      </c>
    </row>
    <row r="15" spans="1:5" ht="15.75" customHeight="1">
      <c r="A15" s="149"/>
      <c r="B15" s="146" t="s">
        <v>12</v>
      </c>
      <c r="C15" s="35">
        <v>1645.4</v>
      </c>
      <c r="D15" s="36">
        <v>143.1</v>
      </c>
      <c r="E15" s="37">
        <v>20.6</v>
      </c>
    </row>
    <row r="16" spans="1:5" ht="15.75" customHeight="1">
      <c r="A16" s="149">
        <v>3</v>
      </c>
      <c r="B16" s="146" t="s">
        <v>170</v>
      </c>
      <c r="C16" s="35">
        <v>877.91</v>
      </c>
      <c r="D16" s="36">
        <v>139.49</v>
      </c>
      <c r="E16" s="37">
        <v>15.79</v>
      </c>
    </row>
    <row r="17" spans="1:5" s="2" customFormat="1" ht="15.75" customHeight="1">
      <c r="A17" s="143"/>
      <c r="B17" s="144" t="s">
        <v>105</v>
      </c>
      <c r="C17" s="147">
        <v>384.9</v>
      </c>
      <c r="D17" s="148">
        <v>139.97</v>
      </c>
      <c r="E17" s="150">
        <v>14.54</v>
      </c>
    </row>
    <row r="18" spans="1:5" s="2" customFormat="1" ht="15.75" customHeight="1">
      <c r="A18" s="143"/>
      <c r="B18" s="144" t="s">
        <v>82</v>
      </c>
      <c r="C18" s="147">
        <v>228.1</v>
      </c>
      <c r="D18" s="148">
        <v>140.92</v>
      </c>
      <c r="E18" s="150">
        <v>17.2</v>
      </c>
    </row>
    <row r="19" spans="1:5" s="2" customFormat="1" ht="15.75" customHeight="1">
      <c r="A19" s="143"/>
      <c r="B19" s="204" t="s">
        <v>81</v>
      </c>
      <c r="C19" s="147">
        <v>80.9</v>
      </c>
      <c r="D19" s="148">
        <v>132.16</v>
      </c>
      <c r="E19" s="150">
        <v>13.5</v>
      </c>
    </row>
    <row r="20" spans="1:5" s="2" customFormat="1" ht="15.75" customHeight="1">
      <c r="A20" s="143"/>
      <c r="B20" s="144" t="s">
        <v>80</v>
      </c>
      <c r="C20" s="147">
        <v>97.6</v>
      </c>
      <c r="D20" s="148">
        <v>139.08</v>
      </c>
      <c r="E20" s="150">
        <v>20.66</v>
      </c>
    </row>
    <row r="21" spans="1:5" s="2" customFormat="1" ht="15.75" customHeight="1">
      <c r="A21" s="143"/>
      <c r="B21" s="144" t="s">
        <v>83</v>
      </c>
      <c r="C21" s="147">
        <v>57.4</v>
      </c>
      <c r="D21" s="148">
        <v>138.16</v>
      </c>
      <c r="E21" s="150">
        <v>15.83</v>
      </c>
    </row>
    <row r="22" spans="1:5" s="2" customFormat="1" ht="16.5" customHeight="1">
      <c r="A22" s="143"/>
      <c r="B22" s="144" t="s">
        <v>84</v>
      </c>
      <c r="C22" s="147">
        <v>29</v>
      </c>
      <c r="D22" s="148">
        <v>146.41</v>
      </c>
      <c r="E22" s="150">
        <v>11.03</v>
      </c>
    </row>
    <row r="23" spans="1:5" ht="15.75" customHeight="1">
      <c r="A23" s="149">
        <v>4</v>
      </c>
      <c r="B23" s="146" t="s">
        <v>113</v>
      </c>
      <c r="C23" s="35">
        <v>825.6</v>
      </c>
      <c r="D23" s="36">
        <v>144.3</v>
      </c>
      <c r="E23" s="37">
        <v>21.07</v>
      </c>
    </row>
    <row r="24" spans="1:5" ht="15.75" customHeight="1">
      <c r="A24" s="149">
        <v>5</v>
      </c>
      <c r="B24" s="146" t="s">
        <v>14</v>
      </c>
      <c r="C24" s="35">
        <v>791</v>
      </c>
      <c r="D24" s="36">
        <v>142.83</v>
      </c>
      <c r="E24" s="37">
        <v>22.83</v>
      </c>
    </row>
    <row r="25" spans="1:5" ht="15.75" customHeight="1">
      <c r="A25" s="149"/>
      <c r="B25" s="146" t="s">
        <v>15</v>
      </c>
      <c r="C25" s="35">
        <v>323</v>
      </c>
      <c r="D25" s="36">
        <v>143.4</v>
      </c>
      <c r="E25" s="37">
        <v>19.99</v>
      </c>
    </row>
    <row r="26" spans="1:5" ht="16.5" customHeight="1">
      <c r="A26" s="149">
        <v>6</v>
      </c>
      <c r="B26" s="146" t="s">
        <v>16</v>
      </c>
      <c r="C26" s="32">
        <v>603.9</v>
      </c>
      <c r="D26" s="33">
        <v>135.86</v>
      </c>
      <c r="E26" s="34">
        <v>17.31</v>
      </c>
    </row>
    <row r="27" spans="1:5" s="114" customFormat="1" ht="32.25" customHeight="1">
      <c r="A27" s="194">
        <v>7</v>
      </c>
      <c r="B27" s="195" t="s">
        <v>171</v>
      </c>
      <c r="C27" s="196">
        <v>234</v>
      </c>
      <c r="D27" s="197">
        <v>132.8</v>
      </c>
      <c r="E27" s="198">
        <v>22.01</v>
      </c>
    </row>
    <row r="28" spans="1:5" ht="15.75" customHeight="1">
      <c r="A28" s="143"/>
      <c r="B28" s="144" t="s">
        <v>114</v>
      </c>
      <c r="C28" s="140">
        <v>44.37</v>
      </c>
      <c r="D28" s="141">
        <v>148.1</v>
      </c>
      <c r="E28" s="142">
        <v>17.41</v>
      </c>
    </row>
    <row r="29" spans="1:5" ht="15.75" customHeight="1">
      <c r="A29" s="143"/>
      <c r="B29" s="144" t="s">
        <v>115</v>
      </c>
      <c r="C29" s="140">
        <v>84.7</v>
      </c>
      <c r="D29" s="141">
        <v>144.3</v>
      </c>
      <c r="E29" s="142">
        <v>22.9</v>
      </c>
    </row>
    <row r="30" spans="1:5" ht="15.75" customHeight="1">
      <c r="A30" s="143"/>
      <c r="B30" s="144" t="s">
        <v>116</v>
      </c>
      <c r="C30" s="140">
        <v>104.9</v>
      </c>
      <c r="D30" s="141">
        <v>138.8</v>
      </c>
      <c r="E30" s="142">
        <v>23.23</v>
      </c>
    </row>
    <row r="31" spans="1:5" ht="15.75" customHeight="1">
      <c r="A31" s="149">
        <v>8</v>
      </c>
      <c r="B31" s="146" t="s">
        <v>22</v>
      </c>
      <c r="C31" s="35">
        <v>182.4</v>
      </c>
      <c r="D31" s="36">
        <v>153.6</v>
      </c>
      <c r="E31" s="37">
        <v>24.4</v>
      </c>
    </row>
    <row r="32" spans="1:5" ht="15.75" customHeight="1">
      <c r="A32" s="149">
        <v>9</v>
      </c>
      <c r="B32" s="146" t="s">
        <v>19</v>
      </c>
      <c r="C32" s="35">
        <v>179.75</v>
      </c>
      <c r="D32" s="36">
        <v>142.5</v>
      </c>
      <c r="E32" s="37">
        <v>17.47</v>
      </c>
    </row>
    <row r="33" spans="1:5" ht="15.75" customHeight="1">
      <c r="A33" s="149">
        <v>10</v>
      </c>
      <c r="B33" s="146" t="s">
        <v>23</v>
      </c>
      <c r="C33" s="35">
        <v>171.5</v>
      </c>
      <c r="D33" s="36">
        <v>141.61</v>
      </c>
      <c r="E33" s="37">
        <v>11.5</v>
      </c>
    </row>
    <row r="34" spans="1:5" ht="15.75" customHeight="1">
      <c r="A34" s="149">
        <v>11</v>
      </c>
      <c r="B34" s="146" t="s">
        <v>24</v>
      </c>
      <c r="C34" s="35">
        <v>134.141</v>
      </c>
      <c r="D34" s="36">
        <v>157.84</v>
      </c>
      <c r="E34" s="37">
        <v>26.63</v>
      </c>
    </row>
    <row r="35" spans="1:5" ht="15.75" customHeight="1">
      <c r="A35" s="149">
        <v>12</v>
      </c>
      <c r="B35" s="146" t="s">
        <v>27</v>
      </c>
      <c r="C35" s="35">
        <v>90.729</v>
      </c>
      <c r="D35" s="36">
        <v>147.31</v>
      </c>
      <c r="E35" s="37">
        <v>20.18</v>
      </c>
    </row>
    <row r="36" spans="1:5" ht="15.75" customHeight="1">
      <c r="A36" s="149">
        <v>13</v>
      </c>
      <c r="B36" s="146" t="s">
        <v>20</v>
      </c>
      <c r="C36" s="35">
        <v>89.58</v>
      </c>
      <c r="D36" s="36">
        <v>156.51</v>
      </c>
      <c r="E36" s="37">
        <v>23.67</v>
      </c>
    </row>
    <row r="37" spans="1:5" ht="15.75">
      <c r="A37" s="149">
        <v>14</v>
      </c>
      <c r="B37" s="146" t="s">
        <v>28</v>
      </c>
      <c r="C37" s="35">
        <v>73.307</v>
      </c>
      <c r="D37" s="36">
        <v>133.08</v>
      </c>
      <c r="E37" s="37">
        <v>13.21</v>
      </c>
    </row>
    <row r="38" spans="1:5" ht="15.75">
      <c r="A38" s="149">
        <v>15</v>
      </c>
      <c r="B38" s="146" t="s">
        <v>123</v>
      </c>
      <c r="C38" s="35">
        <v>56.37</v>
      </c>
      <c r="D38" s="36">
        <v>133.9</v>
      </c>
      <c r="E38" s="37">
        <v>21</v>
      </c>
    </row>
    <row r="39" spans="1:5" ht="15.75" customHeight="1">
      <c r="A39" s="149">
        <v>16</v>
      </c>
      <c r="B39" s="146" t="s">
        <v>21</v>
      </c>
      <c r="C39" s="35">
        <v>54.7</v>
      </c>
      <c r="D39" s="36">
        <v>159</v>
      </c>
      <c r="E39" s="37">
        <v>24.99</v>
      </c>
    </row>
    <row r="40" spans="1:5" ht="15.75" customHeight="1">
      <c r="A40" s="149">
        <v>17</v>
      </c>
      <c r="B40" s="146" t="s">
        <v>26</v>
      </c>
      <c r="C40" s="35">
        <v>53.1</v>
      </c>
      <c r="D40" s="36">
        <v>148.43</v>
      </c>
      <c r="E40" s="37">
        <v>24.46</v>
      </c>
    </row>
    <row r="41" spans="1:5" ht="15.75" customHeight="1">
      <c r="A41" s="149">
        <v>18</v>
      </c>
      <c r="B41" s="146" t="s">
        <v>30</v>
      </c>
      <c r="C41" s="35">
        <v>46.7</v>
      </c>
      <c r="D41" s="36">
        <v>142.59</v>
      </c>
      <c r="E41" s="37">
        <v>16.84</v>
      </c>
    </row>
    <row r="42" spans="1:5" ht="15.75" customHeight="1">
      <c r="A42" s="149">
        <v>19</v>
      </c>
      <c r="B42" s="146" t="s">
        <v>56</v>
      </c>
      <c r="C42" s="35">
        <v>45.7</v>
      </c>
      <c r="D42" s="36">
        <v>146.2</v>
      </c>
      <c r="E42" s="37">
        <v>14.22</v>
      </c>
    </row>
    <row r="43" spans="1:5" ht="15.75" customHeight="1">
      <c r="A43" s="149">
        <v>20</v>
      </c>
      <c r="B43" s="146" t="s">
        <v>34</v>
      </c>
      <c r="C43" s="35">
        <v>40</v>
      </c>
      <c r="D43" s="36">
        <v>152.39</v>
      </c>
      <c r="E43" s="37">
        <v>25.41</v>
      </c>
    </row>
    <row r="44" spans="1:5" ht="15.75" customHeight="1">
      <c r="A44" s="149">
        <v>21</v>
      </c>
      <c r="B44" s="146" t="s">
        <v>29</v>
      </c>
      <c r="C44" s="35">
        <v>36.9</v>
      </c>
      <c r="D44" s="36">
        <v>152.6</v>
      </c>
      <c r="E44" s="37">
        <v>26</v>
      </c>
    </row>
    <row r="45" spans="1:5" ht="15.75" customHeight="1">
      <c r="A45" s="149">
        <v>22</v>
      </c>
      <c r="B45" s="146" t="s">
        <v>124</v>
      </c>
      <c r="C45" s="35">
        <v>28.34</v>
      </c>
      <c r="D45" s="36">
        <v>150.8</v>
      </c>
      <c r="E45" s="37">
        <v>21.03</v>
      </c>
    </row>
    <row r="46" spans="1:5" ht="15.75" customHeight="1">
      <c r="A46" s="149">
        <v>23</v>
      </c>
      <c r="B46" s="146" t="s">
        <v>126</v>
      </c>
      <c r="C46" s="35">
        <v>26.508</v>
      </c>
      <c r="D46" s="36">
        <v>143.9</v>
      </c>
      <c r="E46" s="37">
        <v>23.1</v>
      </c>
    </row>
    <row r="47" spans="1:5" ht="15.75" customHeight="1">
      <c r="A47" s="149">
        <v>24</v>
      </c>
      <c r="B47" s="146" t="s">
        <v>25</v>
      </c>
      <c r="C47" s="35">
        <v>22.3</v>
      </c>
      <c r="D47" s="36">
        <v>150.14</v>
      </c>
      <c r="E47" s="37">
        <v>22.06</v>
      </c>
    </row>
    <row r="48" spans="1:5" ht="16.5" thickBot="1">
      <c r="A48" s="199">
        <v>25</v>
      </c>
      <c r="B48" s="200" t="s">
        <v>18</v>
      </c>
      <c r="C48" s="201">
        <v>12.8</v>
      </c>
      <c r="D48" s="202">
        <v>141.86</v>
      </c>
      <c r="E48" s="203">
        <v>31.2</v>
      </c>
    </row>
    <row r="49" spans="3:4" s="2" customFormat="1" ht="15.75" customHeight="1">
      <c r="C49" s="300"/>
      <c r="D49" s="9"/>
    </row>
    <row r="50" s="2" customFormat="1" ht="15.75" customHeight="1">
      <c r="D50" s="9"/>
    </row>
    <row r="51" spans="1:5" s="2" customFormat="1" ht="15.75" customHeight="1">
      <c r="A51" s="307"/>
      <c r="B51" s="307"/>
      <c r="C51" s="307"/>
      <c r="D51" s="307"/>
      <c r="E51" s="307"/>
    </row>
    <row r="52" s="2" customFormat="1" ht="15.75" customHeight="1">
      <c r="B52" s="10"/>
    </row>
    <row r="53" ht="15.75" customHeight="1"/>
    <row r="54" ht="15.75" customHeight="1"/>
    <row r="55" s="2" customFormat="1" ht="15.75" customHeight="1"/>
    <row r="56" s="2" customFormat="1" ht="15.75" customHeight="1"/>
    <row r="57" ht="15.75" customHeight="1"/>
    <row r="58" ht="15.75" customHeight="1"/>
    <row r="59" ht="15.75" customHeight="1"/>
    <row r="60" ht="15.75" customHeight="1"/>
  </sheetData>
  <mergeCells count="7">
    <mergeCell ref="A51:E51"/>
    <mergeCell ref="D6:D9"/>
    <mergeCell ref="E6:E9"/>
    <mergeCell ref="A2:E3"/>
    <mergeCell ref="C6:C9"/>
    <mergeCell ref="A6:A10"/>
    <mergeCell ref="B6:B10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2"/>
  <sheetViews>
    <sheetView zoomScale="75" zoomScaleNormal="75" workbookViewId="0" topLeftCell="A11">
      <selection activeCell="K35" sqref="K35"/>
    </sheetView>
  </sheetViews>
  <sheetFormatPr defaultColWidth="9.140625" defaultRowHeight="12.75"/>
  <cols>
    <col min="1" max="1" width="5.00390625" style="21" customWidth="1"/>
    <col min="2" max="2" width="24.140625" style="21" customWidth="1"/>
    <col min="3" max="3" width="11.7109375" style="21" customWidth="1"/>
    <col min="4" max="4" width="10.28125" style="21" customWidth="1"/>
    <col min="5" max="5" width="11.140625" style="21" customWidth="1"/>
    <col min="6" max="7" width="11.00390625" style="21" customWidth="1"/>
    <col min="8" max="8" width="11.140625" style="21" customWidth="1"/>
    <col min="9" max="9" width="11.28125" style="21" customWidth="1"/>
    <col min="10" max="10" width="14.421875" style="21" customWidth="1"/>
    <col min="11" max="11" width="14.7109375" style="21" customWidth="1"/>
    <col min="12" max="16384" width="7.8515625" style="21" customWidth="1"/>
  </cols>
  <sheetData>
    <row r="1" spans="1:10" ht="15.75">
      <c r="A1" s="26"/>
      <c r="B1" s="26"/>
      <c r="C1" s="26"/>
      <c r="D1" s="26"/>
      <c r="E1" s="26"/>
      <c r="F1" s="26"/>
      <c r="G1" s="26"/>
      <c r="H1" s="26"/>
      <c r="I1" s="26"/>
      <c r="J1" s="61" t="s">
        <v>157</v>
      </c>
    </row>
    <row r="2" spans="1:8" ht="15.75">
      <c r="A2" s="26"/>
      <c r="B2" s="26"/>
      <c r="C2" s="26"/>
      <c r="D2" s="26"/>
      <c r="E2" s="26"/>
      <c r="F2" s="26"/>
      <c r="G2" s="26"/>
      <c r="H2" s="26"/>
    </row>
    <row r="3" spans="1:10" ht="15.75">
      <c r="A3" s="336" t="s">
        <v>59</v>
      </c>
      <c r="B3" s="368"/>
      <c r="C3" s="368"/>
      <c r="D3" s="368"/>
      <c r="E3" s="368"/>
      <c r="F3" s="368"/>
      <c r="G3" s="368"/>
      <c r="H3" s="368"/>
      <c r="I3" s="368"/>
      <c r="J3" s="368"/>
    </row>
    <row r="4" spans="1:10" ht="15.75">
      <c r="A4" s="336"/>
      <c r="B4" s="368"/>
      <c r="C4" s="368"/>
      <c r="D4" s="368"/>
      <c r="E4" s="368"/>
      <c r="F4" s="368"/>
      <c r="G4" s="368"/>
      <c r="H4" s="368"/>
      <c r="I4" s="368"/>
      <c r="J4" s="368"/>
    </row>
    <row r="5" spans="1:10" ht="16.5" thickBot="1">
      <c r="A5" s="26"/>
      <c r="B5" s="26"/>
      <c r="C5" s="26"/>
      <c r="D5" s="26"/>
      <c r="E5" s="26"/>
      <c r="F5" s="26"/>
      <c r="G5" s="26"/>
      <c r="H5" s="26"/>
      <c r="I5" s="26"/>
      <c r="J5" s="61"/>
    </row>
    <row r="6" spans="1:11" ht="21" customHeight="1" thickBot="1">
      <c r="A6" s="302" t="s">
        <v>35</v>
      </c>
      <c r="B6" s="302" t="s">
        <v>7</v>
      </c>
      <c r="C6" s="325" t="s">
        <v>135</v>
      </c>
      <c r="D6" s="366"/>
      <c r="E6" s="366"/>
      <c r="F6" s="366"/>
      <c r="G6" s="366"/>
      <c r="H6" s="366"/>
      <c r="I6" s="367"/>
      <c r="J6" s="319" t="s">
        <v>60</v>
      </c>
      <c r="K6" s="28"/>
    </row>
    <row r="7" spans="1:11" ht="33.75" customHeight="1">
      <c r="A7" s="321"/>
      <c r="B7" s="321"/>
      <c r="C7" s="51" t="s">
        <v>61</v>
      </c>
      <c r="D7" s="89" t="s">
        <v>62</v>
      </c>
      <c r="E7" s="89" t="s">
        <v>63</v>
      </c>
      <c r="F7" s="89" t="s">
        <v>166</v>
      </c>
      <c r="G7" s="89" t="s">
        <v>167</v>
      </c>
      <c r="H7" s="89" t="s">
        <v>118</v>
      </c>
      <c r="I7" s="89" t="s">
        <v>4</v>
      </c>
      <c r="J7" s="320"/>
      <c r="K7" s="28"/>
    </row>
    <row r="8" spans="1:11" ht="16.5" thickBot="1">
      <c r="A8" s="322"/>
      <c r="B8" s="322"/>
      <c r="C8" s="90" t="s">
        <v>8</v>
      </c>
      <c r="D8" s="90" t="s">
        <v>8</v>
      </c>
      <c r="E8" s="90" t="s">
        <v>8</v>
      </c>
      <c r="F8" s="90" t="s">
        <v>8</v>
      </c>
      <c r="G8" s="90" t="s">
        <v>8</v>
      </c>
      <c r="H8" s="90" t="s">
        <v>8</v>
      </c>
      <c r="I8" s="90" t="s">
        <v>8</v>
      </c>
      <c r="J8" s="91" t="s">
        <v>120</v>
      </c>
      <c r="K8" s="28"/>
    </row>
    <row r="9" spans="1:11" ht="15.75" customHeight="1" thickBot="1">
      <c r="A9" s="92">
        <v>1</v>
      </c>
      <c r="B9" s="60">
        <v>2</v>
      </c>
      <c r="C9" s="59">
        <v>3</v>
      </c>
      <c r="D9" s="60">
        <v>4</v>
      </c>
      <c r="E9" s="59">
        <v>5</v>
      </c>
      <c r="F9" s="60">
        <v>6</v>
      </c>
      <c r="G9" s="60">
        <v>7</v>
      </c>
      <c r="H9" s="59">
        <v>8</v>
      </c>
      <c r="I9" s="60">
        <v>9</v>
      </c>
      <c r="J9" s="60">
        <v>10</v>
      </c>
      <c r="K9" s="26"/>
    </row>
    <row r="10" spans="1:11" ht="18.75" customHeight="1">
      <c r="A10" s="205">
        <v>1</v>
      </c>
      <c r="B10" s="206" t="s">
        <v>112</v>
      </c>
      <c r="C10" s="285">
        <v>25.31</v>
      </c>
      <c r="D10" s="285">
        <v>72.41</v>
      </c>
      <c r="E10" s="285">
        <v>260.53</v>
      </c>
      <c r="F10" s="285">
        <v>874.02</v>
      </c>
      <c r="G10" s="285">
        <v>3.54</v>
      </c>
      <c r="H10" s="285">
        <v>16.59</v>
      </c>
      <c r="I10" s="285">
        <f>SUM(C10:H10)</f>
        <v>1252.3999999999999</v>
      </c>
      <c r="J10" s="286">
        <v>404.57</v>
      </c>
      <c r="K10" s="26"/>
    </row>
    <row r="11" spans="1:10" ht="18.75" customHeight="1">
      <c r="A11" s="210"/>
      <c r="B11" s="211" t="s">
        <v>12</v>
      </c>
      <c r="C11" s="212" t="s">
        <v>102</v>
      </c>
      <c r="D11" s="212" t="s">
        <v>102</v>
      </c>
      <c r="E11" s="212" t="s">
        <v>102</v>
      </c>
      <c r="F11" s="212" t="s">
        <v>102</v>
      </c>
      <c r="G11" s="212" t="s">
        <v>102</v>
      </c>
      <c r="H11" s="212" t="s">
        <v>102</v>
      </c>
      <c r="I11" s="212" t="s">
        <v>102</v>
      </c>
      <c r="J11" s="213" t="s">
        <v>102</v>
      </c>
    </row>
    <row r="12" spans="1:10" ht="18.75" customHeight="1">
      <c r="A12" s="210">
        <v>2</v>
      </c>
      <c r="B12" s="211" t="s">
        <v>13</v>
      </c>
      <c r="C12" s="212">
        <v>53.7</v>
      </c>
      <c r="D12" s="212">
        <v>338.6</v>
      </c>
      <c r="E12" s="212">
        <v>991.7</v>
      </c>
      <c r="F12" s="212">
        <v>966.7</v>
      </c>
      <c r="G12" s="212">
        <v>3.9</v>
      </c>
      <c r="H12" s="212">
        <v>130.9</v>
      </c>
      <c r="I12" s="212">
        <f>C12+D12+E12+F12+G12+H12</f>
        <v>2485.5</v>
      </c>
      <c r="J12" s="213">
        <v>764</v>
      </c>
    </row>
    <row r="13" spans="1:10" ht="18.75" customHeight="1">
      <c r="A13" s="210"/>
      <c r="B13" s="211" t="s">
        <v>12</v>
      </c>
      <c r="C13" s="212">
        <v>16.2</v>
      </c>
      <c r="D13" s="212">
        <v>69.3</v>
      </c>
      <c r="E13" s="212">
        <v>882.4</v>
      </c>
      <c r="F13" s="212">
        <v>662.5</v>
      </c>
      <c r="G13" s="212">
        <v>2.7</v>
      </c>
      <c r="H13" s="212">
        <v>127.4</v>
      </c>
      <c r="I13" s="212">
        <f>C13+D13+E13+F13+G13+H13</f>
        <v>1760.5000000000002</v>
      </c>
      <c r="J13" s="213">
        <v>593</v>
      </c>
    </row>
    <row r="14" spans="1:10" ht="18.75" customHeight="1">
      <c r="A14" s="215">
        <v>3</v>
      </c>
      <c r="B14" s="211" t="s">
        <v>170</v>
      </c>
      <c r="C14" s="287">
        <v>33.8</v>
      </c>
      <c r="D14" s="287">
        <v>466.027</v>
      </c>
      <c r="E14" s="287">
        <v>211.902</v>
      </c>
      <c r="F14" s="287">
        <v>719.851</v>
      </c>
      <c r="G14" s="287">
        <v>2.846</v>
      </c>
      <c r="H14" s="287">
        <v>6.689</v>
      </c>
      <c r="I14" s="287">
        <v>1441.137</v>
      </c>
      <c r="J14" s="288">
        <v>351.312</v>
      </c>
    </row>
    <row r="15" spans="1:10" ht="18.75" customHeight="1">
      <c r="A15" s="143"/>
      <c r="B15" s="155" t="s">
        <v>105</v>
      </c>
      <c r="C15" s="177">
        <v>9.27</v>
      </c>
      <c r="D15" s="177">
        <v>20.932</v>
      </c>
      <c r="E15" s="177">
        <v>60.721</v>
      </c>
      <c r="F15" s="177">
        <v>380.356</v>
      </c>
      <c r="G15" s="177">
        <v>1.556</v>
      </c>
      <c r="H15" s="177">
        <v>1.064</v>
      </c>
      <c r="I15" s="177">
        <f>SUM(C15:H15)</f>
        <v>473.899</v>
      </c>
      <c r="J15" s="178">
        <v>154.636</v>
      </c>
    </row>
    <row r="16" spans="1:10" ht="18.75" customHeight="1">
      <c r="A16" s="143"/>
      <c r="B16" s="155" t="s">
        <v>82</v>
      </c>
      <c r="C16" s="177">
        <v>9.63</v>
      </c>
      <c r="D16" s="177">
        <v>89.2</v>
      </c>
      <c r="E16" s="177">
        <v>37.68</v>
      </c>
      <c r="F16" s="177">
        <v>300.11</v>
      </c>
      <c r="G16" s="177">
        <v>1.21</v>
      </c>
      <c r="H16" s="177">
        <v>2.45</v>
      </c>
      <c r="I16" s="177">
        <v>440.27</v>
      </c>
      <c r="J16" s="178">
        <v>120.7</v>
      </c>
    </row>
    <row r="17" spans="1:11" ht="18.75" customHeight="1">
      <c r="A17" s="143"/>
      <c r="B17" s="171" t="s">
        <v>81</v>
      </c>
      <c r="C17" s="177">
        <v>2.002</v>
      </c>
      <c r="D17" s="177">
        <v>124.415</v>
      </c>
      <c r="E17" s="177">
        <v>37.181</v>
      </c>
      <c r="F17" s="177"/>
      <c r="G17" s="177"/>
      <c r="H17" s="177">
        <v>2.445</v>
      </c>
      <c r="I17" s="177">
        <v>166.068</v>
      </c>
      <c r="J17" s="178">
        <v>18.176</v>
      </c>
      <c r="K17" s="94"/>
    </row>
    <row r="18" spans="1:10" ht="18.75" customHeight="1">
      <c r="A18" s="143"/>
      <c r="B18" s="155" t="s">
        <v>80</v>
      </c>
      <c r="C18" s="177">
        <v>1.15</v>
      </c>
      <c r="D18" s="177">
        <v>67.97</v>
      </c>
      <c r="E18" s="177">
        <v>41.31</v>
      </c>
      <c r="F18" s="177">
        <v>5.52</v>
      </c>
      <c r="G18" s="177"/>
      <c r="H18" s="177"/>
      <c r="I18" s="177">
        <v>115.97</v>
      </c>
      <c r="J18" s="178">
        <v>24.2</v>
      </c>
    </row>
    <row r="19" spans="1:10" ht="18.75" customHeight="1">
      <c r="A19" s="143"/>
      <c r="B19" s="155" t="s">
        <v>83</v>
      </c>
      <c r="C19" s="177">
        <v>1.84</v>
      </c>
      <c r="D19" s="177">
        <v>90.12</v>
      </c>
      <c r="E19" s="177">
        <v>25.35</v>
      </c>
      <c r="F19" s="177">
        <v>24.15</v>
      </c>
      <c r="G19" s="177">
        <v>0.06</v>
      </c>
      <c r="H19" s="177">
        <v>0.73</v>
      </c>
      <c r="I19" s="177">
        <v>142.25</v>
      </c>
      <c r="J19" s="178">
        <v>20.6</v>
      </c>
    </row>
    <row r="20" spans="1:10" ht="18.75" customHeight="1">
      <c r="A20" s="143"/>
      <c r="B20" s="155" t="s">
        <v>84</v>
      </c>
      <c r="C20" s="177">
        <v>9.94</v>
      </c>
      <c r="D20" s="177">
        <v>73.39</v>
      </c>
      <c r="E20" s="177">
        <v>9.66</v>
      </c>
      <c r="F20" s="177">
        <v>9.69</v>
      </c>
      <c r="G20" s="177"/>
      <c r="H20" s="177"/>
      <c r="I20" s="177">
        <v>102.68</v>
      </c>
      <c r="J20" s="178">
        <v>13</v>
      </c>
    </row>
    <row r="21" spans="1:10" ht="18.75" customHeight="1">
      <c r="A21" s="215">
        <v>4</v>
      </c>
      <c r="B21" s="211" t="s">
        <v>113</v>
      </c>
      <c r="C21" s="212">
        <v>61.523</v>
      </c>
      <c r="D21" s="212">
        <v>460.986</v>
      </c>
      <c r="E21" s="212">
        <v>138.51</v>
      </c>
      <c r="F21" s="212">
        <v>1207.674</v>
      </c>
      <c r="G21" s="212">
        <v>4.624</v>
      </c>
      <c r="H21" s="212"/>
      <c r="I21" s="212">
        <f>SUM(C21:G21)</f>
        <v>1873.317</v>
      </c>
      <c r="J21" s="213">
        <v>493.787</v>
      </c>
    </row>
    <row r="22" spans="1:10" ht="18.75" customHeight="1">
      <c r="A22" s="215">
        <v>5</v>
      </c>
      <c r="B22" s="211" t="s">
        <v>14</v>
      </c>
      <c r="C22" s="212">
        <v>12.276</v>
      </c>
      <c r="D22" s="212">
        <v>301.469</v>
      </c>
      <c r="E22" s="212">
        <v>154.094</v>
      </c>
      <c r="F22" s="212">
        <v>504.775</v>
      </c>
      <c r="G22" s="212">
        <v>2.066</v>
      </c>
      <c r="H22" s="212">
        <v>2.779</v>
      </c>
      <c r="I22" s="212">
        <f>SUM(C22:H22)</f>
        <v>977.4590000000001</v>
      </c>
      <c r="J22" s="213">
        <v>245</v>
      </c>
    </row>
    <row r="23" spans="1:10" ht="18.75" customHeight="1">
      <c r="A23" s="215"/>
      <c r="B23" s="211" t="s">
        <v>15</v>
      </c>
      <c r="C23" s="212">
        <v>1.9</v>
      </c>
      <c r="D23" s="212">
        <v>109.006</v>
      </c>
      <c r="E23" s="212">
        <v>60.363</v>
      </c>
      <c r="F23" s="212">
        <v>78.343</v>
      </c>
      <c r="G23" s="212"/>
      <c r="H23" s="212">
        <v>0.674</v>
      </c>
      <c r="I23" s="212">
        <f>SUM(C23:H23)</f>
        <v>250.28600000000003</v>
      </c>
      <c r="J23" s="213">
        <v>57</v>
      </c>
    </row>
    <row r="24" spans="1:10" ht="18.75" customHeight="1">
      <c r="A24" s="215">
        <v>6</v>
      </c>
      <c r="B24" s="211" t="s">
        <v>16</v>
      </c>
      <c r="C24" s="212">
        <v>5.49</v>
      </c>
      <c r="D24" s="212">
        <v>340.67</v>
      </c>
      <c r="E24" s="212">
        <v>155.66</v>
      </c>
      <c r="F24" s="212">
        <v>226.92</v>
      </c>
      <c r="G24" s="212">
        <v>0.93</v>
      </c>
      <c r="H24" s="212">
        <v>8.83</v>
      </c>
      <c r="I24" s="212">
        <f>C24+D24+E24+F24+G24+H24</f>
        <v>738.5</v>
      </c>
      <c r="J24" s="213">
        <v>148.5</v>
      </c>
    </row>
    <row r="25" spans="1:10" s="115" customFormat="1" ht="33.75" customHeight="1">
      <c r="A25" s="217">
        <v>7</v>
      </c>
      <c r="B25" s="218" t="s">
        <v>171</v>
      </c>
      <c r="C25" s="219">
        <v>10.2</v>
      </c>
      <c r="D25" s="219">
        <v>262.4</v>
      </c>
      <c r="E25" s="219">
        <v>75.9</v>
      </c>
      <c r="F25" s="219">
        <v>17.3</v>
      </c>
      <c r="G25" s="219">
        <v>0.1</v>
      </c>
      <c r="H25" s="219">
        <v>3</v>
      </c>
      <c r="I25" s="219">
        <v>368.9</v>
      </c>
      <c r="J25" s="220">
        <v>47.6</v>
      </c>
    </row>
    <row r="26" spans="1:10" ht="18.75" customHeight="1">
      <c r="A26" s="143"/>
      <c r="B26" s="155" t="s">
        <v>114</v>
      </c>
      <c r="C26" s="156">
        <v>7.195</v>
      </c>
      <c r="D26" s="156">
        <v>50.153</v>
      </c>
      <c r="E26" s="156">
        <v>14.411</v>
      </c>
      <c r="F26" s="156">
        <v>14.83</v>
      </c>
      <c r="G26" s="156">
        <v>0.055</v>
      </c>
      <c r="H26" s="156">
        <v>1.446</v>
      </c>
      <c r="I26" s="156">
        <v>88.09</v>
      </c>
      <c r="J26" s="157">
        <v>15.915</v>
      </c>
    </row>
    <row r="27" spans="1:10" s="47" customFormat="1" ht="18.75" customHeight="1">
      <c r="A27" s="143"/>
      <c r="B27" s="171" t="s">
        <v>115</v>
      </c>
      <c r="C27" s="156">
        <v>2.36</v>
      </c>
      <c r="D27" s="156">
        <v>94</v>
      </c>
      <c r="E27" s="156">
        <v>28.64</v>
      </c>
      <c r="F27" s="156">
        <v>2.41</v>
      </c>
      <c r="G27" s="156"/>
      <c r="H27" s="156"/>
      <c r="I27" s="156">
        <f>C27+D27+E27+F27</f>
        <v>127.41</v>
      </c>
      <c r="J27" s="157">
        <v>15</v>
      </c>
    </row>
    <row r="28" spans="1:10" ht="18.75" customHeight="1">
      <c r="A28" s="143"/>
      <c r="B28" s="155" t="s">
        <v>116</v>
      </c>
      <c r="C28" s="156">
        <v>0.624</v>
      </c>
      <c r="D28" s="156">
        <v>118.294</v>
      </c>
      <c r="E28" s="156">
        <v>32.825</v>
      </c>
      <c r="F28" s="156">
        <v>0.062</v>
      </c>
      <c r="G28" s="156">
        <v>0</v>
      </c>
      <c r="H28" s="156">
        <v>1.591</v>
      </c>
      <c r="I28" s="156">
        <f>SUM(C28:H28)</f>
        <v>153.39600000000002</v>
      </c>
      <c r="J28" s="157">
        <v>16.65</v>
      </c>
    </row>
    <row r="29" spans="1:10" ht="18.75" customHeight="1">
      <c r="A29" s="215">
        <v>8</v>
      </c>
      <c r="B29" s="211" t="s">
        <v>22</v>
      </c>
      <c r="C29" s="212">
        <v>22.537</v>
      </c>
      <c r="D29" s="212">
        <v>326.512</v>
      </c>
      <c r="E29" s="212">
        <v>70.922</v>
      </c>
      <c r="F29" s="212">
        <v>637.172</v>
      </c>
      <c r="G29" s="212">
        <v>2.599</v>
      </c>
      <c r="H29" s="212">
        <v>3.403</v>
      </c>
      <c r="I29" s="212">
        <v>1063.145</v>
      </c>
      <c r="J29" s="213">
        <v>244.8</v>
      </c>
    </row>
    <row r="30" spans="1:10" ht="18.75" customHeight="1">
      <c r="A30" s="215">
        <v>9</v>
      </c>
      <c r="B30" s="211" t="s">
        <v>19</v>
      </c>
      <c r="C30" s="212">
        <v>0.41</v>
      </c>
      <c r="D30" s="212">
        <v>189.3</v>
      </c>
      <c r="E30" s="212">
        <v>68.07</v>
      </c>
      <c r="F30" s="212">
        <v>15.17</v>
      </c>
      <c r="G30" s="212">
        <v>0.06</v>
      </c>
      <c r="H30" s="212">
        <v>0.43</v>
      </c>
      <c r="I30" s="212">
        <v>273.44</v>
      </c>
      <c r="J30" s="213">
        <v>36.4</v>
      </c>
    </row>
    <row r="31" spans="1:10" ht="18.75" customHeight="1">
      <c r="A31" s="215">
        <v>10</v>
      </c>
      <c r="B31" s="211" t="s">
        <v>23</v>
      </c>
      <c r="C31" s="212">
        <v>16.681</v>
      </c>
      <c r="D31" s="212">
        <v>146.937</v>
      </c>
      <c r="E31" s="212">
        <v>54.411</v>
      </c>
      <c r="F31" s="212">
        <v>413.495</v>
      </c>
      <c r="G31" s="212">
        <v>1.617</v>
      </c>
      <c r="H31" s="212">
        <v>4.709</v>
      </c>
      <c r="I31" s="212">
        <v>637.85</v>
      </c>
      <c r="J31" s="213">
        <v>169.265</v>
      </c>
    </row>
    <row r="32" spans="1:10" ht="18.75" customHeight="1">
      <c r="A32" s="215">
        <v>11</v>
      </c>
      <c r="B32" s="211" t="s">
        <v>24</v>
      </c>
      <c r="C32" s="289">
        <v>16.006</v>
      </c>
      <c r="D32" s="289">
        <v>195.191</v>
      </c>
      <c r="E32" s="289">
        <v>51.582</v>
      </c>
      <c r="F32" s="289">
        <v>652.215</v>
      </c>
      <c r="G32" s="289">
        <v>2.635</v>
      </c>
      <c r="H32" s="289"/>
      <c r="I32" s="289">
        <f>SUM(C32:H32)</f>
        <v>917.629</v>
      </c>
      <c r="J32" s="213">
        <v>244.626</v>
      </c>
    </row>
    <row r="33" spans="1:10" ht="18.75" customHeight="1">
      <c r="A33" s="215">
        <v>12</v>
      </c>
      <c r="B33" s="211" t="s">
        <v>27</v>
      </c>
      <c r="C33" s="212">
        <v>11.413</v>
      </c>
      <c r="D33" s="212">
        <v>132.081</v>
      </c>
      <c r="E33" s="212">
        <v>47.271</v>
      </c>
      <c r="F33" s="212">
        <v>383.673</v>
      </c>
      <c r="G33" s="212">
        <v>1.562</v>
      </c>
      <c r="H33" s="212"/>
      <c r="I33" s="212">
        <f>SUM(C33:H33)</f>
        <v>576</v>
      </c>
      <c r="J33" s="213">
        <v>152.936</v>
      </c>
    </row>
    <row r="34" spans="1:10" ht="18.75" customHeight="1">
      <c r="A34" s="215">
        <v>13</v>
      </c>
      <c r="B34" s="211" t="s">
        <v>20</v>
      </c>
      <c r="C34" s="212">
        <v>21.808</v>
      </c>
      <c r="D34" s="212">
        <v>113.899</v>
      </c>
      <c r="E34" s="212">
        <v>38.637</v>
      </c>
      <c r="F34" s="212">
        <v>383.686</v>
      </c>
      <c r="G34" s="212">
        <v>1.522</v>
      </c>
      <c r="H34" s="212"/>
      <c r="I34" s="212">
        <v>559.552</v>
      </c>
      <c r="J34" s="213">
        <v>154.5</v>
      </c>
    </row>
    <row r="35" spans="1:10" ht="18.75" customHeight="1">
      <c r="A35" s="215">
        <v>14</v>
      </c>
      <c r="B35" s="211" t="s">
        <v>28</v>
      </c>
      <c r="C35" s="212">
        <v>1.653</v>
      </c>
      <c r="D35" s="212">
        <v>74.965</v>
      </c>
      <c r="E35" s="212">
        <v>22.343</v>
      </c>
      <c r="F35" s="212">
        <v>1.162</v>
      </c>
      <c r="G35" s="212"/>
      <c r="H35" s="212">
        <v>1.264</v>
      </c>
      <c r="I35" s="212">
        <f>SUM(C35:H35)</f>
        <v>101.38700000000001</v>
      </c>
      <c r="J35" s="213">
        <v>16.9</v>
      </c>
    </row>
    <row r="36" spans="1:10" ht="18.75" customHeight="1">
      <c r="A36" s="215">
        <v>15</v>
      </c>
      <c r="B36" s="211" t="s">
        <v>123</v>
      </c>
      <c r="C36" s="212">
        <v>3</v>
      </c>
      <c r="D36" s="212">
        <v>61.95</v>
      </c>
      <c r="E36" s="212">
        <v>18.97</v>
      </c>
      <c r="F36" s="212">
        <v>2.7</v>
      </c>
      <c r="G36" s="212"/>
      <c r="H36" s="212"/>
      <c r="I36" s="212">
        <v>86.62</v>
      </c>
      <c r="J36" s="213">
        <v>11.3</v>
      </c>
    </row>
    <row r="37" spans="1:10" ht="18.75" customHeight="1">
      <c r="A37" s="215">
        <v>16</v>
      </c>
      <c r="B37" s="211" t="s">
        <v>21</v>
      </c>
      <c r="C37" s="212">
        <v>13</v>
      </c>
      <c r="D37" s="212">
        <v>95</v>
      </c>
      <c r="E37" s="212">
        <v>27</v>
      </c>
      <c r="F37" s="212">
        <v>189</v>
      </c>
      <c r="G37" s="212">
        <v>0.7</v>
      </c>
      <c r="H37" s="212">
        <v>0.4</v>
      </c>
      <c r="I37" s="212">
        <v>325</v>
      </c>
      <c r="J37" s="213">
        <v>115</v>
      </c>
    </row>
    <row r="38" spans="1:10" ht="18.75" customHeight="1">
      <c r="A38" s="215">
        <v>17</v>
      </c>
      <c r="B38" s="211" t="s">
        <v>26</v>
      </c>
      <c r="C38" s="212">
        <v>6.43</v>
      </c>
      <c r="D38" s="212">
        <v>40.22</v>
      </c>
      <c r="E38" s="212">
        <v>23.69</v>
      </c>
      <c r="F38" s="212"/>
      <c r="G38" s="212"/>
      <c r="H38" s="212">
        <v>1.58</v>
      </c>
      <c r="I38" s="212">
        <v>71.945</v>
      </c>
      <c r="J38" s="213">
        <v>14.5</v>
      </c>
    </row>
    <row r="39" spans="1:10" ht="18.75" customHeight="1">
      <c r="A39" s="215">
        <v>18</v>
      </c>
      <c r="B39" s="211" t="s">
        <v>30</v>
      </c>
      <c r="C39" s="212">
        <v>1.284</v>
      </c>
      <c r="D39" s="212">
        <v>77.339</v>
      </c>
      <c r="E39" s="212">
        <v>17.1</v>
      </c>
      <c r="F39" s="212">
        <v>6.358</v>
      </c>
      <c r="G39" s="212"/>
      <c r="H39" s="212">
        <v>1.719</v>
      </c>
      <c r="I39" s="212">
        <v>103.82</v>
      </c>
      <c r="J39" s="213">
        <v>10.97</v>
      </c>
    </row>
    <row r="40" spans="1:10" ht="18.75" customHeight="1">
      <c r="A40" s="215">
        <v>19</v>
      </c>
      <c r="B40" s="211" t="s">
        <v>56</v>
      </c>
      <c r="C40" s="212">
        <v>5.2</v>
      </c>
      <c r="D40" s="287">
        <v>103.6</v>
      </c>
      <c r="E40" s="287">
        <v>17.4</v>
      </c>
      <c r="F40" s="287">
        <v>100.5</v>
      </c>
      <c r="G40" s="287"/>
      <c r="H40" s="287"/>
      <c r="I40" s="287">
        <v>226.7</v>
      </c>
      <c r="J40" s="288">
        <v>44</v>
      </c>
    </row>
    <row r="41" spans="1:10" ht="18.75" customHeight="1">
      <c r="A41" s="215">
        <v>20</v>
      </c>
      <c r="B41" s="211" t="s">
        <v>34</v>
      </c>
      <c r="C41" s="212">
        <v>7.46</v>
      </c>
      <c r="D41" s="212">
        <v>181.43</v>
      </c>
      <c r="E41" s="212">
        <v>16.46</v>
      </c>
      <c r="F41" s="212">
        <v>24.82</v>
      </c>
      <c r="G41" s="212">
        <v>0.09</v>
      </c>
      <c r="H41" s="212"/>
      <c r="I41" s="212">
        <v>230.26</v>
      </c>
      <c r="J41" s="213">
        <v>21.5</v>
      </c>
    </row>
    <row r="42" spans="1:10" ht="18.75" customHeight="1">
      <c r="A42" s="215">
        <v>21</v>
      </c>
      <c r="B42" s="211" t="s">
        <v>29</v>
      </c>
      <c r="C42" s="212"/>
      <c r="D42" s="212">
        <v>44.512</v>
      </c>
      <c r="E42" s="212">
        <v>12.994</v>
      </c>
      <c r="F42" s="212"/>
      <c r="G42" s="212"/>
      <c r="H42" s="212">
        <v>1.61</v>
      </c>
      <c r="I42" s="212">
        <v>59.174</v>
      </c>
      <c r="J42" s="213">
        <v>6</v>
      </c>
    </row>
    <row r="43" spans="1:10" ht="18.75" customHeight="1">
      <c r="A43" s="215">
        <v>22</v>
      </c>
      <c r="B43" s="211" t="s">
        <v>124</v>
      </c>
      <c r="C43" s="212">
        <v>3.273</v>
      </c>
      <c r="D43" s="212">
        <v>42.079</v>
      </c>
      <c r="E43" s="212">
        <v>11.321</v>
      </c>
      <c r="F43" s="212">
        <v>27.854</v>
      </c>
      <c r="G43" s="212">
        <v>0.05</v>
      </c>
      <c r="H43" s="212">
        <v>1.391</v>
      </c>
      <c r="I43" s="212">
        <f>SUM(C43:H43)</f>
        <v>85.968</v>
      </c>
      <c r="J43" s="213">
        <v>10.581</v>
      </c>
    </row>
    <row r="44" spans="1:10" ht="18.75" customHeight="1">
      <c r="A44" s="215">
        <v>23</v>
      </c>
      <c r="B44" s="211" t="s">
        <v>126</v>
      </c>
      <c r="C44" s="290">
        <v>0.123</v>
      </c>
      <c r="D44" s="290">
        <v>21.316</v>
      </c>
      <c r="E44" s="290">
        <v>6.529</v>
      </c>
      <c r="F44" s="290">
        <v>3.916</v>
      </c>
      <c r="G44" s="290"/>
      <c r="H44" s="290">
        <v>1.019</v>
      </c>
      <c r="I44" s="290">
        <v>32.9201</v>
      </c>
      <c r="J44" s="288">
        <v>4.38</v>
      </c>
    </row>
    <row r="45" spans="1:10" ht="18.75" customHeight="1">
      <c r="A45" s="215">
        <v>24</v>
      </c>
      <c r="B45" s="211" t="s">
        <v>25</v>
      </c>
      <c r="C45" s="212">
        <v>7.73</v>
      </c>
      <c r="D45" s="212">
        <v>72.44</v>
      </c>
      <c r="E45" s="212">
        <v>14.1</v>
      </c>
      <c r="F45" s="212">
        <v>27.82</v>
      </c>
      <c r="G45" s="212">
        <v>0.08</v>
      </c>
      <c r="H45" s="212">
        <v>0.9</v>
      </c>
      <c r="I45" s="212">
        <v>123.07</v>
      </c>
      <c r="J45" s="213">
        <v>20.2</v>
      </c>
    </row>
    <row r="46" spans="1:10" ht="18.75" customHeight="1" thickBot="1">
      <c r="A46" s="221">
        <v>25</v>
      </c>
      <c r="B46" s="222" t="s">
        <v>18</v>
      </c>
      <c r="C46" s="223">
        <v>1.995</v>
      </c>
      <c r="D46" s="291">
        <v>16.7</v>
      </c>
      <c r="E46" s="291">
        <v>3.1</v>
      </c>
      <c r="F46" s="291">
        <v>20.9</v>
      </c>
      <c r="G46" s="291"/>
      <c r="H46" s="291">
        <v>0.6</v>
      </c>
      <c r="I46" s="291">
        <v>43.3</v>
      </c>
      <c r="J46" s="292">
        <v>7.517</v>
      </c>
    </row>
    <row r="47" spans="1:10" ht="15.75" customHeight="1">
      <c r="A47" s="26"/>
      <c r="C47" s="22"/>
      <c r="D47" s="22"/>
      <c r="E47" s="22"/>
      <c r="F47" s="22"/>
      <c r="G47" s="22"/>
      <c r="H47" s="22"/>
      <c r="I47" s="22"/>
      <c r="J47" s="22"/>
    </row>
    <row r="48" spans="1:10" ht="15.75" customHeight="1">
      <c r="A48" s="11" t="s">
        <v>111</v>
      </c>
      <c r="B48" s="11"/>
      <c r="C48" s="22"/>
      <c r="D48" s="22"/>
      <c r="E48" s="22"/>
      <c r="F48" s="22"/>
      <c r="G48" s="22"/>
      <c r="H48" s="22"/>
      <c r="I48" s="22"/>
      <c r="J48" s="22"/>
    </row>
    <row r="49" spans="1:10" ht="15.75" customHeight="1">
      <c r="A49" s="11"/>
      <c r="C49" s="22"/>
      <c r="D49" s="22"/>
      <c r="E49" s="22"/>
      <c r="F49" s="22"/>
      <c r="G49" s="22"/>
      <c r="H49" s="22"/>
      <c r="I49" s="22"/>
      <c r="J49" s="22"/>
    </row>
    <row r="50" spans="3:10" ht="15.75" customHeight="1">
      <c r="C50" s="22"/>
      <c r="D50" s="22"/>
      <c r="E50" s="22"/>
      <c r="F50" s="22"/>
      <c r="G50" s="22"/>
      <c r="H50" s="22"/>
      <c r="I50" s="22"/>
      <c r="J50" s="22"/>
    </row>
    <row r="51" spans="3:10" ht="15.75" customHeight="1">
      <c r="C51" s="22"/>
      <c r="D51" s="22"/>
      <c r="E51" s="22"/>
      <c r="F51" s="22"/>
      <c r="G51" s="22"/>
      <c r="H51" s="22"/>
      <c r="I51" s="22"/>
      <c r="J51" s="22"/>
    </row>
    <row r="52" spans="3:10" ht="15.75" customHeight="1">
      <c r="C52" s="22"/>
      <c r="D52" s="22"/>
      <c r="E52" s="22"/>
      <c r="F52" s="22"/>
      <c r="G52" s="22"/>
      <c r="H52" s="22"/>
      <c r="I52" s="22"/>
      <c r="J52" s="22"/>
    </row>
    <row r="53" ht="15.75" customHeight="1"/>
    <row r="54" s="23" customFormat="1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</sheetData>
  <mergeCells count="6">
    <mergeCell ref="C6:I6"/>
    <mergeCell ref="A3:J3"/>
    <mergeCell ref="A4:J4"/>
    <mergeCell ref="A6:A8"/>
    <mergeCell ref="B6:B8"/>
    <mergeCell ref="J6:J7"/>
  </mergeCells>
  <printOptions/>
  <pageMargins left="0.3937007874015748" right="0.3937007874015748" top="0.5905511811023623" bottom="0.5905511811023623" header="0.5118110236220472" footer="0.5118110236220472"/>
  <pageSetup horizontalDpi="360" verticalDpi="36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40"/>
  <sheetViews>
    <sheetView zoomScale="75" zoomScaleNormal="75" workbookViewId="0" topLeftCell="A19">
      <selection activeCell="A46" sqref="A46:IV46"/>
    </sheetView>
  </sheetViews>
  <sheetFormatPr defaultColWidth="9.140625" defaultRowHeight="12.75"/>
  <cols>
    <col min="1" max="1" width="4.7109375" style="21" customWidth="1"/>
    <col min="2" max="2" width="28.140625" style="21" customWidth="1"/>
    <col min="3" max="3" width="16.28125" style="21" customWidth="1"/>
    <col min="4" max="4" width="13.00390625" style="21" customWidth="1"/>
    <col min="5" max="5" width="14.8515625" style="21" customWidth="1"/>
    <col min="6" max="6" width="9.7109375" style="21" customWidth="1"/>
    <col min="7" max="7" width="11.00390625" style="21" customWidth="1"/>
    <col min="8" max="8" width="12.28125" style="21" customWidth="1"/>
    <col min="9" max="9" width="15.421875" style="21" customWidth="1"/>
    <col min="10" max="10" width="14.140625" style="21" customWidth="1"/>
    <col min="11" max="11" width="9.57421875" style="21" customWidth="1"/>
    <col min="12" max="12" width="9.7109375" style="21" customWidth="1"/>
    <col min="13" max="13" width="14.7109375" style="21" customWidth="1"/>
    <col min="14" max="14" width="13.28125" style="21" customWidth="1"/>
    <col min="15" max="15" width="9.28125" style="21" customWidth="1"/>
    <col min="16" max="16" width="7.8515625" style="21" customWidth="1"/>
    <col min="17" max="17" width="14.57421875" style="21" customWidth="1"/>
    <col min="18" max="16384" width="7.8515625" style="21" customWidth="1"/>
  </cols>
  <sheetData>
    <row r="1" spans="2:14" ht="15.75">
      <c r="B1" s="26"/>
      <c r="C1" s="26"/>
      <c r="D1" s="26"/>
      <c r="E1" s="26"/>
      <c r="F1" s="26"/>
      <c r="G1" s="95"/>
      <c r="H1" s="26"/>
      <c r="I1" s="26"/>
      <c r="J1" s="26"/>
      <c r="K1" s="26"/>
      <c r="L1" s="26"/>
      <c r="M1" s="26"/>
      <c r="N1" s="47" t="s">
        <v>158</v>
      </c>
    </row>
    <row r="2" spans="1:13" ht="9" customHeight="1">
      <c r="A2" s="26"/>
      <c r="B2" s="26"/>
      <c r="C2" s="26"/>
      <c r="D2" s="26"/>
      <c r="E2" s="26"/>
      <c r="F2" s="26"/>
      <c r="G2" s="95"/>
      <c r="H2" s="26"/>
      <c r="I2" s="26"/>
      <c r="J2" s="26"/>
      <c r="K2" s="26"/>
      <c r="L2" s="26"/>
      <c r="M2" s="26"/>
    </row>
    <row r="3" spans="1:14" ht="15.75">
      <c r="A3" s="336" t="s">
        <v>64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</row>
    <row r="4" spans="1:17" ht="15.75">
      <c r="A4" s="336" t="s">
        <v>136</v>
      </c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26"/>
      <c r="P4" s="26"/>
      <c r="Q4" s="26"/>
    </row>
    <row r="5" spans="1:17" ht="16.5" thickBot="1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85" t="s">
        <v>33</v>
      </c>
      <c r="O5" s="26"/>
      <c r="P5" s="26"/>
      <c r="Q5" s="26"/>
    </row>
    <row r="6" spans="1:17" ht="16.5" thickBot="1">
      <c r="A6" s="361" t="s">
        <v>35</v>
      </c>
      <c r="B6" s="302" t="s">
        <v>7</v>
      </c>
      <c r="C6" s="319" t="s">
        <v>137</v>
      </c>
      <c r="D6" s="319" t="s">
        <v>138</v>
      </c>
      <c r="E6" s="319" t="s">
        <v>103</v>
      </c>
      <c r="F6" s="373" t="s">
        <v>139</v>
      </c>
      <c r="G6" s="374"/>
      <c r="H6" s="374"/>
      <c r="I6" s="374"/>
      <c r="J6" s="374"/>
      <c r="K6" s="374"/>
      <c r="L6" s="375"/>
      <c r="M6" s="319" t="s">
        <v>162</v>
      </c>
      <c r="N6" s="319" t="s">
        <v>159</v>
      </c>
      <c r="O6" s="26"/>
      <c r="P6" s="26"/>
      <c r="Q6" s="26"/>
    </row>
    <row r="7" spans="1:17" ht="16.5" customHeight="1" thickBot="1">
      <c r="A7" s="369"/>
      <c r="B7" s="321"/>
      <c r="C7" s="320"/>
      <c r="D7" s="320"/>
      <c r="E7" s="320"/>
      <c r="F7" s="328" t="s">
        <v>11</v>
      </c>
      <c r="G7" s="342" t="s">
        <v>100</v>
      </c>
      <c r="H7" s="356"/>
      <c r="I7" s="356"/>
      <c r="J7" s="356"/>
      <c r="K7" s="356"/>
      <c r="L7" s="343"/>
      <c r="M7" s="320"/>
      <c r="N7" s="320"/>
      <c r="O7" s="26"/>
      <c r="P7" s="26"/>
      <c r="Q7" s="26"/>
    </row>
    <row r="8" spans="1:17" ht="16.5" thickBot="1">
      <c r="A8" s="369"/>
      <c r="B8" s="321"/>
      <c r="C8" s="320"/>
      <c r="D8" s="320"/>
      <c r="E8" s="320"/>
      <c r="F8" s="330"/>
      <c r="G8" s="320" t="s">
        <v>160</v>
      </c>
      <c r="H8" s="320" t="s">
        <v>161</v>
      </c>
      <c r="I8" s="370" t="s">
        <v>101</v>
      </c>
      <c r="J8" s="371"/>
      <c r="K8" s="372"/>
      <c r="L8" s="320" t="s">
        <v>65</v>
      </c>
      <c r="M8" s="320"/>
      <c r="N8" s="320"/>
      <c r="O8" s="26"/>
      <c r="P8" s="26"/>
      <c r="Q8" s="26"/>
    </row>
    <row r="9" spans="1:17" ht="10.5" customHeight="1">
      <c r="A9" s="369"/>
      <c r="B9" s="321"/>
      <c r="C9" s="320"/>
      <c r="D9" s="320"/>
      <c r="E9" s="320"/>
      <c r="F9" s="330"/>
      <c r="G9" s="320"/>
      <c r="H9" s="320"/>
      <c r="I9" s="319" t="s">
        <v>163</v>
      </c>
      <c r="J9" s="319" t="s">
        <v>164</v>
      </c>
      <c r="K9" s="319" t="s">
        <v>4</v>
      </c>
      <c r="L9" s="320"/>
      <c r="M9" s="320"/>
      <c r="N9" s="320"/>
      <c r="O9" s="26"/>
      <c r="P9" s="26"/>
      <c r="Q9" s="26"/>
    </row>
    <row r="10" spans="1:17" ht="15.75" customHeight="1" thickBot="1">
      <c r="A10" s="363"/>
      <c r="B10" s="322"/>
      <c r="C10" s="324"/>
      <c r="D10" s="96" t="s">
        <v>104</v>
      </c>
      <c r="E10" s="96" t="s">
        <v>104</v>
      </c>
      <c r="F10" s="357"/>
      <c r="G10" s="324"/>
      <c r="H10" s="324"/>
      <c r="I10" s="324"/>
      <c r="J10" s="324"/>
      <c r="K10" s="324"/>
      <c r="L10" s="324"/>
      <c r="M10" s="96" t="s">
        <v>121</v>
      </c>
      <c r="N10" s="96" t="s">
        <v>121</v>
      </c>
      <c r="O10" s="26"/>
      <c r="P10" s="26"/>
      <c r="Q10" s="26"/>
    </row>
    <row r="11" spans="1:17" ht="16.5" thickBot="1">
      <c r="A11" s="56">
        <v>1</v>
      </c>
      <c r="B11" s="56">
        <v>2</v>
      </c>
      <c r="C11" s="57">
        <v>3</v>
      </c>
      <c r="D11" s="56">
        <v>4</v>
      </c>
      <c r="E11" s="56">
        <v>5</v>
      </c>
      <c r="F11" s="56">
        <v>6</v>
      </c>
      <c r="G11" s="57">
        <v>7</v>
      </c>
      <c r="H11" s="56">
        <v>8</v>
      </c>
      <c r="I11" s="56">
        <v>9</v>
      </c>
      <c r="J11" s="57">
        <v>10</v>
      </c>
      <c r="K11" s="56">
        <v>11</v>
      </c>
      <c r="L11" s="179">
        <v>12</v>
      </c>
      <c r="M11" s="57">
        <v>13</v>
      </c>
      <c r="N11" s="56">
        <v>14</v>
      </c>
      <c r="O11" s="97"/>
      <c r="P11" s="26"/>
      <c r="Q11" s="94"/>
    </row>
    <row r="12" spans="1:17" ht="15.75">
      <c r="A12" s="205">
        <v>1</v>
      </c>
      <c r="B12" s="206" t="s">
        <v>112</v>
      </c>
      <c r="C12" s="293">
        <v>259138</v>
      </c>
      <c r="D12" s="293">
        <v>131287</v>
      </c>
      <c r="E12" s="293">
        <v>2786</v>
      </c>
      <c r="F12" s="293">
        <v>80705</v>
      </c>
      <c r="G12" s="293">
        <v>4541</v>
      </c>
      <c r="H12" s="293">
        <v>36169</v>
      </c>
      <c r="I12" s="293">
        <v>-2317</v>
      </c>
      <c r="J12" s="293">
        <v>30267</v>
      </c>
      <c r="K12" s="293">
        <f>I12+J12</f>
        <v>27950</v>
      </c>
      <c r="L12" s="293">
        <v>12045</v>
      </c>
      <c r="M12" s="293">
        <v>50793</v>
      </c>
      <c r="N12" s="294">
        <v>138565</v>
      </c>
      <c r="O12" s="97"/>
      <c r="P12" s="26"/>
      <c r="Q12" s="94"/>
    </row>
    <row r="13" spans="1:17" ht="15.75">
      <c r="A13" s="210">
        <v>2</v>
      </c>
      <c r="B13" s="211" t="s">
        <v>13</v>
      </c>
      <c r="C13" s="42">
        <v>191699</v>
      </c>
      <c r="D13" s="42">
        <v>78379</v>
      </c>
      <c r="E13" s="42">
        <v>3506</v>
      </c>
      <c r="F13" s="295">
        <f>G13+H13+K13+L13</f>
        <v>44250</v>
      </c>
      <c r="G13" s="42">
        <v>10442</v>
      </c>
      <c r="H13" s="42">
        <v>27588</v>
      </c>
      <c r="I13" s="42">
        <v>1098</v>
      </c>
      <c r="J13" s="42">
        <v>1886</v>
      </c>
      <c r="K13" s="42">
        <f>I13+J13</f>
        <v>2984</v>
      </c>
      <c r="L13" s="42">
        <v>3236</v>
      </c>
      <c r="M13" s="42">
        <v>29024</v>
      </c>
      <c r="N13" s="260">
        <v>122692</v>
      </c>
      <c r="O13" s="97"/>
      <c r="P13" s="26"/>
      <c r="Q13" s="26"/>
    </row>
    <row r="14" spans="1:17" ht="15.75">
      <c r="A14" s="210">
        <v>3</v>
      </c>
      <c r="B14" s="211" t="s">
        <v>170</v>
      </c>
      <c r="C14" s="42">
        <v>88193</v>
      </c>
      <c r="D14" s="42">
        <v>34638</v>
      </c>
      <c r="E14" s="42">
        <v>202.41</v>
      </c>
      <c r="F14" s="42">
        <v>145.12</v>
      </c>
      <c r="G14" s="42">
        <v>422</v>
      </c>
      <c r="H14" s="42">
        <v>10629.75</v>
      </c>
      <c r="I14" s="42">
        <v>-594.38</v>
      </c>
      <c r="J14" s="42">
        <v>3128.83</v>
      </c>
      <c r="K14" s="42">
        <v>2534.45</v>
      </c>
      <c r="L14" s="42">
        <v>925.53</v>
      </c>
      <c r="M14" s="42">
        <v>9407</v>
      </c>
      <c r="N14" s="260">
        <v>47145</v>
      </c>
      <c r="O14" s="97"/>
      <c r="P14" s="26"/>
      <c r="Q14" s="94"/>
    </row>
    <row r="15" spans="1:17" ht="15.75">
      <c r="A15" s="158"/>
      <c r="B15" s="155" t="s">
        <v>105</v>
      </c>
      <c r="C15" s="172">
        <v>35661</v>
      </c>
      <c r="D15" s="172"/>
      <c r="E15" s="172">
        <v>63.9</v>
      </c>
      <c r="F15" s="172">
        <v>1941.1</v>
      </c>
      <c r="G15" s="172">
        <v>422</v>
      </c>
      <c r="H15" s="172">
        <v>1729.4</v>
      </c>
      <c r="I15" s="172">
        <v>-188.4</v>
      </c>
      <c r="J15" s="172">
        <v>-17.6</v>
      </c>
      <c r="K15" s="172">
        <v>-206</v>
      </c>
      <c r="L15" s="172">
        <v>-4.3</v>
      </c>
      <c r="M15" s="172">
        <v>3267</v>
      </c>
      <c r="N15" s="173">
        <v>15379</v>
      </c>
      <c r="O15" s="97"/>
      <c r="P15" s="26"/>
      <c r="Q15" s="94"/>
    </row>
    <row r="16" spans="1:17" ht="15.75">
      <c r="A16" s="158"/>
      <c r="B16" s="155" t="s">
        <v>82</v>
      </c>
      <c r="C16" s="172">
        <v>24599</v>
      </c>
      <c r="D16" s="172"/>
      <c r="E16" s="172">
        <v>41.21</v>
      </c>
      <c r="F16" s="172">
        <v>2671.3</v>
      </c>
      <c r="G16" s="172"/>
      <c r="H16" s="172">
        <v>2722.54</v>
      </c>
      <c r="I16" s="172">
        <v>-450.08</v>
      </c>
      <c r="J16" s="172">
        <v>211.01</v>
      </c>
      <c r="K16" s="172">
        <v>-239</v>
      </c>
      <c r="L16" s="172">
        <v>187.85</v>
      </c>
      <c r="M16" s="172">
        <v>3709</v>
      </c>
      <c r="N16" s="173">
        <v>16071</v>
      </c>
      <c r="O16" s="97"/>
      <c r="P16" s="26"/>
      <c r="Q16" s="94"/>
    </row>
    <row r="17" spans="1:14" ht="15.75">
      <c r="A17" s="158"/>
      <c r="B17" s="171" t="s">
        <v>81</v>
      </c>
      <c r="C17" s="172">
        <v>9181</v>
      </c>
      <c r="D17" s="296"/>
      <c r="E17" s="172"/>
      <c r="F17" s="296">
        <v>6242.1</v>
      </c>
      <c r="G17" s="296"/>
      <c r="H17" s="296">
        <v>4044.51</v>
      </c>
      <c r="I17" s="296">
        <v>51.8</v>
      </c>
      <c r="J17" s="172">
        <v>2001.62</v>
      </c>
      <c r="K17" s="296">
        <v>2053.42</v>
      </c>
      <c r="L17" s="172">
        <v>144.18</v>
      </c>
      <c r="M17" s="172">
        <v>1182</v>
      </c>
      <c r="N17" s="173">
        <v>5340</v>
      </c>
    </row>
    <row r="18" spans="1:14" ht="15.75">
      <c r="A18" s="158"/>
      <c r="B18" s="155" t="s">
        <v>80</v>
      </c>
      <c r="C18" s="172">
        <v>8574</v>
      </c>
      <c r="D18" s="172"/>
      <c r="E18" s="172">
        <v>96</v>
      </c>
      <c r="F18" s="172">
        <v>1277</v>
      </c>
      <c r="G18" s="172"/>
      <c r="H18" s="172">
        <v>1063</v>
      </c>
      <c r="I18" s="172">
        <v>19</v>
      </c>
      <c r="J18" s="172">
        <v>-183</v>
      </c>
      <c r="K18" s="172">
        <v>-164</v>
      </c>
      <c r="L18" s="172">
        <v>378</v>
      </c>
      <c r="M18" s="172">
        <v>489</v>
      </c>
      <c r="N18" s="173">
        <v>4714</v>
      </c>
    </row>
    <row r="19" spans="1:14" ht="15.75">
      <c r="A19" s="158"/>
      <c r="B19" s="155" t="s">
        <v>83</v>
      </c>
      <c r="C19" s="172">
        <v>6533</v>
      </c>
      <c r="D19" s="172"/>
      <c r="E19" s="172"/>
      <c r="F19" s="172">
        <v>1853.2</v>
      </c>
      <c r="G19" s="172"/>
      <c r="H19" s="172">
        <v>912.3</v>
      </c>
      <c r="I19" s="172">
        <v>-28.7</v>
      </c>
      <c r="J19" s="172">
        <v>829.8</v>
      </c>
      <c r="K19" s="172">
        <v>801.1</v>
      </c>
      <c r="L19" s="172">
        <v>139.8</v>
      </c>
      <c r="M19" s="172">
        <v>465</v>
      </c>
      <c r="N19" s="173">
        <v>3976</v>
      </c>
    </row>
    <row r="20" spans="1:14" ht="15.75">
      <c r="A20" s="158"/>
      <c r="B20" s="155" t="s">
        <v>84</v>
      </c>
      <c r="C20" s="172">
        <v>3645</v>
      </c>
      <c r="D20" s="172"/>
      <c r="E20" s="172">
        <v>1.3</v>
      </c>
      <c r="F20" s="172">
        <v>527</v>
      </c>
      <c r="G20" s="172"/>
      <c r="H20" s="172">
        <v>158</v>
      </c>
      <c r="I20" s="172">
        <v>2</v>
      </c>
      <c r="J20" s="297">
        <v>287</v>
      </c>
      <c r="K20" s="172">
        <v>289</v>
      </c>
      <c r="L20" s="297">
        <v>80</v>
      </c>
      <c r="M20" s="297">
        <v>295</v>
      </c>
      <c r="N20" s="298">
        <v>1665</v>
      </c>
    </row>
    <row r="21" spans="1:17" ht="15.75">
      <c r="A21" s="210">
        <v>4</v>
      </c>
      <c r="B21" s="211" t="s">
        <v>113</v>
      </c>
      <c r="C21" s="42">
        <v>88987</v>
      </c>
      <c r="D21" s="42">
        <v>31707</v>
      </c>
      <c r="E21" s="42">
        <v>989</v>
      </c>
      <c r="F21" s="295">
        <v>14949</v>
      </c>
      <c r="G21" s="42">
        <v>1189</v>
      </c>
      <c r="H21" s="42">
        <v>9499</v>
      </c>
      <c r="I21" s="42">
        <v>130</v>
      </c>
      <c r="J21" s="42">
        <v>3577</v>
      </c>
      <c r="K21" s="42">
        <v>3707</v>
      </c>
      <c r="L21" s="42">
        <v>554</v>
      </c>
      <c r="M21" s="42">
        <v>11347</v>
      </c>
      <c r="N21" s="260">
        <v>51990</v>
      </c>
      <c r="O21" s="97"/>
      <c r="P21" s="26"/>
      <c r="Q21" s="94"/>
    </row>
    <row r="22" spans="1:17" ht="15.75">
      <c r="A22" s="210">
        <v>5</v>
      </c>
      <c r="B22" s="211" t="s">
        <v>14</v>
      </c>
      <c r="C22" s="42">
        <v>101069</v>
      </c>
      <c r="D22" s="42">
        <v>24218</v>
      </c>
      <c r="E22" s="42">
        <v>752</v>
      </c>
      <c r="F22" s="295">
        <v>8147</v>
      </c>
      <c r="G22" s="42">
        <v>140</v>
      </c>
      <c r="H22" s="42">
        <v>8169</v>
      </c>
      <c r="I22" s="42">
        <v>-250</v>
      </c>
      <c r="J22" s="42">
        <v>-535</v>
      </c>
      <c r="K22" s="42">
        <v>-785</v>
      </c>
      <c r="L22" s="42">
        <v>623</v>
      </c>
      <c r="M22" s="42">
        <v>6207</v>
      </c>
      <c r="N22" s="260">
        <v>43309</v>
      </c>
      <c r="O22" s="97"/>
      <c r="P22" s="26"/>
      <c r="Q22" s="94"/>
    </row>
    <row r="23" spans="1:17" ht="15.75">
      <c r="A23" s="210">
        <v>6</v>
      </c>
      <c r="B23" s="211" t="s">
        <v>16</v>
      </c>
      <c r="C23" s="42">
        <v>58226.5</v>
      </c>
      <c r="D23" s="42">
        <v>25219</v>
      </c>
      <c r="E23" s="42">
        <v>16.8</v>
      </c>
      <c r="F23" s="42">
        <f>G23+H23+K23+L23</f>
        <v>11985.4</v>
      </c>
      <c r="G23" s="42">
        <v>19.7</v>
      </c>
      <c r="H23" s="42">
        <v>6844.6</v>
      </c>
      <c r="I23" s="42">
        <v>151.8</v>
      </c>
      <c r="J23" s="42">
        <v>4746.2</v>
      </c>
      <c r="K23" s="42">
        <f>I23+J23</f>
        <v>4898</v>
      </c>
      <c r="L23" s="42">
        <v>223.1</v>
      </c>
      <c r="M23" s="42">
        <v>8473</v>
      </c>
      <c r="N23" s="260">
        <v>39045</v>
      </c>
      <c r="O23" s="97"/>
      <c r="P23" s="26"/>
      <c r="Q23" s="94"/>
    </row>
    <row r="24" spans="1:17" s="115" customFormat="1" ht="31.5">
      <c r="A24" s="251">
        <v>7</v>
      </c>
      <c r="B24" s="218" t="s">
        <v>171</v>
      </c>
      <c r="C24" s="242">
        <v>24693</v>
      </c>
      <c r="D24" s="242">
        <v>2845</v>
      </c>
      <c r="E24" s="242">
        <v>197</v>
      </c>
      <c r="F24" s="242">
        <v>1684</v>
      </c>
      <c r="G24" s="242"/>
      <c r="H24" s="242">
        <v>762</v>
      </c>
      <c r="I24" s="242">
        <v>41</v>
      </c>
      <c r="J24" s="242">
        <v>1665</v>
      </c>
      <c r="K24" s="242">
        <v>1706</v>
      </c>
      <c r="L24" s="242">
        <v>71</v>
      </c>
      <c r="M24" s="242">
        <v>4456</v>
      </c>
      <c r="N24" s="244">
        <v>14770</v>
      </c>
      <c r="O24" s="126"/>
      <c r="P24" s="127"/>
      <c r="Q24" s="128"/>
    </row>
    <row r="25" spans="1:17" ht="15.75">
      <c r="A25" s="158"/>
      <c r="B25" s="155" t="s">
        <v>114</v>
      </c>
      <c r="C25" s="172">
        <v>6134</v>
      </c>
      <c r="D25" s="172">
        <v>2845</v>
      </c>
      <c r="E25" s="172">
        <v>43</v>
      </c>
      <c r="F25" s="180">
        <f>H25+K25+L25</f>
        <v>1684</v>
      </c>
      <c r="G25" s="172"/>
      <c r="H25" s="172">
        <v>762</v>
      </c>
      <c r="I25" s="172">
        <v>0</v>
      </c>
      <c r="J25" s="172">
        <v>851</v>
      </c>
      <c r="K25" s="172">
        <v>851</v>
      </c>
      <c r="L25" s="172">
        <v>71</v>
      </c>
      <c r="M25" s="172">
        <v>660</v>
      </c>
      <c r="N25" s="173">
        <v>2642</v>
      </c>
      <c r="O25" s="97"/>
      <c r="P25" s="26"/>
      <c r="Q25" s="94"/>
    </row>
    <row r="26" spans="1:17" ht="15.75">
      <c r="A26" s="158"/>
      <c r="B26" s="155" t="s">
        <v>115</v>
      </c>
      <c r="C26" s="172">
        <v>7686</v>
      </c>
      <c r="D26" s="172"/>
      <c r="E26" s="172">
        <v>98</v>
      </c>
      <c r="F26" s="172"/>
      <c r="G26" s="172"/>
      <c r="H26" s="172"/>
      <c r="I26" s="172">
        <v>34</v>
      </c>
      <c r="J26" s="172">
        <v>401</v>
      </c>
      <c r="K26" s="172">
        <v>435</v>
      </c>
      <c r="L26" s="172"/>
      <c r="M26" s="172">
        <v>2268</v>
      </c>
      <c r="N26" s="173">
        <v>6043</v>
      </c>
      <c r="O26" s="97"/>
      <c r="P26" s="26"/>
      <c r="Q26" s="94"/>
    </row>
    <row r="27" spans="1:17" ht="15.75">
      <c r="A27" s="158"/>
      <c r="B27" s="155" t="s">
        <v>116</v>
      </c>
      <c r="C27" s="172">
        <v>10873</v>
      </c>
      <c r="D27" s="172"/>
      <c r="E27" s="172">
        <v>56</v>
      </c>
      <c r="F27" s="180"/>
      <c r="G27" s="172"/>
      <c r="H27" s="172"/>
      <c r="I27" s="172">
        <v>7</v>
      </c>
      <c r="J27" s="172">
        <v>413</v>
      </c>
      <c r="K27" s="172">
        <v>420</v>
      </c>
      <c r="L27" s="172"/>
      <c r="M27" s="172">
        <v>1528</v>
      </c>
      <c r="N27" s="173">
        <v>6085</v>
      </c>
      <c r="O27" s="97"/>
      <c r="P27" s="26"/>
      <c r="Q27" s="94"/>
    </row>
    <row r="28" spans="1:17" ht="15.75">
      <c r="A28" s="210">
        <v>8</v>
      </c>
      <c r="B28" s="211" t="s">
        <v>22</v>
      </c>
      <c r="C28" s="42">
        <v>18306.1</v>
      </c>
      <c r="D28" s="42">
        <v>12484.5</v>
      </c>
      <c r="E28" s="42"/>
      <c r="F28" s="295">
        <v>8049.6</v>
      </c>
      <c r="G28" s="42">
        <v>72.2</v>
      </c>
      <c r="H28" s="42">
        <v>4100.4</v>
      </c>
      <c r="I28" s="42">
        <v>285.1</v>
      </c>
      <c r="J28" s="42">
        <v>3591.9</v>
      </c>
      <c r="K28" s="42">
        <v>3877</v>
      </c>
      <c r="L28" s="42"/>
      <c r="M28" s="42">
        <v>9336</v>
      </c>
      <c r="N28" s="260">
        <v>14592</v>
      </c>
      <c r="O28" s="97"/>
      <c r="P28" s="26"/>
      <c r="Q28" s="94"/>
    </row>
    <row r="29" spans="1:17" ht="15.75">
      <c r="A29" s="210">
        <v>9</v>
      </c>
      <c r="B29" s="211" t="s">
        <v>19</v>
      </c>
      <c r="C29" s="42">
        <v>14275.6</v>
      </c>
      <c r="D29" s="42">
        <v>7582.7</v>
      </c>
      <c r="E29" s="42">
        <v>391.6</v>
      </c>
      <c r="F29" s="42">
        <v>4766.8</v>
      </c>
      <c r="G29" s="42">
        <v>3.5</v>
      </c>
      <c r="H29" s="42">
        <v>4623.8</v>
      </c>
      <c r="I29" s="295">
        <v>-39.8</v>
      </c>
      <c r="J29" s="295">
        <v>-53.4</v>
      </c>
      <c r="K29" s="295">
        <v>-93.2</v>
      </c>
      <c r="L29" s="42">
        <v>232.7</v>
      </c>
      <c r="M29" s="42">
        <v>256</v>
      </c>
      <c r="N29" s="260">
        <v>648</v>
      </c>
      <c r="O29" s="97"/>
      <c r="P29" s="26"/>
      <c r="Q29" s="94"/>
    </row>
    <row r="30" spans="1:17" ht="15.75">
      <c r="A30" s="210">
        <v>10</v>
      </c>
      <c r="B30" s="211" t="s">
        <v>23</v>
      </c>
      <c r="C30" s="42">
        <v>15887</v>
      </c>
      <c r="D30" s="42">
        <v>4974</v>
      </c>
      <c r="E30" s="42">
        <v>52.4</v>
      </c>
      <c r="F30" s="295">
        <v>1459.9</v>
      </c>
      <c r="G30" s="42">
        <v>3.5</v>
      </c>
      <c r="H30" s="42">
        <v>1280.1</v>
      </c>
      <c r="I30" s="42">
        <v>69.9</v>
      </c>
      <c r="J30" s="42">
        <v>33.9</v>
      </c>
      <c r="K30" s="42">
        <v>103.8</v>
      </c>
      <c r="L30" s="42">
        <v>72.5</v>
      </c>
      <c r="M30" s="42">
        <v>2230</v>
      </c>
      <c r="N30" s="260">
        <v>8050</v>
      </c>
      <c r="O30" s="97"/>
      <c r="P30" s="26"/>
      <c r="Q30" s="94"/>
    </row>
    <row r="31" spans="1:17" ht="15.75">
      <c r="A31" s="210">
        <v>11</v>
      </c>
      <c r="B31" s="211" t="s">
        <v>24</v>
      </c>
      <c r="C31" s="42">
        <v>12882</v>
      </c>
      <c r="D31" s="42">
        <v>5755</v>
      </c>
      <c r="E31" s="42">
        <v>548</v>
      </c>
      <c r="F31" s="295">
        <f>L31+K31+H31</f>
        <v>3188</v>
      </c>
      <c r="G31" s="42"/>
      <c r="H31" s="42">
        <v>1747</v>
      </c>
      <c r="I31" s="42">
        <v>31</v>
      </c>
      <c r="J31" s="42">
        <v>14</v>
      </c>
      <c r="K31" s="42">
        <v>45</v>
      </c>
      <c r="L31" s="42">
        <v>1396</v>
      </c>
      <c r="M31" s="42">
        <v>86</v>
      </c>
      <c r="N31" s="260">
        <v>398</v>
      </c>
      <c r="O31" s="97"/>
      <c r="P31" s="26"/>
      <c r="Q31" s="94"/>
    </row>
    <row r="32" spans="1:17" ht="15.75">
      <c r="A32" s="210">
        <v>12</v>
      </c>
      <c r="B32" s="211" t="s">
        <v>27</v>
      </c>
      <c r="C32" s="42">
        <v>8858</v>
      </c>
      <c r="D32" s="42">
        <v>3491</v>
      </c>
      <c r="E32" s="42">
        <v>208</v>
      </c>
      <c r="F32" s="295">
        <v>1674</v>
      </c>
      <c r="G32" s="42">
        <v>179</v>
      </c>
      <c r="H32" s="42">
        <v>1265</v>
      </c>
      <c r="I32" s="42"/>
      <c r="J32" s="42">
        <v>159</v>
      </c>
      <c r="K32" s="42">
        <v>159</v>
      </c>
      <c r="L32" s="42">
        <v>71</v>
      </c>
      <c r="M32" s="42">
        <v>1600</v>
      </c>
      <c r="N32" s="260">
        <v>4728</v>
      </c>
      <c r="O32" s="97"/>
      <c r="P32" s="26"/>
      <c r="Q32" s="94"/>
    </row>
    <row r="33" spans="1:17" ht="15.75">
      <c r="A33" s="210">
        <v>13</v>
      </c>
      <c r="B33" s="211" t="s">
        <v>20</v>
      </c>
      <c r="C33" s="42">
        <v>9492</v>
      </c>
      <c r="D33" s="42">
        <v>6447</v>
      </c>
      <c r="E33" s="42">
        <v>321</v>
      </c>
      <c r="F33" s="42">
        <v>4362</v>
      </c>
      <c r="G33" s="42"/>
      <c r="H33" s="42">
        <v>1534</v>
      </c>
      <c r="I33" s="295"/>
      <c r="J33" s="295">
        <v>2780</v>
      </c>
      <c r="K33" s="295">
        <v>2780</v>
      </c>
      <c r="L33" s="42">
        <v>48</v>
      </c>
      <c r="M33" s="42">
        <v>1192</v>
      </c>
      <c r="N33" s="260">
        <v>4628</v>
      </c>
      <c r="O33" s="97"/>
      <c r="P33" s="26"/>
      <c r="Q33" s="94"/>
    </row>
    <row r="34" spans="1:17" ht="15.75">
      <c r="A34" s="210">
        <v>14</v>
      </c>
      <c r="B34" s="211" t="s">
        <v>28</v>
      </c>
      <c r="C34" s="42">
        <v>7987.144</v>
      </c>
      <c r="D34" s="42">
        <v>4524</v>
      </c>
      <c r="E34" s="42">
        <v>42</v>
      </c>
      <c r="F34" s="295">
        <v>2764</v>
      </c>
      <c r="G34" s="42"/>
      <c r="H34" s="42">
        <v>1836</v>
      </c>
      <c r="I34" s="42">
        <v>-94</v>
      </c>
      <c r="J34" s="42">
        <v>800</v>
      </c>
      <c r="K34" s="42">
        <v>706</v>
      </c>
      <c r="L34" s="42">
        <v>222</v>
      </c>
      <c r="M34" s="42">
        <v>1640</v>
      </c>
      <c r="N34" s="260">
        <v>5494</v>
      </c>
      <c r="O34" s="97"/>
      <c r="P34" s="26"/>
      <c r="Q34" s="94"/>
    </row>
    <row r="35" spans="1:17" ht="15.75">
      <c r="A35" s="210">
        <v>15</v>
      </c>
      <c r="B35" s="211" t="s">
        <v>123</v>
      </c>
      <c r="C35" s="42">
        <v>6085.67</v>
      </c>
      <c r="D35" s="42">
        <v>3294.734</v>
      </c>
      <c r="E35" s="42">
        <v>31.495</v>
      </c>
      <c r="F35" s="42">
        <v>2335</v>
      </c>
      <c r="G35" s="42"/>
      <c r="H35" s="42">
        <v>1498.8</v>
      </c>
      <c r="I35" s="42">
        <v>0</v>
      </c>
      <c r="J35" s="42">
        <v>674</v>
      </c>
      <c r="K35" s="42">
        <v>674</v>
      </c>
      <c r="L35" s="42">
        <v>161.7</v>
      </c>
      <c r="M35" s="42">
        <v>649</v>
      </c>
      <c r="N35" s="260">
        <v>3244</v>
      </c>
      <c r="O35" s="97"/>
      <c r="P35" s="26"/>
      <c r="Q35" s="94"/>
    </row>
    <row r="36" spans="1:17" ht="15.75">
      <c r="A36" s="210">
        <v>16</v>
      </c>
      <c r="B36" s="211" t="s">
        <v>21</v>
      </c>
      <c r="C36" s="42">
        <v>6067.6</v>
      </c>
      <c r="D36" s="42">
        <v>2086.9</v>
      </c>
      <c r="E36" s="42">
        <v>161.3</v>
      </c>
      <c r="F36" s="295">
        <v>897.4</v>
      </c>
      <c r="G36" s="42"/>
      <c r="H36" s="42">
        <v>909.4</v>
      </c>
      <c r="I36" s="42">
        <v>-13.7</v>
      </c>
      <c r="J36" s="42">
        <v>-5.2</v>
      </c>
      <c r="K36" s="42">
        <v>-18.9</v>
      </c>
      <c r="L36" s="42">
        <v>6.9</v>
      </c>
      <c r="M36" s="42">
        <v>334</v>
      </c>
      <c r="N36" s="260">
        <v>3023</v>
      </c>
      <c r="O36" s="97"/>
      <c r="P36" s="26"/>
      <c r="Q36" s="94"/>
    </row>
    <row r="37" spans="1:17" ht="15.75">
      <c r="A37" s="210">
        <v>17</v>
      </c>
      <c r="B37" s="211" t="s">
        <v>26</v>
      </c>
      <c r="C37" s="42">
        <v>5600.6</v>
      </c>
      <c r="D37" s="42">
        <v>1553</v>
      </c>
      <c r="E37" s="42">
        <v>27</v>
      </c>
      <c r="F37" s="295">
        <v>680.6</v>
      </c>
      <c r="G37" s="42"/>
      <c r="H37" s="42">
        <v>417.53</v>
      </c>
      <c r="I37" s="42">
        <v>3</v>
      </c>
      <c r="J37" s="42">
        <v>197</v>
      </c>
      <c r="K37" s="42">
        <v>200</v>
      </c>
      <c r="L37" s="42">
        <v>63</v>
      </c>
      <c r="M37" s="42">
        <v>881</v>
      </c>
      <c r="N37" s="260">
        <v>2562</v>
      </c>
      <c r="O37" s="97"/>
      <c r="P37" s="26"/>
      <c r="Q37" s="94"/>
    </row>
    <row r="38" spans="1:17" ht="15.75">
      <c r="A38" s="210">
        <v>18</v>
      </c>
      <c r="B38" s="211" t="s">
        <v>30</v>
      </c>
      <c r="C38" s="42">
        <v>5144</v>
      </c>
      <c r="D38" s="42">
        <v>1609</v>
      </c>
      <c r="E38" s="42">
        <v>13</v>
      </c>
      <c r="F38" s="42">
        <v>378</v>
      </c>
      <c r="G38" s="42"/>
      <c r="H38" s="42">
        <v>234</v>
      </c>
      <c r="I38" s="42">
        <v>133</v>
      </c>
      <c r="J38" s="42"/>
      <c r="K38" s="42">
        <v>133</v>
      </c>
      <c r="L38" s="42">
        <v>11</v>
      </c>
      <c r="M38" s="42">
        <v>576</v>
      </c>
      <c r="N38" s="260">
        <v>2789</v>
      </c>
      <c r="O38" s="97"/>
      <c r="P38" s="26"/>
      <c r="Q38" s="94"/>
    </row>
    <row r="39" spans="1:17" ht="15.75">
      <c r="A39" s="210">
        <v>19</v>
      </c>
      <c r="B39" s="211" t="s">
        <v>56</v>
      </c>
      <c r="C39" s="42">
        <v>5153</v>
      </c>
      <c r="D39" s="42">
        <v>2821</v>
      </c>
      <c r="E39" s="42">
        <v>62</v>
      </c>
      <c r="F39" s="42">
        <v>1613</v>
      </c>
      <c r="G39" s="42"/>
      <c r="H39" s="42">
        <v>599</v>
      </c>
      <c r="I39" s="42">
        <v>36</v>
      </c>
      <c r="J39" s="42">
        <v>927</v>
      </c>
      <c r="K39" s="42">
        <v>963</v>
      </c>
      <c r="L39" s="42">
        <v>51</v>
      </c>
      <c r="M39" s="42">
        <v>921</v>
      </c>
      <c r="N39" s="260">
        <v>2886</v>
      </c>
      <c r="O39" s="97"/>
      <c r="P39" s="26"/>
      <c r="Q39" s="94"/>
    </row>
    <row r="40" spans="1:17" ht="15.75">
      <c r="A40" s="210">
        <v>20</v>
      </c>
      <c r="B40" s="211" t="s">
        <v>34</v>
      </c>
      <c r="C40" s="42">
        <v>2807</v>
      </c>
      <c r="D40" s="42">
        <v>1440</v>
      </c>
      <c r="E40" s="42"/>
      <c r="F40" s="295">
        <v>835</v>
      </c>
      <c r="G40" s="42"/>
      <c r="H40" s="42">
        <v>846</v>
      </c>
      <c r="I40" s="42">
        <v>36</v>
      </c>
      <c r="J40" s="42">
        <v>-81</v>
      </c>
      <c r="K40" s="42">
        <v>-45</v>
      </c>
      <c r="L40" s="42">
        <v>34</v>
      </c>
      <c r="M40" s="42">
        <v>524</v>
      </c>
      <c r="N40" s="260">
        <v>2247</v>
      </c>
      <c r="O40" s="97"/>
      <c r="P40" s="26"/>
      <c r="Q40" s="94"/>
    </row>
    <row r="41" spans="1:17" ht="15.75">
      <c r="A41" s="210">
        <v>21</v>
      </c>
      <c r="B41" s="211" t="s">
        <v>29</v>
      </c>
      <c r="C41" s="42">
        <v>8430</v>
      </c>
      <c r="D41" s="42">
        <v>3020</v>
      </c>
      <c r="E41" s="42">
        <v>54</v>
      </c>
      <c r="F41" s="42">
        <v>1487</v>
      </c>
      <c r="G41" s="42"/>
      <c r="H41" s="42">
        <v>1320</v>
      </c>
      <c r="I41" s="42">
        <v>172</v>
      </c>
      <c r="J41" s="42">
        <v>-5</v>
      </c>
      <c r="K41" s="42">
        <v>167</v>
      </c>
      <c r="L41" s="42"/>
      <c r="M41" s="42">
        <v>753</v>
      </c>
      <c r="N41" s="260">
        <v>5762</v>
      </c>
      <c r="O41" s="97"/>
      <c r="P41" s="26"/>
      <c r="Q41" s="94"/>
    </row>
    <row r="42" spans="1:17" ht="15.75">
      <c r="A42" s="210">
        <v>22</v>
      </c>
      <c r="B42" s="211" t="s">
        <v>124</v>
      </c>
      <c r="C42" s="42">
        <v>3306</v>
      </c>
      <c r="D42" s="42">
        <v>1220.7</v>
      </c>
      <c r="E42" s="42">
        <v>21.5</v>
      </c>
      <c r="F42" s="295">
        <v>510.8</v>
      </c>
      <c r="G42" s="42"/>
      <c r="H42" s="42">
        <v>307.3</v>
      </c>
      <c r="I42" s="42">
        <v>2.3</v>
      </c>
      <c r="J42" s="42">
        <v>49.9</v>
      </c>
      <c r="K42" s="42">
        <v>52.2</v>
      </c>
      <c r="L42" s="42">
        <v>151.3</v>
      </c>
      <c r="M42" s="42">
        <v>233</v>
      </c>
      <c r="N42" s="260">
        <v>742</v>
      </c>
      <c r="O42" s="97"/>
      <c r="P42" s="26"/>
      <c r="Q42" s="94"/>
    </row>
    <row r="43" spans="1:17" ht="15.75">
      <c r="A43" s="210">
        <v>23</v>
      </c>
      <c r="B43" s="211" t="s">
        <v>126</v>
      </c>
      <c r="C43" s="42">
        <v>3114</v>
      </c>
      <c r="D43" s="42">
        <v>955</v>
      </c>
      <c r="E43" s="42"/>
      <c r="F43" s="295">
        <v>148</v>
      </c>
      <c r="G43" s="42"/>
      <c r="H43" s="42">
        <v>231</v>
      </c>
      <c r="I43" s="42">
        <v>-10</v>
      </c>
      <c r="J43" s="42">
        <v>-64</v>
      </c>
      <c r="K43" s="42">
        <v>-74</v>
      </c>
      <c r="L43" s="42">
        <v>-9</v>
      </c>
      <c r="M43" s="42">
        <v>795</v>
      </c>
      <c r="N43" s="260">
        <v>1969</v>
      </c>
      <c r="O43" s="97"/>
      <c r="P43" s="26"/>
      <c r="Q43" s="94"/>
    </row>
    <row r="44" spans="1:17" ht="15.75">
      <c r="A44" s="210">
        <v>24</v>
      </c>
      <c r="B44" s="211" t="s">
        <v>25</v>
      </c>
      <c r="C44" s="42">
        <v>2727.1</v>
      </c>
      <c r="D44" s="42">
        <v>1116.9</v>
      </c>
      <c r="E44" s="42">
        <v>13.2</v>
      </c>
      <c r="F44" s="295">
        <v>700.23</v>
      </c>
      <c r="G44" s="42"/>
      <c r="H44" s="42">
        <v>492.03</v>
      </c>
      <c r="I44" s="42"/>
      <c r="J44" s="42">
        <v>187.13</v>
      </c>
      <c r="K44" s="42">
        <v>187.13</v>
      </c>
      <c r="L44" s="42">
        <v>21.07</v>
      </c>
      <c r="M44" s="42">
        <v>328</v>
      </c>
      <c r="N44" s="260">
        <v>1241</v>
      </c>
      <c r="O44" s="97"/>
      <c r="P44" s="26"/>
      <c r="Q44" s="94"/>
    </row>
    <row r="45" spans="1:17" ht="16.5" thickBot="1">
      <c r="A45" s="253">
        <v>25</v>
      </c>
      <c r="B45" s="222" t="s">
        <v>18</v>
      </c>
      <c r="C45" s="262">
        <v>1606</v>
      </c>
      <c r="D45" s="262">
        <v>423.263</v>
      </c>
      <c r="E45" s="262"/>
      <c r="F45" s="262">
        <v>241</v>
      </c>
      <c r="G45" s="262"/>
      <c r="H45" s="262">
        <v>136.92</v>
      </c>
      <c r="I45" s="262"/>
      <c r="J45" s="262">
        <v>103.197</v>
      </c>
      <c r="K45" s="262">
        <v>103.473</v>
      </c>
      <c r="L45" s="262">
        <v>0.623</v>
      </c>
      <c r="M45" s="262">
        <v>256</v>
      </c>
      <c r="N45" s="263">
        <v>1204</v>
      </c>
      <c r="O45" s="97"/>
      <c r="P45" s="26"/>
      <c r="Q45" s="94"/>
    </row>
    <row r="46" spans="2:14" s="24" customFormat="1" ht="15.75">
      <c r="B46" s="25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</row>
    <row r="47" spans="1:10" s="23" customFormat="1" ht="15.75">
      <c r="A47" s="18"/>
      <c r="B47" s="24"/>
      <c r="C47" s="24"/>
      <c r="D47" s="24"/>
      <c r="E47" s="24"/>
      <c r="F47" s="24"/>
      <c r="G47" s="24"/>
      <c r="H47" s="24"/>
      <c r="I47" s="24"/>
      <c r="J47" s="24"/>
    </row>
    <row r="48" s="23" customFormat="1" ht="15.75">
      <c r="A48" s="18"/>
    </row>
    <row r="49" s="23" customFormat="1" ht="15.75"/>
    <row r="50" s="23" customFormat="1" ht="15.75">
      <c r="C50" s="44"/>
    </row>
    <row r="51" s="23" customFormat="1" ht="15.75"/>
    <row r="56" spans="15:17" ht="15.75">
      <c r="O56" s="98"/>
      <c r="P56" s="98"/>
      <c r="Q56" s="98"/>
    </row>
    <row r="57" spans="15:17" ht="15.75">
      <c r="O57" s="98"/>
      <c r="P57" s="98"/>
      <c r="Q57" s="98"/>
    </row>
    <row r="58" spans="15:17" ht="15.75">
      <c r="O58" s="98"/>
      <c r="P58" s="98"/>
      <c r="Q58" s="98"/>
    </row>
    <row r="59" spans="15:17" ht="15.75">
      <c r="O59" s="98"/>
      <c r="P59" s="98"/>
      <c r="Q59" s="98"/>
    </row>
    <row r="60" spans="15:17" ht="15.75">
      <c r="O60" s="98"/>
      <c r="P60" s="98"/>
      <c r="Q60" s="98"/>
    </row>
    <row r="88" spans="3:9" ht="15.75">
      <c r="C88" s="99"/>
      <c r="D88" s="99"/>
      <c r="E88" s="99"/>
      <c r="F88" s="99"/>
      <c r="G88" s="99"/>
      <c r="H88" s="99"/>
      <c r="I88" s="99"/>
    </row>
    <row r="89" spans="1:14" ht="15.75">
      <c r="A89" s="26"/>
      <c r="B89" s="26"/>
      <c r="C89" s="97"/>
      <c r="D89" s="97"/>
      <c r="E89" s="97"/>
      <c r="F89" s="97"/>
      <c r="G89" s="97"/>
      <c r="H89" s="97"/>
      <c r="I89" s="97"/>
      <c r="J89" s="26"/>
      <c r="K89" s="26"/>
      <c r="L89" s="26"/>
      <c r="M89" s="26"/>
      <c r="N89" s="26"/>
    </row>
    <row r="90" spans="1:14" ht="15.75">
      <c r="A90" s="26"/>
      <c r="B90" s="81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26"/>
      <c r="N90" s="26"/>
    </row>
    <row r="91" spans="1:14" ht="15.75">
      <c r="A91" s="26"/>
      <c r="B91" s="81"/>
      <c r="C91" s="80"/>
      <c r="D91" s="80"/>
      <c r="E91" s="80"/>
      <c r="F91" s="80"/>
      <c r="G91" s="80"/>
      <c r="H91" s="80"/>
      <c r="I91" s="80"/>
      <c r="J91" s="79"/>
      <c r="K91" s="80"/>
      <c r="L91" s="80"/>
      <c r="M91" s="80"/>
      <c r="N91" s="80"/>
    </row>
    <row r="92" spans="1:14" ht="15.75">
      <c r="A92" s="26"/>
      <c r="B92" s="81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26"/>
      <c r="N92" s="26"/>
    </row>
    <row r="93" spans="1:14" ht="15.75">
      <c r="A93" s="26"/>
      <c r="B93" s="58"/>
      <c r="C93" s="100"/>
      <c r="D93" s="100"/>
      <c r="E93" s="100"/>
      <c r="F93" s="100"/>
      <c r="G93" s="100"/>
      <c r="H93" s="100"/>
      <c r="I93" s="101"/>
      <c r="J93" s="100"/>
      <c r="K93" s="100"/>
      <c r="L93" s="100"/>
      <c r="M93" s="102"/>
      <c r="N93" s="102"/>
    </row>
    <row r="94" spans="1:14" ht="15.75">
      <c r="A94" s="26"/>
      <c r="B94" s="58"/>
      <c r="C94" s="80"/>
      <c r="D94" s="80"/>
      <c r="E94" s="80"/>
      <c r="F94" s="80"/>
      <c r="G94" s="103"/>
      <c r="H94" s="80"/>
      <c r="I94" s="80"/>
      <c r="J94" s="80"/>
      <c r="K94" s="80"/>
      <c r="L94" s="80"/>
      <c r="M94" s="80"/>
      <c r="N94" s="80"/>
    </row>
    <row r="95" spans="1:14" ht="15.7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</row>
    <row r="96" spans="1:14" ht="15.7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</row>
    <row r="97" spans="1:14" ht="15.7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</row>
    <row r="98" spans="1:14" ht="15.7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</row>
    <row r="99" spans="1:14" ht="15.7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</row>
    <row r="100" spans="1:14" ht="15.7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</row>
    <row r="101" spans="1:14" ht="15.7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</row>
    <row r="102" spans="1:14" ht="15.7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</row>
    <row r="103" spans="1:14" ht="15.7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</row>
    <row r="104" spans="1:14" ht="15.7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</row>
    <row r="105" spans="1:14" ht="15.7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</row>
    <row r="106" spans="1:14" ht="15.7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</row>
    <row r="107" spans="1:14" ht="15.7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</row>
    <row r="108" spans="1:14" ht="15.7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</row>
    <row r="109" spans="1:14" ht="15.7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</row>
    <row r="110" spans="1:14" ht="15.7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</row>
    <row r="111" spans="1:14" ht="15.7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</row>
    <row r="112" spans="1:14" ht="15.7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</row>
    <row r="113" spans="1:14" ht="15.7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</row>
    <row r="114" spans="1:14" ht="15.7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</row>
    <row r="115" spans="1:14" ht="15.7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</row>
    <row r="116" spans="1:14" ht="15.7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</row>
    <row r="117" spans="1:14" ht="15.7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</row>
    <row r="118" spans="1:14" ht="15.7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</row>
    <row r="119" spans="1:14" ht="15.7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</row>
    <row r="120" spans="1:14" ht="15.7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</row>
    <row r="121" spans="1:14" ht="15.7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</row>
    <row r="122" spans="1:14" ht="15.7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</row>
    <row r="123" spans="1:14" ht="15.7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</row>
    <row r="124" spans="1:14" ht="15.7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</row>
    <row r="125" spans="1:14" ht="15.7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</row>
    <row r="126" spans="1:14" ht="15.7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</row>
    <row r="127" spans="1:14" ht="15.7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</row>
    <row r="128" spans="1:14" ht="15.7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</row>
    <row r="129" spans="1:14" ht="15.7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</row>
    <row r="130" spans="1:14" ht="15.7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</row>
    <row r="131" spans="1:14" ht="15.7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</row>
    <row r="132" spans="1:14" ht="15.7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</row>
    <row r="133" spans="1:14" ht="15.7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</row>
    <row r="134" spans="1:14" ht="15.7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</row>
    <row r="135" spans="1:14" ht="15.7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</row>
    <row r="136" spans="1:14" ht="15.7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</row>
    <row r="137" spans="1:14" ht="15.7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</row>
    <row r="138" spans="1:14" ht="15.7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</row>
    <row r="139" spans="1:14" ht="15.7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</row>
    <row r="140" spans="1:14" ht="15.7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</row>
    <row r="141" spans="1:14" ht="15.7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</row>
    <row r="142" spans="1:14" ht="15.7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</row>
    <row r="143" spans="1:14" ht="15.7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</row>
    <row r="144" spans="1:14" ht="15.75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</row>
    <row r="145" spans="1:14" ht="15.75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</row>
    <row r="146" spans="1:14" ht="15.75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</row>
    <row r="147" spans="1:14" ht="15.75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</row>
    <row r="148" spans="1:14" ht="15.75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</row>
    <row r="149" spans="1:14" ht="15.75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</row>
    <row r="150" spans="1:14" ht="15.75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</row>
    <row r="151" spans="1:14" ht="15.75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</row>
    <row r="152" spans="1:14" ht="15.75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</row>
    <row r="153" spans="1:14" ht="15.75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</row>
    <row r="154" spans="1:14" ht="15.75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</row>
    <row r="155" spans="1:14" ht="15.75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</row>
    <row r="156" spans="1:14" ht="15.75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</row>
    <row r="157" spans="1:14" ht="15.75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</row>
    <row r="158" spans="1:14" ht="15.75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</row>
    <row r="159" spans="1:14" ht="15.75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</row>
    <row r="160" spans="1:14" ht="15.75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</row>
    <row r="161" spans="1:14" ht="15.75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</row>
    <row r="162" spans="1:14" ht="15.75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</row>
    <row r="163" spans="1:14" ht="15.75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</row>
    <row r="164" spans="1:14" ht="15.75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</row>
    <row r="165" spans="1:14" ht="15.75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</row>
    <row r="166" spans="1:14" ht="15.75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</row>
    <row r="167" spans="1:14" ht="15.75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</row>
    <row r="168" spans="1:14" ht="15.75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</row>
    <row r="169" spans="1:14" ht="15.75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</row>
    <row r="170" spans="1:14" ht="15.75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</row>
    <row r="171" spans="1:14" ht="15.75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</row>
    <row r="172" spans="1:14" ht="15.75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</row>
    <row r="173" spans="1:14" ht="15.75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</row>
    <row r="174" spans="1:14" ht="15.75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</row>
    <row r="175" spans="1:14" ht="15.75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</row>
    <row r="176" spans="1:14" ht="15.75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</row>
    <row r="177" spans="1:14" ht="15.75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</row>
    <row r="178" spans="1:14" ht="15.75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</row>
    <row r="179" spans="1:14" ht="15.75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</row>
    <row r="180" spans="1:14" ht="15.75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</row>
    <row r="181" spans="1:14" ht="15.75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</row>
    <row r="182" spans="1:14" ht="15.75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</row>
    <row r="183" spans="1:14" ht="15.75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</row>
    <row r="184" spans="1:14" ht="15.75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</row>
    <row r="185" spans="1:14" ht="15.75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</row>
    <row r="186" spans="1:14" ht="15.75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</row>
    <row r="187" spans="1:14" ht="15.75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</row>
    <row r="188" spans="1:14" ht="15.75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</row>
    <row r="189" spans="1:14" ht="15.75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</row>
    <row r="190" spans="1:14" ht="15.75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</row>
    <row r="191" spans="1:14" ht="15.75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</row>
    <row r="192" spans="1:14" ht="15.75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</row>
    <row r="193" spans="1:14" ht="15.75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</row>
    <row r="194" spans="1:14" ht="15.75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</row>
    <row r="195" spans="1:14" ht="15.75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</row>
    <row r="196" spans="1:14" ht="15.75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</row>
    <row r="197" spans="1:14" ht="15.75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</row>
    <row r="198" spans="1:14" ht="15.75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</row>
    <row r="199" spans="1:14" ht="15.75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</row>
    <row r="200" spans="1:14" ht="15.75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</row>
    <row r="201" spans="1:14" ht="15.75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</row>
    <row r="202" spans="1:14" ht="15.75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</row>
    <row r="203" spans="1:14" ht="15.75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</row>
    <row r="204" spans="1:14" ht="15.75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</row>
    <row r="205" spans="1:14" ht="15.75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</row>
    <row r="206" spans="1:14" ht="15.75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</row>
    <row r="207" spans="1:14" ht="15.75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</row>
    <row r="208" spans="1:14" ht="15.75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</row>
    <row r="209" spans="1:14" ht="15.75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</row>
    <row r="210" spans="1:14" ht="15.75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</row>
    <row r="211" spans="1:14" ht="15.75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</row>
    <row r="212" spans="1:14" ht="15.75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</row>
    <row r="213" spans="1:14" ht="15.75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</row>
    <row r="214" spans="1:14" ht="15.75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</row>
    <row r="215" spans="1:14" ht="15.75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</row>
    <row r="216" spans="1:14" ht="15.75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</row>
    <row r="217" spans="1:14" ht="15.75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</row>
    <row r="218" spans="1:14" ht="15.75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</row>
    <row r="219" spans="1:14" ht="15.75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</row>
    <row r="220" spans="1:14" ht="15.75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</row>
    <row r="221" spans="1:14" ht="15.75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</row>
    <row r="222" spans="1:14" ht="15.75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</row>
    <row r="223" spans="1:14" ht="15.75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</row>
    <row r="224" spans="1:14" ht="15.75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</row>
    <row r="225" spans="1:14" ht="15.75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</row>
    <row r="226" spans="1:14" ht="15.75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</row>
    <row r="227" spans="1:14" ht="15.75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</row>
    <row r="228" spans="1:14" ht="15.75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</row>
    <row r="229" spans="1:14" ht="15.75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</row>
    <row r="230" spans="1:14" ht="15.75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</row>
    <row r="231" spans="1:14" ht="15.75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</row>
    <row r="232" spans="1:14" ht="15.75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</row>
    <row r="233" spans="1:14" ht="15.75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</row>
    <row r="234" spans="1:14" ht="15.75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</row>
    <row r="235" spans="1:14" ht="15.75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</row>
    <row r="236" spans="1:14" ht="15.75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</row>
    <row r="237" spans="1:14" ht="15.75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</row>
    <row r="238" spans="1:14" ht="15.75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</row>
    <row r="239" spans="1:14" ht="15.75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</row>
    <row r="240" spans="1:14" ht="15.75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</row>
    <row r="241" spans="1:14" ht="15.75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</row>
    <row r="242" spans="1:14" ht="15.75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</row>
    <row r="243" spans="1:14" ht="15.75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</row>
    <row r="244" spans="1:14" ht="15.75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</row>
    <row r="245" spans="1:14" ht="15.75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</row>
    <row r="246" spans="1:14" ht="15.75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</row>
    <row r="247" spans="1:14" ht="15.75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</row>
    <row r="248" spans="1:14" ht="15.75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</row>
    <row r="249" spans="1:14" ht="15.75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</row>
    <row r="250" spans="1:14" ht="15.75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</row>
    <row r="251" spans="1:14" ht="15.75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</row>
    <row r="252" spans="1:14" ht="15.75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</row>
    <row r="253" spans="1:14" ht="15.75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</row>
    <row r="254" spans="1:14" ht="15.75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</row>
    <row r="255" spans="1:14" ht="15.75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</row>
    <row r="256" spans="1:14" ht="15.75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</row>
    <row r="257" spans="1:14" ht="15.75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</row>
    <row r="258" spans="1:14" ht="15.75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</row>
    <row r="259" spans="1:14" ht="15.75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</row>
    <row r="260" spans="1:14" ht="15.75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</row>
    <row r="261" spans="1:14" ht="15.75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</row>
    <row r="262" spans="1:14" ht="15.75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</row>
    <row r="263" spans="1:14" ht="15.75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</row>
    <row r="264" spans="1:14" ht="15.75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</row>
    <row r="265" spans="1:14" ht="15.75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</row>
    <row r="266" spans="1:14" ht="15.75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</row>
    <row r="267" spans="1:14" ht="15.75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</row>
    <row r="268" spans="1:14" ht="15.75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</row>
    <row r="269" spans="1:14" ht="15.75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</row>
    <row r="270" spans="1:14" ht="15.75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</row>
    <row r="271" spans="1:14" ht="15.75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</row>
    <row r="272" spans="1:14" ht="15.75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</row>
    <row r="273" spans="1:14" ht="15.75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</row>
    <row r="274" spans="1:14" ht="15.75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</row>
    <row r="275" spans="1:14" ht="15.75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</row>
    <row r="276" spans="1:14" ht="15.75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</row>
    <row r="277" spans="1:14" ht="15.75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</row>
    <row r="278" spans="1:14" ht="15.75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</row>
    <row r="279" spans="1:14" ht="15.75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</row>
    <row r="280" spans="1:14" ht="15.75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</row>
    <row r="281" spans="1:14" ht="15.75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</row>
    <row r="282" spans="1:14" ht="15.75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</row>
    <row r="283" spans="1:14" ht="15.75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</row>
    <row r="284" spans="1:14" ht="15.75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</row>
    <row r="285" spans="1:14" ht="15.75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</row>
    <row r="286" spans="1:14" ht="15.75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</row>
    <row r="287" spans="1:14" ht="15.75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</row>
    <row r="288" spans="1:14" ht="15.75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</row>
    <row r="289" spans="1:14" ht="15.75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</row>
    <row r="290" spans="1:14" ht="15.75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</row>
    <row r="291" spans="1:14" ht="15.75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</row>
    <row r="292" spans="1:14" ht="15.75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</row>
    <row r="293" spans="1:14" ht="15.75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</row>
    <row r="294" spans="1:14" ht="15.75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</row>
    <row r="295" spans="1:14" ht="15.75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</row>
    <row r="296" spans="1:14" ht="15.75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</row>
    <row r="297" spans="1:14" ht="15.75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</row>
    <row r="298" spans="1:14" ht="15.75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</row>
    <row r="299" spans="1:14" ht="15.75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</row>
    <row r="300" spans="1:14" ht="15.75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</row>
    <row r="301" spans="1:14" ht="15.75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</row>
    <row r="302" spans="1:14" ht="15.75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</row>
    <row r="303" spans="1:14" ht="15.75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</row>
    <row r="304" spans="1:14" ht="15.75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</row>
    <row r="305" spans="1:14" ht="15.75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</row>
    <row r="306" spans="1:14" ht="15.75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</row>
    <row r="307" spans="1:14" ht="15.75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</row>
    <row r="308" spans="1:14" ht="15.75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</row>
    <row r="309" spans="1:14" ht="15.75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</row>
    <row r="310" spans="1:14" ht="15.75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</row>
    <row r="311" spans="1:14" ht="15.75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</row>
    <row r="312" spans="1:14" ht="15.75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</row>
    <row r="313" spans="1:14" ht="15.75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</row>
    <row r="314" spans="1:14" ht="15.75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</row>
    <row r="315" spans="1:14" ht="15.75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</row>
    <row r="316" spans="1:14" ht="15.75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</row>
    <row r="317" spans="1:14" ht="15.75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</row>
    <row r="318" spans="1:14" ht="15.75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</row>
    <row r="319" spans="1:14" ht="15.75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</row>
    <row r="320" spans="1:14" ht="15.75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</row>
    <row r="321" spans="1:14" ht="15.75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</row>
    <row r="322" spans="1:14" ht="15.75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</row>
    <row r="323" spans="1:14" ht="15.75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</row>
    <row r="324" spans="1:14" ht="15.75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</row>
    <row r="325" spans="1:14" ht="15.75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</row>
    <row r="326" spans="1:14" ht="15.75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</row>
    <row r="327" spans="1:14" ht="15.75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</row>
    <row r="328" spans="1:14" ht="15.75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</row>
    <row r="329" spans="1:14" ht="15.75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</row>
    <row r="330" spans="1:14" ht="15.75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</row>
    <row r="331" spans="1:14" ht="15.75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</row>
    <row r="332" spans="1:14" ht="15.75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</row>
    <row r="333" spans="1:14" ht="15.75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</row>
    <row r="334" spans="1:14" ht="15.75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</row>
    <row r="335" spans="1:14" ht="15.75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</row>
    <row r="336" spans="1:14" ht="15.75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</row>
    <row r="337" spans="1:14" ht="15.75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</row>
    <row r="338" spans="1:14" ht="15.75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</row>
    <row r="339" spans="1:14" ht="15.75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</row>
    <row r="340" spans="1:14" ht="15.75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</row>
  </sheetData>
  <mergeCells count="19">
    <mergeCell ref="A3:N3"/>
    <mergeCell ref="A4:N4"/>
    <mergeCell ref="L8:L10"/>
    <mergeCell ref="I8:K8"/>
    <mergeCell ref="I9:I10"/>
    <mergeCell ref="H8:H10"/>
    <mergeCell ref="F6:L6"/>
    <mergeCell ref="F7:F10"/>
    <mergeCell ref="G7:L7"/>
    <mergeCell ref="E6:E9"/>
    <mergeCell ref="M6:M9"/>
    <mergeCell ref="N6:N9"/>
    <mergeCell ref="A6:A10"/>
    <mergeCell ref="B6:B10"/>
    <mergeCell ref="C6:C10"/>
    <mergeCell ref="D6:D9"/>
    <mergeCell ref="J9:J10"/>
    <mergeCell ref="K9:K10"/>
    <mergeCell ref="G8:G10"/>
  </mergeCells>
  <printOptions horizontalCentered="1"/>
  <pageMargins left="0.3937007874015748" right="0.3937007874015748" top="0.3937007874015748" bottom="0.3937007874015748" header="0.5118110236220472" footer="0.5118110236220472"/>
  <pageSetup horizontalDpi="360" verticalDpi="36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="75" zoomScaleNormal="75" workbookViewId="0" topLeftCell="A1">
      <selection activeCell="F25" sqref="F25"/>
    </sheetView>
  </sheetViews>
  <sheetFormatPr defaultColWidth="9.140625" defaultRowHeight="12.75"/>
  <cols>
    <col min="1" max="1" width="5.140625" style="11" customWidth="1"/>
    <col min="2" max="2" width="22.421875" style="11" customWidth="1"/>
    <col min="3" max="3" width="15.140625" style="11" customWidth="1"/>
    <col min="4" max="4" width="16.57421875" style="11" customWidth="1"/>
    <col min="5" max="5" width="15.421875" style="11" customWidth="1"/>
    <col min="6" max="6" width="16.00390625" style="11" customWidth="1"/>
    <col min="7" max="7" width="14.7109375" style="11" customWidth="1"/>
    <col min="8" max="8" width="13.28125" style="11" customWidth="1"/>
    <col min="9" max="9" width="14.57421875" style="11" customWidth="1"/>
    <col min="10" max="10" width="15.28125" style="11" customWidth="1"/>
    <col min="11" max="16384" width="9.140625" style="11" customWidth="1"/>
  </cols>
  <sheetData>
    <row r="1" ht="15.75">
      <c r="J1" s="30" t="s">
        <v>165</v>
      </c>
    </row>
    <row r="3" spans="1:10" ht="15" customHeight="1">
      <c r="A3" s="355" t="s">
        <v>66</v>
      </c>
      <c r="B3" s="355"/>
      <c r="C3" s="355"/>
      <c r="D3" s="355"/>
      <c r="E3" s="355"/>
      <c r="F3" s="355"/>
      <c r="G3" s="355"/>
      <c r="H3" s="355"/>
      <c r="I3" s="355"/>
      <c r="J3" s="355"/>
    </row>
    <row r="4" ht="15.75">
      <c r="E4" s="67"/>
    </row>
    <row r="5" ht="16.5" thickBot="1"/>
    <row r="6" spans="1:10" ht="16.5" customHeight="1" thickBot="1">
      <c r="A6" s="350" t="s">
        <v>35</v>
      </c>
      <c r="B6" s="350" t="s">
        <v>7</v>
      </c>
      <c r="C6" s="345" t="s">
        <v>67</v>
      </c>
      <c r="D6" s="345" t="s">
        <v>68</v>
      </c>
      <c r="E6" s="345" t="s">
        <v>69</v>
      </c>
      <c r="F6" s="376" t="s">
        <v>70</v>
      </c>
      <c r="G6" s="377"/>
      <c r="H6" s="378"/>
      <c r="I6" s="345" t="s">
        <v>71</v>
      </c>
      <c r="J6" s="345" t="s">
        <v>72</v>
      </c>
    </row>
    <row r="7" spans="1:10" ht="15.75">
      <c r="A7" s="351"/>
      <c r="B7" s="351"/>
      <c r="C7" s="346"/>
      <c r="D7" s="346"/>
      <c r="E7" s="346"/>
      <c r="F7" s="345" t="s">
        <v>73</v>
      </c>
      <c r="G7" s="345" t="s">
        <v>74</v>
      </c>
      <c r="H7" s="345" t="s">
        <v>4</v>
      </c>
      <c r="I7" s="346"/>
      <c r="J7" s="346"/>
    </row>
    <row r="8" spans="1:10" ht="15.75">
      <c r="A8" s="351"/>
      <c r="B8" s="351"/>
      <c r="C8" s="346"/>
      <c r="D8" s="346"/>
      <c r="E8" s="346"/>
      <c r="F8" s="346"/>
      <c r="G8" s="346"/>
      <c r="H8" s="346"/>
      <c r="I8" s="346"/>
      <c r="J8" s="346"/>
    </row>
    <row r="9" spans="1:10" ht="16.5" thickBot="1">
      <c r="A9" s="352"/>
      <c r="B9" s="352"/>
      <c r="C9" s="106" t="s">
        <v>75</v>
      </c>
      <c r="D9" s="106" t="s">
        <v>76</v>
      </c>
      <c r="E9" s="106" t="s">
        <v>77</v>
      </c>
      <c r="F9" s="106" t="s">
        <v>33</v>
      </c>
      <c r="G9" s="106" t="s">
        <v>33</v>
      </c>
      <c r="H9" s="107" t="s">
        <v>33</v>
      </c>
      <c r="I9" s="106" t="s">
        <v>78</v>
      </c>
      <c r="J9" s="108" t="s">
        <v>78</v>
      </c>
    </row>
    <row r="10" spans="1:10" ht="16.5" thickBot="1">
      <c r="A10" s="104">
        <v>1</v>
      </c>
      <c r="B10" s="76">
        <v>2</v>
      </c>
      <c r="C10" s="105">
        <v>3</v>
      </c>
      <c r="D10" s="76">
        <v>4</v>
      </c>
      <c r="E10" s="105">
        <v>5</v>
      </c>
      <c r="F10" s="76">
        <v>6</v>
      </c>
      <c r="G10" s="76">
        <v>7</v>
      </c>
      <c r="H10" s="105">
        <v>8</v>
      </c>
      <c r="I10" s="105">
        <v>9</v>
      </c>
      <c r="J10" s="76">
        <v>10</v>
      </c>
    </row>
    <row r="11" spans="1:10" ht="15.75">
      <c r="A11" s="109"/>
      <c r="B11" s="138"/>
      <c r="C11" s="110"/>
      <c r="D11" s="110"/>
      <c r="E11" s="110"/>
      <c r="F11" s="110"/>
      <c r="G11" s="110"/>
      <c r="H11" s="110"/>
      <c r="I11" s="110"/>
      <c r="J11" s="111"/>
    </row>
    <row r="12" spans="1:10" ht="15.75">
      <c r="A12" s="181">
        <v>1</v>
      </c>
      <c r="B12" s="182" t="s">
        <v>112</v>
      </c>
      <c r="C12" s="167">
        <v>940042</v>
      </c>
      <c r="D12" s="167">
        <v>167.322</v>
      </c>
      <c r="E12" s="167">
        <v>157289</v>
      </c>
      <c r="F12" s="167">
        <v>46843</v>
      </c>
      <c r="G12" s="167">
        <v>25354</v>
      </c>
      <c r="H12" s="167">
        <v>72197</v>
      </c>
      <c r="I12" s="168">
        <v>4.966</v>
      </c>
      <c r="J12" s="183">
        <v>9.168</v>
      </c>
    </row>
    <row r="13" spans="1:10" ht="15.75">
      <c r="A13" s="13"/>
      <c r="B13" s="133"/>
      <c r="C13" s="29"/>
      <c r="D13" s="29"/>
      <c r="E13" s="29"/>
      <c r="F13" s="29"/>
      <c r="G13" s="29"/>
      <c r="H13" s="29"/>
      <c r="I13" s="14"/>
      <c r="J13" s="15"/>
    </row>
    <row r="14" spans="1:10" ht="15.75">
      <c r="A14" s="158">
        <v>2</v>
      </c>
      <c r="B14" s="184" t="s">
        <v>13</v>
      </c>
      <c r="C14" s="185">
        <v>413852</v>
      </c>
      <c r="D14" s="185">
        <v>184.6</v>
      </c>
      <c r="E14" s="185">
        <v>76412</v>
      </c>
      <c r="F14" s="185">
        <v>22830</v>
      </c>
      <c r="G14" s="185">
        <v>12000</v>
      </c>
      <c r="H14" s="185">
        <f>F14+G14</f>
        <v>34830</v>
      </c>
      <c r="I14" s="156">
        <v>5.5</v>
      </c>
      <c r="J14" s="186">
        <v>10.18</v>
      </c>
    </row>
    <row r="15" spans="1:10" ht="15.75">
      <c r="A15" s="13"/>
      <c r="B15" s="133"/>
      <c r="C15" s="29"/>
      <c r="D15" s="29"/>
      <c r="E15" s="29"/>
      <c r="F15" s="29"/>
      <c r="G15" s="29"/>
      <c r="H15" s="29"/>
      <c r="I15" s="14"/>
      <c r="J15" s="15"/>
    </row>
    <row r="16" spans="1:10" ht="15.75">
      <c r="A16" s="158">
        <v>3</v>
      </c>
      <c r="B16" s="184" t="s">
        <v>14</v>
      </c>
      <c r="C16" s="185">
        <v>19221</v>
      </c>
      <c r="D16" s="185">
        <v>173.1</v>
      </c>
      <c r="E16" s="185">
        <v>3328</v>
      </c>
      <c r="F16" s="185">
        <v>1103</v>
      </c>
      <c r="G16" s="185">
        <v>517</v>
      </c>
      <c r="H16" s="185">
        <v>1620</v>
      </c>
      <c r="I16" s="185">
        <v>5.74</v>
      </c>
      <c r="J16" s="186">
        <v>9.86</v>
      </c>
    </row>
    <row r="17" spans="1:10" ht="15.75">
      <c r="A17" s="12"/>
      <c r="B17" s="19"/>
      <c r="C17" s="93"/>
      <c r="D17" s="93"/>
      <c r="E17" s="93"/>
      <c r="F17" s="93"/>
      <c r="G17" s="93"/>
      <c r="H17" s="93"/>
      <c r="I17" s="93"/>
      <c r="J17" s="139"/>
    </row>
    <row r="18" spans="1:10" ht="15.75">
      <c r="A18" s="187">
        <v>4</v>
      </c>
      <c r="B18" s="188" t="s">
        <v>113</v>
      </c>
      <c r="C18" s="185">
        <v>6536</v>
      </c>
      <c r="D18" s="185">
        <v>195.9</v>
      </c>
      <c r="E18" s="185">
        <v>1280</v>
      </c>
      <c r="F18" s="185">
        <v>407</v>
      </c>
      <c r="G18" s="185">
        <v>266</v>
      </c>
      <c r="H18" s="185">
        <v>673</v>
      </c>
      <c r="I18" s="185">
        <v>6.23</v>
      </c>
      <c r="J18" s="186">
        <v>12.05</v>
      </c>
    </row>
    <row r="19" spans="1:10" ht="16.5" thickBot="1">
      <c r="A19" s="112"/>
      <c r="B19" s="20"/>
      <c r="C19" s="40"/>
      <c r="D19" s="40"/>
      <c r="E19" s="40"/>
      <c r="F19" s="40"/>
      <c r="G19" s="40"/>
      <c r="H19" s="40"/>
      <c r="I19" s="16"/>
      <c r="J19" s="17"/>
    </row>
  </sheetData>
  <mergeCells count="12">
    <mergeCell ref="G7:G8"/>
    <mergeCell ref="H7:H8"/>
    <mergeCell ref="A3:J3"/>
    <mergeCell ref="A6:A9"/>
    <mergeCell ref="B6:B9"/>
    <mergeCell ref="C6:C8"/>
    <mergeCell ref="D6:D8"/>
    <mergeCell ref="E6:E8"/>
    <mergeCell ref="F6:H6"/>
    <mergeCell ref="F7:F8"/>
    <mergeCell ref="J6:J8"/>
    <mergeCell ref="I6:I8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8"/>
  <sheetViews>
    <sheetView zoomScale="75" zoomScaleNormal="75" workbookViewId="0" topLeftCell="A33">
      <pane ySplit="8145" topLeftCell="BM1" activePane="topLeft" state="split"/>
      <selection pane="topLeft" activeCell="J60" sqref="J60"/>
      <selection pane="bottomLeft" activeCell="M1" sqref="M1"/>
    </sheetView>
  </sheetViews>
  <sheetFormatPr defaultColWidth="9.140625" defaultRowHeight="12.75"/>
  <cols>
    <col min="1" max="1" width="5.140625" style="21" customWidth="1"/>
    <col min="2" max="2" width="39.421875" style="21" customWidth="1"/>
    <col min="3" max="3" width="13.7109375" style="21" customWidth="1"/>
    <col min="4" max="4" width="12.140625" style="21" customWidth="1"/>
    <col min="5" max="5" width="12.00390625" style="21" customWidth="1"/>
    <col min="6" max="6" width="12.8515625" style="21" customWidth="1"/>
    <col min="7" max="7" width="13.57421875" style="21" customWidth="1"/>
    <col min="8" max="8" width="14.00390625" style="21" customWidth="1"/>
    <col min="9" max="9" width="13.7109375" style="21" customWidth="1"/>
    <col min="10" max="10" width="14.00390625" style="21" customWidth="1"/>
    <col min="11" max="11" width="14.140625" style="21" customWidth="1"/>
    <col min="12" max="12" width="13.00390625" style="21" customWidth="1"/>
    <col min="13" max="16384" width="7.8515625" style="21" customWidth="1"/>
  </cols>
  <sheetData>
    <row r="1" spans="5:12" ht="15.75">
      <c r="E1" s="46"/>
      <c r="L1" s="47" t="s">
        <v>2</v>
      </c>
    </row>
    <row r="2" spans="1:12" ht="15.75">
      <c r="A2" s="323" t="s">
        <v>3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</row>
    <row r="3" spans="8:12" ht="16.5" thickBot="1">
      <c r="H3" s="26"/>
      <c r="I3" s="26"/>
      <c r="L3" s="49" t="s">
        <v>32</v>
      </c>
    </row>
    <row r="4" spans="1:12" ht="15.75" customHeight="1" thickBot="1">
      <c r="A4" s="302" t="s">
        <v>36</v>
      </c>
      <c r="B4" s="302" t="s">
        <v>7</v>
      </c>
      <c r="C4" s="325" t="s">
        <v>39</v>
      </c>
      <c r="D4" s="326"/>
      <c r="E4" s="327"/>
      <c r="F4" s="319" t="s">
        <v>38</v>
      </c>
      <c r="G4" s="319" t="s">
        <v>55</v>
      </c>
      <c r="H4" s="319" t="s">
        <v>131</v>
      </c>
      <c r="I4" s="303" t="s">
        <v>131</v>
      </c>
      <c r="J4" s="305" t="s">
        <v>6</v>
      </c>
      <c r="K4" s="306"/>
      <c r="L4" s="301"/>
    </row>
    <row r="5" spans="1:12" ht="9" customHeight="1">
      <c r="A5" s="321"/>
      <c r="B5" s="321"/>
      <c r="C5" s="302" t="s">
        <v>37</v>
      </c>
      <c r="D5" s="302" t="s">
        <v>5</v>
      </c>
      <c r="E5" s="302" t="s">
        <v>4</v>
      </c>
      <c r="F5" s="320"/>
      <c r="G5" s="320"/>
      <c r="H5" s="320"/>
      <c r="I5" s="304"/>
      <c r="J5" s="302" t="s">
        <v>40</v>
      </c>
      <c r="K5" s="302" t="s">
        <v>41</v>
      </c>
      <c r="L5" s="302" t="s">
        <v>11</v>
      </c>
    </row>
    <row r="6" spans="1:12" ht="6.75" customHeight="1">
      <c r="A6" s="321"/>
      <c r="B6" s="321"/>
      <c r="C6" s="321"/>
      <c r="D6" s="321"/>
      <c r="E6" s="321"/>
      <c r="F6" s="320"/>
      <c r="G6" s="320"/>
      <c r="H6" s="320"/>
      <c r="I6" s="304"/>
      <c r="J6" s="321"/>
      <c r="K6" s="321"/>
      <c r="L6" s="321"/>
    </row>
    <row r="7" spans="1:12" ht="12.75" customHeight="1" thickBot="1">
      <c r="A7" s="322"/>
      <c r="B7" s="322"/>
      <c r="C7" s="322"/>
      <c r="D7" s="322"/>
      <c r="E7" s="322"/>
      <c r="F7" s="324"/>
      <c r="G7" s="52" t="s">
        <v>42</v>
      </c>
      <c r="H7" s="324"/>
      <c r="I7" s="53" t="s">
        <v>42</v>
      </c>
      <c r="J7" s="322"/>
      <c r="K7" s="322"/>
      <c r="L7" s="322"/>
    </row>
    <row r="8" spans="1:12" ht="15.75" customHeight="1" thickBot="1">
      <c r="A8" s="56">
        <v>1</v>
      </c>
      <c r="B8" s="57">
        <v>2</v>
      </c>
      <c r="C8" s="56">
        <v>3</v>
      </c>
      <c r="D8" s="57">
        <v>4</v>
      </c>
      <c r="E8" s="56">
        <v>5</v>
      </c>
      <c r="F8" s="57">
        <v>6</v>
      </c>
      <c r="G8" s="56">
        <v>7</v>
      </c>
      <c r="H8" s="57">
        <v>8</v>
      </c>
      <c r="I8" s="56">
        <v>9</v>
      </c>
      <c r="J8" s="57">
        <v>10</v>
      </c>
      <c r="K8" s="56">
        <v>11</v>
      </c>
      <c r="L8" s="56">
        <v>12</v>
      </c>
    </row>
    <row r="9" spans="1:12" ht="15.75" customHeight="1">
      <c r="A9" s="205">
        <v>1</v>
      </c>
      <c r="B9" s="206" t="s">
        <v>112</v>
      </c>
      <c r="C9" s="207">
        <v>3096</v>
      </c>
      <c r="D9" s="208">
        <v>12.5</v>
      </c>
      <c r="E9" s="208">
        <v>3109</v>
      </c>
      <c r="F9" s="208">
        <v>470</v>
      </c>
      <c r="G9" s="208">
        <v>15.1</v>
      </c>
      <c r="H9" s="208">
        <v>186.8</v>
      </c>
      <c r="I9" s="208">
        <v>6</v>
      </c>
      <c r="J9" s="208">
        <v>1729.8</v>
      </c>
      <c r="K9" s="208">
        <v>722.4</v>
      </c>
      <c r="L9" s="209">
        <f>J9+K9</f>
        <v>2452.2</v>
      </c>
    </row>
    <row r="10" spans="1:12" ht="15.75" customHeight="1">
      <c r="A10" s="210"/>
      <c r="B10" s="211" t="s">
        <v>12</v>
      </c>
      <c r="C10" s="212" t="s">
        <v>102</v>
      </c>
      <c r="D10" s="212" t="s">
        <v>102</v>
      </c>
      <c r="E10" s="212" t="s">
        <v>102</v>
      </c>
      <c r="F10" s="212" t="s">
        <v>102</v>
      </c>
      <c r="G10" s="212" t="s">
        <v>102</v>
      </c>
      <c r="H10" s="212" t="s">
        <v>102</v>
      </c>
      <c r="I10" s="212" t="s">
        <v>102</v>
      </c>
      <c r="J10" s="212" t="s">
        <v>102</v>
      </c>
      <c r="K10" s="212" t="s">
        <v>102</v>
      </c>
      <c r="L10" s="213" t="s">
        <v>102</v>
      </c>
    </row>
    <row r="11" spans="1:12" ht="15.75" customHeight="1">
      <c r="A11" s="210">
        <v>2</v>
      </c>
      <c r="B11" s="211" t="s">
        <v>13</v>
      </c>
      <c r="C11" s="214">
        <v>1793.1</v>
      </c>
      <c r="D11" s="212">
        <v>134.3</v>
      </c>
      <c r="E11" s="212">
        <f>C11+D11</f>
        <v>1927.3999999999999</v>
      </c>
      <c r="F11" s="212">
        <v>397.9</v>
      </c>
      <c r="G11" s="212">
        <v>20.6</v>
      </c>
      <c r="H11" s="212">
        <v>79.3</v>
      </c>
      <c r="I11" s="212">
        <v>4.1</v>
      </c>
      <c r="J11" s="212">
        <v>1047.4</v>
      </c>
      <c r="K11" s="212">
        <v>402.8</v>
      </c>
      <c r="L11" s="213">
        <f>J11+K11</f>
        <v>1450.2</v>
      </c>
    </row>
    <row r="12" spans="1:12" ht="15.75" customHeight="1">
      <c r="A12" s="210"/>
      <c r="B12" s="211" t="s">
        <v>12</v>
      </c>
      <c r="C12" s="212">
        <v>1559.3</v>
      </c>
      <c r="D12" s="212">
        <v>86.1</v>
      </c>
      <c r="E12" s="212">
        <f>C12+D12</f>
        <v>1645.3999999999999</v>
      </c>
      <c r="F12" s="212" t="s">
        <v>102</v>
      </c>
      <c r="G12" s="212" t="s">
        <v>102</v>
      </c>
      <c r="H12" s="212" t="s">
        <v>102</v>
      </c>
      <c r="I12" s="212" t="s">
        <v>102</v>
      </c>
      <c r="J12" s="212" t="s">
        <v>102</v>
      </c>
      <c r="K12" s="212" t="s">
        <v>102</v>
      </c>
      <c r="L12" s="213" t="s">
        <v>102</v>
      </c>
    </row>
    <row r="13" spans="1:12" ht="15.75" customHeight="1">
      <c r="A13" s="215">
        <v>3</v>
      </c>
      <c r="B13" s="211" t="s">
        <v>170</v>
      </c>
      <c r="C13" s="212">
        <v>799.7</v>
      </c>
      <c r="D13" s="212">
        <v>97.8</v>
      </c>
      <c r="E13" s="212">
        <v>897.5</v>
      </c>
      <c r="F13" s="212">
        <v>167.62</v>
      </c>
      <c r="G13" s="212">
        <v>18.68</v>
      </c>
      <c r="H13" s="212" t="s">
        <v>102</v>
      </c>
      <c r="I13" s="212" t="s">
        <v>102</v>
      </c>
      <c r="J13" s="212">
        <v>475.45</v>
      </c>
      <c r="K13" s="212">
        <v>254.41</v>
      </c>
      <c r="L13" s="213">
        <v>729.86</v>
      </c>
    </row>
    <row r="14" spans="1:12" ht="15.75" customHeight="1">
      <c r="A14" s="143"/>
      <c r="B14" s="155" t="s">
        <v>105</v>
      </c>
      <c r="C14" s="156">
        <v>289</v>
      </c>
      <c r="D14" s="156">
        <v>95.9</v>
      </c>
      <c r="E14" s="156">
        <f aca="true" t="shared" si="0" ref="E14:E21">SUM(C14:D14)</f>
        <v>384.9</v>
      </c>
      <c r="F14" s="156">
        <v>54.3</v>
      </c>
      <c r="G14" s="156">
        <v>14.1</v>
      </c>
      <c r="H14" s="156" t="s">
        <v>102</v>
      </c>
      <c r="I14" s="156" t="s">
        <v>102</v>
      </c>
      <c r="J14" s="156">
        <v>178.4</v>
      </c>
      <c r="K14" s="156">
        <v>152.2</v>
      </c>
      <c r="L14" s="157">
        <f aca="true" t="shared" si="1" ref="L14:L19">SUM(J14:K14)</f>
        <v>330.6</v>
      </c>
    </row>
    <row r="15" spans="1:12" ht="15.75" customHeight="1">
      <c r="A15" s="143"/>
      <c r="B15" s="155" t="s">
        <v>82</v>
      </c>
      <c r="C15" s="156">
        <v>230.6</v>
      </c>
      <c r="D15" s="156">
        <v>1.9</v>
      </c>
      <c r="E15" s="156">
        <f t="shared" si="0"/>
        <v>232.5</v>
      </c>
      <c r="F15" s="156">
        <v>49.6</v>
      </c>
      <c r="G15" s="156">
        <v>21.3</v>
      </c>
      <c r="H15" s="156" t="s">
        <v>102</v>
      </c>
      <c r="I15" s="156" t="s">
        <v>102</v>
      </c>
      <c r="J15" s="156">
        <v>131.5</v>
      </c>
      <c r="K15" s="156">
        <v>51.4</v>
      </c>
      <c r="L15" s="157">
        <f t="shared" si="1"/>
        <v>182.9</v>
      </c>
    </row>
    <row r="16" spans="1:12" ht="15.75" customHeight="1">
      <c r="A16" s="143"/>
      <c r="B16" s="171" t="s">
        <v>81</v>
      </c>
      <c r="C16" s="156">
        <v>89.5</v>
      </c>
      <c r="D16" s="156"/>
      <c r="E16" s="156">
        <f t="shared" si="0"/>
        <v>89.5</v>
      </c>
      <c r="F16" s="156">
        <v>19.8</v>
      </c>
      <c r="G16" s="156">
        <v>22.1</v>
      </c>
      <c r="H16" s="156" t="s">
        <v>102</v>
      </c>
      <c r="I16" s="156" t="s">
        <v>102</v>
      </c>
      <c r="J16" s="156">
        <v>58</v>
      </c>
      <c r="K16" s="156">
        <v>11.7</v>
      </c>
      <c r="L16" s="157">
        <f t="shared" si="1"/>
        <v>69.7</v>
      </c>
    </row>
    <row r="17" spans="1:12" ht="15.75" customHeight="1">
      <c r="A17" s="143"/>
      <c r="B17" s="155" t="s">
        <v>80</v>
      </c>
      <c r="C17" s="156">
        <v>104.2</v>
      </c>
      <c r="D17" s="156"/>
      <c r="E17" s="156">
        <f t="shared" si="0"/>
        <v>104.2</v>
      </c>
      <c r="F17" s="156">
        <v>27.3</v>
      </c>
      <c r="G17" s="156">
        <v>26.2</v>
      </c>
      <c r="H17" s="156" t="s">
        <v>102</v>
      </c>
      <c r="I17" s="156" t="s">
        <v>102</v>
      </c>
      <c r="J17" s="156">
        <v>57.6</v>
      </c>
      <c r="K17" s="156">
        <v>19.3</v>
      </c>
      <c r="L17" s="157">
        <f t="shared" si="1"/>
        <v>76.9</v>
      </c>
    </row>
    <row r="18" spans="1:12" ht="15.75" customHeight="1">
      <c r="A18" s="143"/>
      <c r="B18" s="155" t="s">
        <v>83</v>
      </c>
      <c r="C18" s="156">
        <v>57.37</v>
      </c>
      <c r="D18" s="156"/>
      <c r="E18" s="156">
        <f t="shared" si="0"/>
        <v>57.37</v>
      </c>
      <c r="F18" s="156">
        <v>11.9</v>
      </c>
      <c r="G18" s="156">
        <v>20.8</v>
      </c>
      <c r="H18" s="156" t="s">
        <v>102</v>
      </c>
      <c r="I18" s="156" t="s">
        <v>102</v>
      </c>
      <c r="J18" s="156">
        <v>33</v>
      </c>
      <c r="K18" s="156">
        <v>12.5</v>
      </c>
      <c r="L18" s="157">
        <f t="shared" si="1"/>
        <v>45.5</v>
      </c>
    </row>
    <row r="19" spans="1:12" ht="15.75" customHeight="1">
      <c r="A19" s="143"/>
      <c r="B19" s="155" t="s">
        <v>84</v>
      </c>
      <c r="C19" s="156">
        <v>29</v>
      </c>
      <c r="D19" s="156"/>
      <c r="E19" s="156">
        <f t="shared" si="0"/>
        <v>29</v>
      </c>
      <c r="F19" s="156">
        <v>4.7</v>
      </c>
      <c r="G19" s="156">
        <v>16.2</v>
      </c>
      <c r="H19" s="156" t="s">
        <v>102</v>
      </c>
      <c r="I19" s="156" t="s">
        <v>102</v>
      </c>
      <c r="J19" s="156">
        <v>17</v>
      </c>
      <c r="K19" s="156">
        <v>7.3</v>
      </c>
      <c r="L19" s="157">
        <f t="shared" si="1"/>
        <v>24.3</v>
      </c>
    </row>
    <row r="20" spans="1:12" ht="15.75" customHeight="1">
      <c r="A20" s="215">
        <v>4</v>
      </c>
      <c r="B20" s="211" t="s">
        <v>113</v>
      </c>
      <c r="C20" s="214">
        <v>831</v>
      </c>
      <c r="D20" s="212">
        <v>148.8</v>
      </c>
      <c r="E20" s="212">
        <f t="shared" si="0"/>
        <v>979.8</v>
      </c>
      <c r="F20" s="212">
        <v>181.1</v>
      </c>
      <c r="G20" s="212">
        <f>F20/E20*100</f>
        <v>18.483363951826902</v>
      </c>
      <c r="H20" s="212">
        <v>12.3</v>
      </c>
      <c r="I20" s="212">
        <f>H20/E20*100</f>
        <v>1.2553582363747704</v>
      </c>
      <c r="J20" s="212">
        <v>520.7</v>
      </c>
      <c r="K20" s="212">
        <f>SUM(L20-J20)</f>
        <v>265.69999999999993</v>
      </c>
      <c r="L20" s="213">
        <f>SUM(E20-F20-H20)</f>
        <v>786.4</v>
      </c>
    </row>
    <row r="21" spans="1:12" ht="15.75" customHeight="1">
      <c r="A21" s="215">
        <v>5</v>
      </c>
      <c r="B21" s="211" t="s">
        <v>14</v>
      </c>
      <c r="C21" s="214">
        <v>1038.5</v>
      </c>
      <c r="D21" s="212">
        <v>53.1</v>
      </c>
      <c r="E21" s="212">
        <f t="shared" si="0"/>
        <v>1091.6</v>
      </c>
      <c r="F21" s="212">
        <v>202.4</v>
      </c>
      <c r="G21" s="212">
        <v>18.5</v>
      </c>
      <c r="H21" s="212">
        <v>6.2</v>
      </c>
      <c r="I21" s="212">
        <v>0.6</v>
      </c>
      <c r="J21" s="212">
        <v>666.9</v>
      </c>
      <c r="K21" s="212">
        <v>216.1</v>
      </c>
      <c r="L21" s="213">
        <v>883</v>
      </c>
    </row>
    <row r="22" spans="1:12" ht="15.75" customHeight="1">
      <c r="A22" s="215"/>
      <c r="B22" s="211" t="s">
        <v>15</v>
      </c>
      <c r="C22" s="212" t="s">
        <v>102</v>
      </c>
      <c r="D22" s="212" t="s">
        <v>102</v>
      </c>
      <c r="E22" s="212" t="s">
        <v>102</v>
      </c>
      <c r="F22" s="212" t="s">
        <v>102</v>
      </c>
      <c r="G22" s="212" t="s">
        <v>102</v>
      </c>
      <c r="H22" s="212" t="s">
        <v>102</v>
      </c>
      <c r="I22" s="212" t="s">
        <v>102</v>
      </c>
      <c r="J22" s="212" t="s">
        <v>102</v>
      </c>
      <c r="K22" s="212" t="s">
        <v>102</v>
      </c>
      <c r="L22" s="213" t="s">
        <v>102</v>
      </c>
    </row>
    <row r="23" spans="1:12" ht="15.75" customHeight="1">
      <c r="A23" s="215">
        <v>6</v>
      </c>
      <c r="B23" s="211" t="s">
        <v>16</v>
      </c>
      <c r="C23" s="212">
        <v>599.9</v>
      </c>
      <c r="D23" s="212">
        <v>4</v>
      </c>
      <c r="E23" s="212">
        <f>C23+D23</f>
        <v>603.9</v>
      </c>
      <c r="F23" s="212">
        <v>124.5</v>
      </c>
      <c r="G23" s="212">
        <v>20.6</v>
      </c>
      <c r="H23" s="212">
        <v>8.9</v>
      </c>
      <c r="I23" s="212">
        <v>1.5</v>
      </c>
      <c r="J23" s="212">
        <v>349.9</v>
      </c>
      <c r="K23" s="212">
        <v>120.6</v>
      </c>
      <c r="L23" s="213">
        <f>J23+K23</f>
        <v>470.5</v>
      </c>
    </row>
    <row r="24" spans="1:12" s="115" customFormat="1" ht="16.5" customHeight="1">
      <c r="A24" s="217">
        <v>7</v>
      </c>
      <c r="B24" s="218" t="s">
        <v>171</v>
      </c>
      <c r="C24" s="219">
        <v>219.3</v>
      </c>
      <c r="D24" s="219">
        <v>16.9</v>
      </c>
      <c r="E24" s="219">
        <v>236.2</v>
      </c>
      <c r="F24" s="219">
        <v>62.3</v>
      </c>
      <c r="G24" s="219">
        <v>26.4</v>
      </c>
      <c r="H24" s="219">
        <v>4.5</v>
      </c>
      <c r="I24" s="219">
        <v>1.9</v>
      </c>
      <c r="J24" s="219">
        <v>118.1</v>
      </c>
      <c r="K24" s="219">
        <v>51.3</v>
      </c>
      <c r="L24" s="220">
        <v>169.4</v>
      </c>
    </row>
    <row r="25" spans="1:12" ht="15.75" customHeight="1">
      <c r="A25" s="143"/>
      <c r="B25" s="155" t="s">
        <v>114</v>
      </c>
      <c r="C25" s="156">
        <v>44.37</v>
      </c>
      <c r="D25" s="156"/>
      <c r="E25" s="156">
        <v>44.37</v>
      </c>
      <c r="F25" s="156">
        <v>13.36</v>
      </c>
      <c r="G25" s="156">
        <v>30.11</v>
      </c>
      <c r="H25" s="156"/>
      <c r="I25" s="156"/>
      <c r="J25" s="156">
        <v>21.04</v>
      </c>
      <c r="K25" s="156">
        <v>9.97</v>
      </c>
      <c r="L25" s="157">
        <v>31.01</v>
      </c>
    </row>
    <row r="26" spans="1:12" ht="15.75" customHeight="1">
      <c r="A26" s="143"/>
      <c r="B26" s="155" t="s">
        <v>115</v>
      </c>
      <c r="C26" s="159">
        <v>83.5</v>
      </c>
      <c r="D26" s="156">
        <v>1.2</v>
      </c>
      <c r="E26" s="156">
        <f>F26+H26+L26</f>
        <v>84.7</v>
      </c>
      <c r="F26" s="156">
        <v>27.6</v>
      </c>
      <c r="G26" s="156">
        <f>F26/E26*100</f>
        <v>32.58559622195986</v>
      </c>
      <c r="H26" s="156">
        <v>1.6</v>
      </c>
      <c r="I26" s="156">
        <f>H26/E26*100</f>
        <v>1.8890200708382525</v>
      </c>
      <c r="J26" s="156">
        <v>43.2</v>
      </c>
      <c r="K26" s="156">
        <v>12.3</v>
      </c>
      <c r="L26" s="157">
        <f>J26+K26</f>
        <v>55.5</v>
      </c>
    </row>
    <row r="27" spans="1:12" ht="15.75" customHeight="1">
      <c r="A27" s="143"/>
      <c r="B27" s="155" t="s">
        <v>116</v>
      </c>
      <c r="C27" s="159">
        <v>91.4</v>
      </c>
      <c r="D27" s="156">
        <v>15.7</v>
      </c>
      <c r="E27" s="156">
        <v>107.1</v>
      </c>
      <c r="F27" s="156">
        <v>21.3</v>
      </c>
      <c r="G27" s="156">
        <v>19.9</v>
      </c>
      <c r="H27" s="156">
        <v>2.9</v>
      </c>
      <c r="I27" s="156">
        <v>2.7</v>
      </c>
      <c r="J27" s="156">
        <v>53.9</v>
      </c>
      <c r="K27" s="156">
        <v>29</v>
      </c>
      <c r="L27" s="157">
        <v>82.9</v>
      </c>
    </row>
    <row r="28" spans="1:12" ht="15.75" customHeight="1">
      <c r="A28" s="215">
        <v>8</v>
      </c>
      <c r="B28" s="211" t="s">
        <v>22</v>
      </c>
      <c r="C28" s="214">
        <v>182.4</v>
      </c>
      <c r="D28" s="212">
        <v>3.1</v>
      </c>
      <c r="E28" s="212">
        <v>185.5</v>
      </c>
      <c r="F28" s="212">
        <v>43.3</v>
      </c>
      <c r="G28" s="212">
        <v>23.3</v>
      </c>
      <c r="H28" s="212">
        <v>8.9</v>
      </c>
      <c r="I28" s="212">
        <v>4.8</v>
      </c>
      <c r="J28" s="212">
        <v>109.1</v>
      </c>
      <c r="K28" s="212">
        <v>24.2</v>
      </c>
      <c r="L28" s="213">
        <v>133.3</v>
      </c>
    </row>
    <row r="29" spans="1:12" ht="15.75" customHeight="1">
      <c r="A29" s="215">
        <v>9</v>
      </c>
      <c r="B29" s="211" t="s">
        <v>19</v>
      </c>
      <c r="C29" s="214">
        <v>179.55</v>
      </c>
      <c r="D29" s="212">
        <v>0.2</v>
      </c>
      <c r="E29" s="212">
        <v>179.75</v>
      </c>
      <c r="F29" s="212">
        <v>45.42</v>
      </c>
      <c r="G29" s="212">
        <v>25.2</v>
      </c>
      <c r="H29" s="212">
        <v>7.23</v>
      </c>
      <c r="I29" s="212">
        <v>4</v>
      </c>
      <c r="J29" s="212">
        <v>109.67</v>
      </c>
      <c r="K29" s="212">
        <v>17.4</v>
      </c>
      <c r="L29" s="213">
        <v>127.1</v>
      </c>
    </row>
    <row r="30" spans="1:12" ht="15.75" customHeight="1">
      <c r="A30" s="215">
        <v>10</v>
      </c>
      <c r="B30" s="211" t="s">
        <v>23</v>
      </c>
      <c r="C30" s="214">
        <v>146.2</v>
      </c>
      <c r="D30" s="212">
        <v>25.3</v>
      </c>
      <c r="E30" s="212">
        <v>171.5</v>
      </c>
      <c r="F30" s="212">
        <v>31.2</v>
      </c>
      <c r="G30" s="212">
        <v>18.9</v>
      </c>
      <c r="H30" s="212">
        <v>3.1</v>
      </c>
      <c r="I30" s="212">
        <v>1.8</v>
      </c>
      <c r="J30" s="212">
        <v>83.9</v>
      </c>
      <c r="K30" s="212">
        <v>53.3</v>
      </c>
      <c r="L30" s="213">
        <v>137.2</v>
      </c>
    </row>
    <row r="31" spans="1:12" ht="15.75" customHeight="1">
      <c r="A31" s="215">
        <v>11</v>
      </c>
      <c r="B31" s="211" t="s">
        <v>24</v>
      </c>
      <c r="C31" s="214">
        <v>134.141</v>
      </c>
      <c r="D31" s="212"/>
      <c r="E31" s="212">
        <f>SUM(C31:D31)</f>
        <v>134.141</v>
      </c>
      <c r="F31" s="212">
        <f>E31-L31</f>
        <v>34.77499999999999</v>
      </c>
      <c r="G31" s="212">
        <f>F31/E31*100</f>
        <v>25.924214073251278</v>
      </c>
      <c r="H31" s="212" t="s">
        <v>102</v>
      </c>
      <c r="I31" s="212" t="s">
        <v>102</v>
      </c>
      <c r="J31" s="212">
        <v>60.193</v>
      </c>
      <c r="K31" s="212">
        <v>39.173</v>
      </c>
      <c r="L31" s="213">
        <f>SUM(J31:K31)</f>
        <v>99.366</v>
      </c>
    </row>
    <row r="32" spans="1:12" ht="15.75" customHeight="1">
      <c r="A32" s="215">
        <v>12</v>
      </c>
      <c r="B32" s="211" t="s">
        <v>27</v>
      </c>
      <c r="C32" s="214">
        <v>89.887</v>
      </c>
      <c r="D32" s="212">
        <v>0.842</v>
      </c>
      <c r="E32" s="212">
        <v>90.729</v>
      </c>
      <c r="F32" s="212">
        <v>20.122</v>
      </c>
      <c r="G32" s="212">
        <v>22.2</v>
      </c>
      <c r="H32" s="212">
        <v>6.064</v>
      </c>
      <c r="I32" s="212">
        <v>6.7</v>
      </c>
      <c r="J32" s="212">
        <v>49.831</v>
      </c>
      <c r="K32" s="212">
        <v>14.712</v>
      </c>
      <c r="L32" s="213">
        <v>64.543</v>
      </c>
    </row>
    <row r="33" spans="1:12" ht="15.75" customHeight="1">
      <c r="A33" s="215">
        <v>13</v>
      </c>
      <c r="B33" s="211" t="s">
        <v>20</v>
      </c>
      <c r="C33" s="214">
        <v>89.58</v>
      </c>
      <c r="D33" s="212"/>
      <c r="E33" s="212">
        <v>89.58</v>
      </c>
      <c r="F33" s="212">
        <v>22.084</v>
      </c>
      <c r="G33" s="212">
        <v>24.65</v>
      </c>
      <c r="H33" s="212">
        <v>1.033</v>
      </c>
      <c r="I33" s="212">
        <v>1.15</v>
      </c>
      <c r="J33" s="212">
        <v>52.933</v>
      </c>
      <c r="K33" s="212">
        <v>13.53</v>
      </c>
      <c r="L33" s="213">
        <v>66.463</v>
      </c>
    </row>
    <row r="34" spans="1:12" ht="15.75" customHeight="1">
      <c r="A34" s="215">
        <v>14</v>
      </c>
      <c r="B34" s="211" t="s">
        <v>28</v>
      </c>
      <c r="C34" s="214">
        <v>73.307</v>
      </c>
      <c r="D34" s="212"/>
      <c r="E34" s="212">
        <f>C34+D34</f>
        <v>73.307</v>
      </c>
      <c r="F34" s="212">
        <v>15.279</v>
      </c>
      <c r="G34" s="212">
        <v>20.84</v>
      </c>
      <c r="H34" s="212">
        <v>0</v>
      </c>
      <c r="I34" s="212">
        <v>0</v>
      </c>
      <c r="J34" s="212">
        <v>43.047</v>
      </c>
      <c r="K34" s="212">
        <v>14.981</v>
      </c>
      <c r="L34" s="213">
        <f>J34+K34</f>
        <v>58.028</v>
      </c>
    </row>
    <row r="35" spans="1:12" ht="15.75">
      <c r="A35" s="215">
        <v>15</v>
      </c>
      <c r="B35" s="211" t="s">
        <v>123</v>
      </c>
      <c r="C35" s="212">
        <v>56.37</v>
      </c>
      <c r="D35" s="212"/>
      <c r="E35" s="212">
        <f>SUM(C35:D35)</f>
        <v>56.37</v>
      </c>
      <c r="F35" s="212">
        <v>15.84</v>
      </c>
      <c r="G35" s="212">
        <f>F35*100/C35</f>
        <v>28.100053219797765</v>
      </c>
      <c r="H35" s="212">
        <v>3</v>
      </c>
      <c r="I35" s="212">
        <v>5.2</v>
      </c>
      <c r="J35" s="212">
        <v>24.8</v>
      </c>
      <c r="K35" s="212">
        <v>12.8</v>
      </c>
      <c r="L35" s="213">
        <v>37.6</v>
      </c>
    </row>
    <row r="36" spans="1:12" ht="15.75" customHeight="1">
      <c r="A36" s="215">
        <v>16</v>
      </c>
      <c r="B36" s="211" t="s">
        <v>21</v>
      </c>
      <c r="C36" s="214">
        <v>54</v>
      </c>
      <c r="D36" s="212"/>
      <c r="E36" s="212">
        <v>54</v>
      </c>
      <c r="F36" s="212">
        <v>14.4</v>
      </c>
      <c r="G36" s="212">
        <v>26.37</v>
      </c>
      <c r="H36" s="212">
        <v>0.7</v>
      </c>
      <c r="I36" s="212">
        <v>1.3</v>
      </c>
      <c r="J36" s="212">
        <v>28.5</v>
      </c>
      <c r="K36" s="212">
        <v>10.4</v>
      </c>
      <c r="L36" s="213">
        <v>38.9</v>
      </c>
    </row>
    <row r="37" spans="1:12" ht="15.75" customHeight="1">
      <c r="A37" s="215">
        <v>17</v>
      </c>
      <c r="B37" s="211" t="s">
        <v>26</v>
      </c>
      <c r="C37" s="214">
        <v>51.2</v>
      </c>
      <c r="D37" s="212">
        <v>1.9</v>
      </c>
      <c r="E37" s="212">
        <v>53.1</v>
      </c>
      <c r="F37" s="212">
        <v>11.4</v>
      </c>
      <c r="G37" s="212">
        <v>21.5</v>
      </c>
      <c r="H37" s="212">
        <v>3.3</v>
      </c>
      <c r="I37" s="212">
        <v>6.1</v>
      </c>
      <c r="J37" s="212">
        <v>24.8</v>
      </c>
      <c r="K37" s="212">
        <v>13.6</v>
      </c>
      <c r="L37" s="213">
        <v>38.4</v>
      </c>
    </row>
    <row r="38" spans="1:12" ht="15.75" customHeight="1">
      <c r="A38" s="215">
        <v>18</v>
      </c>
      <c r="B38" s="211" t="s">
        <v>30</v>
      </c>
      <c r="C38" s="214">
        <v>46.7</v>
      </c>
      <c r="D38" s="212"/>
      <c r="E38" s="212">
        <v>46.7</v>
      </c>
      <c r="F38" s="212">
        <v>7.9</v>
      </c>
      <c r="G38" s="212">
        <v>16.92</v>
      </c>
      <c r="H38" s="212">
        <v>0.5</v>
      </c>
      <c r="I38" s="212">
        <v>1.07</v>
      </c>
      <c r="J38" s="212">
        <v>26.2</v>
      </c>
      <c r="K38" s="212">
        <v>12.1</v>
      </c>
      <c r="L38" s="213">
        <v>38.3</v>
      </c>
    </row>
    <row r="39" spans="1:12" ht="15.75" customHeight="1">
      <c r="A39" s="215">
        <v>19</v>
      </c>
      <c r="B39" s="211" t="s">
        <v>56</v>
      </c>
      <c r="C39" s="212">
        <v>45.7</v>
      </c>
      <c r="D39" s="212"/>
      <c r="E39" s="212">
        <f>SUM(C39:D39)</f>
        <v>45.7</v>
      </c>
      <c r="F39" s="212">
        <v>9.1</v>
      </c>
      <c r="G39" s="212">
        <f>F39/E39*100</f>
        <v>19.912472647702405</v>
      </c>
      <c r="H39" s="212">
        <v>0.5</v>
      </c>
      <c r="I39" s="212">
        <f>H39/E39*100</f>
        <v>1.0940919037199124</v>
      </c>
      <c r="J39" s="212">
        <v>24.9</v>
      </c>
      <c r="K39" s="212">
        <f>L39-J39</f>
        <v>11.200000000000003</v>
      </c>
      <c r="L39" s="213">
        <f>E39-F39-H39</f>
        <v>36.1</v>
      </c>
    </row>
    <row r="40" spans="1:12" ht="15.75" customHeight="1">
      <c r="A40" s="215">
        <v>20</v>
      </c>
      <c r="B40" s="211" t="s">
        <v>34</v>
      </c>
      <c r="C40" s="214">
        <v>40</v>
      </c>
      <c r="D40" s="212"/>
      <c r="E40" s="212">
        <v>40</v>
      </c>
      <c r="F40" s="212">
        <v>12</v>
      </c>
      <c r="G40" s="212">
        <v>30</v>
      </c>
      <c r="H40" s="212">
        <v>2</v>
      </c>
      <c r="I40" s="212">
        <v>5</v>
      </c>
      <c r="J40" s="212">
        <v>19</v>
      </c>
      <c r="K40" s="212">
        <v>7</v>
      </c>
      <c r="L40" s="213">
        <v>26</v>
      </c>
    </row>
    <row r="41" spans="1:12" ht="15.75" customHeight="1">
      <c r="A41" s="215">
        <v>21</v>
      </c>
      <c r="B41" s="211" t="s">
        <v>29</v>
      </c>
      <c r="C41" s="219">
        <v>85.3</v>
      </c>
      <c r="D41" s="219"/>
      <c r="E41" s="219">
        <v>85.3</v>
      </c>
      <c r="F41" s="219">
        <v>21.4</v>
      </c>
      <c r="G41" s="219">
        <v>25.4</v>
      </c>
      <c r="H41" s="219" t="s">
        <v>102</v>
      </c>
      <c r="I41" s="219" t="s">
        <v>102</v>
      </c>
      <c r="J41" s="219">
        <v>50.3</v>
      </c>
      <c r="K41" s="219">
        <v>13.6</v>
      </c>
      <c r="L41" s="220">
        <v>63.9</v>
      </c>
    </row>
    <row r="42" spans="1:12" ht="15.75" customHeight="1">
      <c r="A42" s="215">
        <v>22</v>
      </c>
      <c r="B42" s="211" t="s">
        <v>124</v>
      </c>
      <c r="C42" s="214">
        <v>28.34</v>
      </c>
      <c r="D42" s="212"/>
      <c r="E42" s="212">
        <f>SUM(C42:D42)</f>
        <v>28.34</v>
      </c>
      <c r="F42" s="212">
        <v>7.22</v>
      </c>
      <c r="G42" s="212">
        <f>+F42/E42*100</f>
        <v>25.476358503881443</v>
      </c>
      <c r="H42" s="212">
        <v>0.46</v>
      </c>
      <c r="I42" s="212">
        <f>+H42/E42*100</f>
        <v>1.6231474947071278</v>
      </c>
      <c r="J42" s="212">
        <v>14.53</v>
      </c>
      <c r="K42" s="212">
        <v>6.13</v>
      </c>
      <c r="L42" s="213">
        <f>SUM(J42:K42)</f>
        <v>20.66</v>
      </c>
    </row>
    <row r="43" spans="1:12" ht="15.75" customHeight="1">
      <c r="A43" s="215">
        <v>23</v>
      </c>
      <c r="B43" s="211" t="s">
        <v>126</v>
      </c>
      <c r="C43" s="214">
        <v>26.508</v>
      </c>
      <c r="D43" s="212"/>
      <c r="E43" s="212">
        <v>26.508</v>
      </c>
      <c r="F43" s="212">
        <v>4.277</v>
      </c>
      <c r="G43" s="212">
        <v>16.1</v>
      </c>
      <c r="H43" s="212">
        <v>1.029</v>
      </c>
      <c r="I43" s="212">
        <v>3.9</v>
      </c>
      <c r="J43" s="212">
        <v>15.209</v>
      </c>
      <c r="K43" s="212">
        <v>5.993</v>
      </c>
      <c r="L43" s="213">
        <v>21.202</v>
      </c>
    </row>
    <row r="44" spans="1:12" ht="15.75" customHeight="1">
      <c r="A44" s="215">
        <v>24</v>
      </c>
      <c r="B44" s="211" t="s">
        <v>25</v>
      </c>
      <c r="C44" s="214">
        <v>22.3</v>
      </c>
      <c r="D44" s="212"/>
      <c r="E44" s="212">
        <v>22.3</v>
      </c>
      <c r="F44" s="212">
        <v>4</v>
      </c>
      <c r="G44" s="212">
        <v>17.9</v>
      </c>
      <c r="H44" s="212">
        <v>0.9</v>
      </c>
      <c r="I44" s="212">
        <v>4</v>
      </c>
      <c r="J44" s="212">
        <v>10.3</v>
      </c>
      <c r="K44" s="212">
        <v>7.1</v>
      </c>
      <c r="L44" s="213">
        <v>17.4</v>
      </c>
    </row>
    <row r="45" spans="1:12" ht="15.75" customHeight="1" thickBot="1">
      <c r="A45" s="221">
        <v>25</v>
      </c>
      <c r="B45" s="222" t="s">
        <v>18</v>
      </c>
      <c r="C45" s="223">
        <v>13.6</v>
      </c>
      <c r="D45" s="223"/>
      <c r="E45" s="223">
        <v>13.6</v>
      </c>
      <c r="F45" s="223">
        <v>2.5</v>
      </c>
      <c r="G45" s="223">
        <v>18.2</v>
      </c>
      <c r="H45" s="223" t="s">
        <v>102</v>
      </c>
      <c r="I45" s="223" t="s">
        <v>102</v>
      </c>
      <c r="J45" s="223">
        <v>8.8</v>
      </c>
      <c r="K45" s="223">
        <v>2.3</v>
      </c>
      <c r="L45" s="224">
        <v>11.1</v>
      </c>
    </row>
    <row r="46" spans="1:5" s="11" customFormat="1" ht="15.75" customHeight="1">
      <c r="A46" s="11" t="s">
        <v>122</v>
      </c>
      <c r="E46" s="299"/>
    </row>
    <row r="47" s="11" customFormat="1" ht="15.75" customHeight="1">
      <c r="A47" s="11" t="s">
        <v>130</v>
      </c>
    </row>
    <row r="48" spans="2:12" ht="15.75">
      <c r="B48" s="58"/>
      <c r="C48" s="26"/>
      <c r="D48" s="26"/>
      <c r="E48" s="26"/>
      <c r="F48" s="26"/>
      <c r="G48" s="26"/>
      <c r="H48" s="26"/>
      <c r="I48" s="26"/>
      <c r="J48" s="26"/>
      <c r="K48" s="26"/>
      <c r="L48" s="26"/>
    </row>
    <row r="49" spans="2:12" ht="15.75"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</row>
    <row r="50" spans="3:12" ht="15.75">
      <c r="C50" s="26"/>
      <c r="D50" s="26"/>
      <c r="E50" s="26"/>
      <c r="F50" s="26"/>
      <c r="G50" s="26"/>
      <c r="H50" s="26"/>
      <c r="I50" s="26"/>
      <c r="J50" s="26"/>
      <c r="K50" s="26"/>
      <c r="L50" s="26"/>
    </row>
    <row r="51" spans="2:12" ht="15.75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</row>
    <row r="52" spans="1:12" ht="15.75">
      <c r="A52" s="26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6"/>
    </row>
    <row r="53" spans="1:12" ht="15.75">
      <c r="A53" s="27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</row>
    <row r="54" spans="1:11" ht="15.7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</row>
    <row r="55" ht="15.75">
      <c r="A55" s="26"/>
    </row>
    <row r="60" spans="2:11" ht="15.75"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1:11" ht="15.75">
      <c r="A61" s="28"/>
      <c r="B61" s="26"/>
      <c r="C61" s="26"/>
      <c r="D61" s="26"/>
      <c r="E61" s="26"/>
      <c r="F61" s="26"/>
      <c r="G61" s="26"/>
      <c r="H61" s="26"/>
      <c r="I61" s="26"/>
      <c r="J61" s="26"/>
      <c r="K61" s="26"/>
    </row>
    <row r="62" ht="15.75">
      <c r="A62" s="26"/>
    </row>
    <row r="65" ht="15.75">
      <c r="A65" s="26"/>
    </row>
    <row r="66" spans="1:9" ht="15.75">
      <c r="A66" s="26"/>
      <c r="B66" s="26"/>
      <c r="C66" s="26"/>
      <c r="D66" s="26"/>
      <c r="E66" s="26"/>
      <c r="F66" s="26"/>
      <c r="G66" s="26"/>
      <c r="H66" s="26"/>
      <c r="I66" s="26"/>
    </row>
    <row r="67" spans="2:8" ht="15.75">
      <c r="B67" s="26"/>
      <c r="C67" s="26"/>
      <c r="D67" s="26"/>
      <c r="E67" s="26"/>
      <c r="F67" s="26"/>
      <c r="G67" s="26"/>
      <c r="H67" s="26"/>
    </row>
    <row r="68" ht="15.75">
      <c r="B68" s="26"/>
    </row>
    <row r="71" ht="15.75">
      <c r="C71" s="26"/>
    </row>
    <row r="72" ht="15.75">
      <c r="B72" s="27"/>
    </row>
    <row r="73" ht="15.75">
      <c r="B73" s="26"/>
    </row>
    <row r="74" spans="3:4" ht="15.75">
      <c r="C74" s="26"/>
      <c r="D74" s="26"/>
    </row>
    <row r="75" spans="2:4" ht="15.75">
      <c r="B75" s="26"/>
      <c r="C75" s="27"/>
      <c r="D75" s="26"/>
    </row>
    <row r="76" spans="2:4" ht="15.75">
      <c r="B76" s="27"/>
      <c r="C76" s="26"/>
      <c r="D76" s="26"/>
    </row>
    <row r="77" ht="15.75">
      <c r="B77" s="26"/>
    </row>
    <row r="93" ht="15.75">
      <c r="L93" s="26"/>
    </row>
    <row r="94" ht="15.75">
      <c r="L94" s="26"/>
    </row>
    <row r="95" ht="15.75">
      <c r="L95" s="27"/>
    </row>
    <row r="96" ht="15.75">
      <c r="L96" s="54"/>
    </row>
    <row r="97" ht="15.75">
      <c r="L97" s="26"/>
    </row>
    <row r="98" ht="15.75">
      <c r="L98" s="26"/>
    </row>
  </sheetData>
  <mergeCells count="15">
    <mergeCell ref="A2:L2"/>
    <mergeCell ref="H4:H7"/>
    <mergeCell ref="C4:E4"/>
    <mergeCell ref="J5:J7"/>
    <mergeCell ref="D5:D7"/>
    <mergeCell ref="E5:E7"/>
    <mergeCell ref="F4:F7"/>
    <mergeCell ref="A4:A7"/>
    <mergeCell ref="B4:B7"/>
    <mergeCell ref="C5:C7"/>
    <mergeCell ref="G4:G6"/>
    <mergeCell ref="I4:I6"/>
    <mergeCell ref="J4:L4"/>
    <mergeCell ref="K5:K7"/>
    <mergeCell ref="L5:L7"/>
  </mergeCells>
  <printOptions horizontalCentered="1"/>
  <pageMargins left="0.3937007874015748" right="0.3937007874015748" top="0.1968503937007874" bottom="0.1968503937007874" header="0.5118110236220472" footer="0.5118110236220472"/>
  <pageSetup horizontalDpi="360" verticalDpi="36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9"/>
  <sheetViews>
    <sheetView zoomScale="75" zoomScaleNormal="75" workbookViewId="0" topLeftCell="A20">
      <selection activeCell="E40" sqref="E40"/>
    </sheetView>
  </sheetViews>
  <sheetFormatPr defaultColWidth="9.140625" defaultRowHeight="12.75"/>
  <cols>
    <col min="1" max="1" width="5.140625" style="11" customWidth="1"/>
    <col min="2" max="2" width="24.28125" style="11" customWidth="1"/>
    <col min="3" max="3" width="15.7109375" style="11" customWidth="1"/>
    <col min="4" max="4" width="10.140625" style="11" customWidth="1"/>
    <col min="5" max="5" width="12.00390625" style="11" customWidth="1"/>
    <col min="6" max="6" width="12.421875" style="11" customWidth="1"/>
    <col min="7" max="7" width="11.8515625" style="11" customWidth="1"/>
    <col min="8" max="8" width="12.140625" style="11" customWidth="1"/>
    <col min="9" max="9" width="12.00390625" style="11" customWidth="1"/>
    <col min="10" max="16384" width="9.140625" style="11" customWidth="1"/>
  </cols>
  <sheetData>
    <row r="1" spans="1:11" ht="15.75" customHeight="1">
      <c r="A1" s="21"/>
      <c r="B1" s="21"/>
      <c r="C1" s="21"/>
      <c r="D1" s="21"/>
      <c r="E1" s="21"/>
      <c r="F1" s="21"/>
      <c r="G1" s="21"/>
      <c r="H1" s="21"/>
      <c r="I1" s="47" t="s">
        <v>79</v>
      </c>
      <c r="J1" s="21"/>
      <c r="K1" s="21"/>
    </row>
    <row r="2" spans="1:12" ht="15.75" customHeight="1">
      <c r="A2" s="323" t="s">
        <v>97</v>
      </c>
      <c r="B2" s="323"/>
      <c r="C2" s="323"/>
      <c r="D2" s="323"/>
      <c r="E2" s="323"/>
      <c r="F2" s="323"/>
      <c r="G2" s="323"/>
      <c r="H2" s="323"/>
      <c r="I2" s="323"/>
      <c r="J2" s="21"/>
      <c r="K2" s="21"/>
      <c r="L2" s="21"/>
    </row>
    <row r="3" spans="1:12" ht="16.5" thickBot="1">
      <c r="A3" s="48"/>
      <c r="B3" s="48"/>
      <c r="C3" s="48"/>
      <c r="D3" s="48"/>
      <c r="E3" s="48"/>
      <c r="F3" s="48"/>
      <c r="G3" s="21"/>
      <c r="H3" s="21"/>
      <c r="I3" s="21"/>
      <c r="J3" s="21"/>
      <c r="K3" s="21"/>
      <c r="L3" s="21"/>
    </row>
    <row r="4" spans="1:9" ht="15.75" customHeight="1">
      <c r="A4" s="302" t="s">
        <v>35</v>
      </c>
      <c r="B4" s="302" t="s">
        <v>7</v>
      </c>
      <c r="C4" s="302" t="s">
        <v>174</v>
      </c>
      <c r="D4" s="319" t="s">
        <v>143</v>
      </c>
      <c r="E4" s="328" t="s">
        <v>175</v>
      </c>
      <c r="F4" s="329"/>
      <c r="G4" s="319" t="s">
        <v>176</v>
      </c>
      <c r="H4" s="328" t="s">
        <v>177</v>
      </c>
      <c r="I4" s="329"/>
    </row>
    <row r="5" spans="1:9" ht="31.5" customHeight="1">
      <c r="A5" s="321"/>
      <c r="B5" s="321"/>
      <c r="C5" s="321"/>
      <c r="D5" s="320"/>
      <c r="E5" s="330"/>
      <c r="F5" s="331"/>
      <c r="G5" s="320"/>
      <c r="H5" s="330"/>
      <c r="I5" s="331"/>
    </row>
    <row r="6" spans="1:9" ht="21.75" customHeight="1" thickBot="1">
      <c r="A6" s="321"/>
      <c r="B6" s="321"/>
      <c r="C6" s="321"/>
      <c r="D6" s="320"/>
      <c r="E6" s="332" t="s">
        <v>98</v>
      </c>
      <c r="F6" s="333"/>
      <c r="G6" s="320"/>
      <c r="H6" s="334" t="s">
        <v>98</v>
      </c>
      <c r="I6" s="335"/>
    </row>
    <row r="7" spans="1:9" ht="15.75" customHeight="1" thickBot="1">
      <c r="A7" s="322"/>
      <c r="B7" s="322"/>
      <c r="C7" s="134" t="s">
        <v>98</v>
      </c>
      <c r="D7" s="135" t="s">
        <v>98</v>
      </c>
      <c r="E7" s="136">
        <v>37257</v>
      </c>
      <c r="F7" s="136">
        <v>37622</v>
      </c>
      <c r="G7" s="135" t="s">
        <v>98</v>
      </c>
      <c r="H7" s="136">
        <v>37257</v>
      </c>
      <c r="I7" s="136">
        <v>37622</v>
      </c>
    </row>
    <row r="8" spans="1:9" ht="15.75" customHeight="1" thickBot="1">
      <c r="A8" s="55">
        <v>1</v>
      </c>
      <c r="B8" s="56">
        <v>2</v>
      </c>
      <c r="C8" s="57">
        <v>3</v>
      </c>
      <c r="D8" s="56">
        <v>4</v>
      </c>
      <c r="E8" s="57">
        <v>5</v>
      </c>
      <c r="F8" s="56">
        <v>6</v>
      </c>
      <c r="G8" s="57">
        <v>7</v>
      </c>
      <c r="H8" s="56">
        <v>8</v>
      </c>
      <c r="I8" s="56">
        <v>9</v>
      </c>
    </row>
    <row r="9" spans="1:9" ht="18" customHeight="1">
      <c r="A9" s="205">
        <v>1</v>
      </c>
      <c r="B9" s="206" t="s">
        <v>112</v>
      </c>
      <c r="C9" s="225">
        <v>2389.5</v>
      </c>
      <c r="D9" s="225">
        <v>4618</v>
      </c>
      <c r="E9" s="225">
        <v>2275</v>
      </c>
      <c r="F9" s="225">
        <v>2268.1</v>
      </c>
      <c r="G9" s="225">
        <v>1153.4</v>
      </c>
      <c r="H9" s="225">
        <v>333.4</v>
      </c>
      <c r="I9" s="226">
        <v>402.399</v>
      </c>
    </row>
    <row r="10" spans="1:9" ht="18" customHeight="1">
      <c r="A10" s="210"/>
      <c r="B10" s="211" t="s">
        <v>12</v>
      </c>
      <c r="C10" s="227">
        <v>1562</v>
      </c>
      <c r="D10" s="227">
        <v>3091</v>
      </c>
      <c r="E10" s="227"/>
      <c r="F10" s="227"/>
      <c r="G10" s="227">
        <v>999</v>
      </c>
      <c r="H10" s="227"/>
      <c r="I10" s="228"/>
    </row>
    <row r="11" spans="1:9" ht="18" customHeight="1">
      <c r="A11" s="210">
        <v>2</v>
      </c>
      <c r="B11" s="211" t="s">
        <v>13</v>
      </c>
      <c r="C11" s="227">
        <v>2089.3</v>
      </c>
      <c r="D11" s="227">
        <v>3130</v>
      </c>
      <c r="E11" s="227">
        <v>1903.2</v>
      </c>
      <c r="F11" s="227">
        <v>1903.6</v>
      </c>
      <c r="G11" s="227">
        <v>605.8</v>
      </c>
      <c r="H11" s="227">
        <v>22</v>
      </c>
      <c r="I11" s="228">
        <v>4.1</v>
      </c>
    </row>
    <row r="12" spans="1:9" ht="18" customHeight="1">
      <c r="A12" s="210"/>
      <c r="B12" s="211" t="s">
        <v>12</v>
      </c>
      <c r="C12" s="227">
        <v>1605</v>
      </c>
      <c r="D12" s="227">
        <v>2062</v>
      </c>
      <c r="E12" s="227"/>
      <c r="F12" s="227"/>
      <c r="G12" s="227"/>
      <c r="H12" s="227"/>
      <c r="I12" s="228"/>
    </row>
    <row r="13" spans="1:9" ht="18" customHeight="1">
      <c r="A13" s="215">
        <v>3</v>
      </c>
      <c r="B13" s="211" t="s">
        <v>170</v>
      </c>
      <c r="C13" s="227">
        <f aca="true" t="shared" si="0" ref="C13:I13">SUM(C14:C19)</f>
        <v>1072.0800000000002</v>
      </c>
      <c r="D13" s="227">
        <f t="shared" si="0"/>
        <v>1153.7</v>
      </c>
      <c r="E13" s="227">
        <f t="shared" si="0"/>
        <v>773.9000000000001</v>
      </c>
      <c r="F13" s="227">
        <f t="shared" si="0"/>
        <v>764.9000000000001</v>
      </c>
      <c r="G13" s="227">
        <f t="shared" si="0"/>
        <v>355.99</v>
      </c>
      <c r="H13" s="227">
        <f t="shared" si="0"/>
        <v>103.39999999999999</v>
      </c>
      <c r="I13" s="228">
        <f t="shared" si="0"/>
        <v>12</v>
      </c>
    </row>
    <row r="14" spans="1:9" ht="18" customHeight="1">
      <c r="A14" s="143"/>
      <c r="B14" s="155" t="s">
        <v>105</v>
      </c>
      <c r="C14" s="162">
        <v>433.4</v>
      </c>
      <c r="D14" s="162">
        <v>495</v>
      </c>
      <c r="E14" s="162">
        <v>320</v>
      </c>
      <c r="F14" s="162">
        <v>313.3</v>
      </c>
      <c r="G14" s="162">
        <v>146.8</v>
      </c>
      <c r="H14" s="162">
        <v>8.6</v>
      </c>
      <c r="I14" s="163">
        <v>6.7</v>
      </c>
    </row>
    <row r="15" spans="1:9" ht="18" customHeight="1">
      <c r="A15" s="143"/>
      <c r="B15" s="155" t="s">
        <v>82</v>
      </c>
      <c r="C15" s="162">
        <v>380</v>
      </c>
      <c r="D15" s="162">
        <v>380</v>
      </c>
      <c r="E15" s="162">
        <v>234.2</v>
      </c>
      <c r="F15" s="162">
        <v>233.8</v>
      </c>
      <c r="G15" s="162">
        <v>88.9</v>
      </c>
      <c r="H15" s="162">
        <v>84.5</v>
      </c>
      <c r="I15" s="163">
        <v>0.4</v>
      </c>
    </row>
    <row r="16" spans="1:9" ht="18" customHeight="1">
      <c r="A16" s="143"/>
      <c r="B16" s="171" t="s">
        <v>81</v>
      </c>
      <c r="C16" s="162">
        <v>63</v>
      </c>
      <c r="D16" s="162">
        <v>63</v>
      </c>
      <c r="E16" s="162">
        <v>64.3</v>
      </c>
      <c r="F16" s="162">
        <v>64.1</v>
      </c>
      <c r="G16" s="162">
        <v>29.29</v>
      </c>
      <c r="H16" s="162">
        <v>0.5</v>
      </c>
      <c r="I16" s="163">
        <v>0.2</v>
      </c>
    </row>
    <row r="17" spans="1:9" ht="18" customHeight="1">
      <c r="A17" s="143"/>
      <c r="B17" s="155" t="s">
        <v>80</v>
      </c>
      <c r="C17" s="162">
        <v>113.5</v>
      </c>
      <c r="D17" s="162">
        <v>141</v>
      </c>
      <c r="E17" s="162">
        <v>80.7</v>
      </c>
      <c r="F17" s="162">
        <v>79</v>
      </c>
      <c r="G17" s="162">
        <v>40</v>
      </c>
      <c r="H17" s="162">
        <v>7.3</v>
      </c>
      <c r="I17" s="163">
        <v>1.7</v>
      </c>
    </row>
    <row r="18" spans="1:9" ht="18" customHeight="1">
      <c r="A18" s="143"/>
      <c r="B18" s="155" t="s">
        <v>83</v>
      </c>
      <c r="C18" s="162">
        <v>60</v>
      </c>
      <c r="D18" s="162">
        <v>52.5</v>
      </c>
      <c r="E18" s="162">
        <v>49.7</v>
      </c>
      <c r="F18" s="162">
        <v>49.7</v>
      </c>
      <c r="G18" s="162">
        <v>26</v>
      </c>
      <c r="H18" s="162">
        <v>2.5</v>
      </c>
      <c r="I18" s="163">
        <v>3</v>
      </c>
    </row>
    <row r="19" spans="1:9" ht="18" customHeight="1">
      <c r="A19" s="143"/>
      <c r="B19" s="155" t="s">
        <v>84</v>
      </c>
      <c r="C19" s="162">
        <v>22.18</v>
      </c>
      <c r="D19" s="162">
        <v>22.2</v>
      </c>
      <c r="E19" s="162">
        <v>25</v>
      </c>
      <c r="F19" s="162">
        <v>25</v>
      </c>
      <c r="G19" s="162">
        <v>25</v>
      </c>
      <c r="H19" s="162"/>
      <c r="I19" s="163"/>
    </row>
    <row r="20" spans="1:9" ht="18" customHeight="1">
      <c r="A20" s="215">
        <v>4</v>
      </c>
      <c r="B20" s="211" t="s">
        <v>113</v>
      </c>
      <c r="C20" s="227">
        <v>1015.964</v>
      </c>
      <c r="D20" s="227">
        <v>1896.2</v>
      </c>
      <c r="E20" s="227">
        <v>907.5</v>
      </c>
      <c r="F20" s="227">
        <v>874.59</v>
      </c>
      <c r="G20" s="227">
        <v>254.6</v>
      </c>
      <c r="H20" s="227">
        <v>7.2</v>
      </c>
      <c r="I20" s="228">
        <v>2.34</v>
      </c>
    </row>
    <row r="21" spans="1:9" ht="18" customHeight="1">
      <c r="A21" s="215">
        <v>5</v>
      </c>
      <c r="B21" s="211" t="s">
        <v>14</v>
      </c>
      <c r="C21" s="227">
        <v>1043.3</v>
      </c>
      <c r="D21" s="227">
        <v>1309</v>
      </c>
      <c r="E21" s="227">
        <v>948</v>
      </c>
      <c r="F21" s="227">
        <v>949</v>
      </c>
      <c r="G21" s="227">
        <v>414.1</v>
      </c>
      <c r="H21" s="227">
        <v>4.4411</v>
      </c>
      <c r="I21" s="228">
        <v>3.4074</v>
      </c>
    </row>
    <row r="22" spans="1:9" ht="18" customHeight="1">
      <c r="A22" s="215"/>
      <c r="B22" s="211" t="s">
        <v>15</v>
      </c>
      <c r="C22" s="227">
        <v>312.54</v>
      </c>
      <c r="D22" s="227"/>
      <c r="E22" s="227"/>
      <c r="F22" s="227"/>
      <c r="G22" s="229">
        <v>149.2</v>
      </c>
      <c r="H22" s="227"/>
      <c r="I22" s="228"/>
    </row>
    <row r="23" spans="1:9" ht="18" customHeight="1">
      <c r="A23" s="215">
        <v>6</v>
      </c>
      <c r="B23" s="211" t="s">
        <v>16</v>
      </c>
      <c r="C23" s="227">
        <v>636.66</v>
      </c>
      <c r="D23" s="227">
        <v>704.5</v>
      </c>
      <c r="E23" s="227">
        <v>293.26</v>
      </c>
      <c r="F23" s="227">
        <v>289.83</v>
      </c>
      <c r="G23" s="227">
        <v>213.77</v>
      </c>
      <c r="H23" s="227">
        <v>1.36</v>
      </c>
      <c r="I23" s="228">
        <v>3.43</v>
      </c>
    </row>
    <row r="24" spans="1:9" s="125" customFormat="1" ht="34.5" customHeight="1">
      <c r="A24" s="217">
        <v>7</v>
      </c>
      <c r="B24" s="218" t="s">
        <v>171</v>
      </c>
      <c r="C24" s="230">
        <f aca="true" t="shared" si="1" ref="C24:I24">SUM(C25:C27)</f>
        <v>255.5</v>
      </c>
      <c r="D24" s="230">
        <f t="shared" si="1"/>
        <v>162.65</v>
      </c>
      <c r="E24" s="230">
        <f t="shared" si="1"/>
        <v>158.73</v>
      </c>
      <c r="F24" s="230">
        <f t="shared" si="1"/>
        <v>155.03</v>
      </c>
      <c r="G24" s="230">
        <f t="shared" si="1"/>
        <v>137.82999999999998</v>
      </c>
      <c r="H24" s="230">
        <f t="shared" si="1"/>
        <v>5.15</v>
      </c>
      <c r="I24" s="231">
        <f t="shared" si="1"/>
        <v>3.8</v>
      </c>
    </row>
    <row r="25" spans="1:9" ht="18" customHeight="1">
      <c r="A25" s="143"/>
      <c r="B25" s="155" t="s">
        <v>114</v>
      </c>
      <c r="C25" s="162">
        <v>53</v>
      </c>
      <c r="D25" s="162">
        <v>38.95</v>
      </c>
      <c r="E25" s="162">
        <v>35.83</v>
      </c>
      <c r="F25" s="162">
        <v>35.23</v>
      </c>
      <c r="G25" s="162">
        <v>35.83</v>
      </c>
      <c r="H25" s="162">
        <v>1.35</v>
      </c>
      <c r="I25" s="163">
        <v>0.6</v>
      </c>
    </row>
    <row r="26" spans="1:9" ht="18" customHeight="1">
      <c r="A26" s="143"/>
      <c r="B26" s="155" t="s">
        <v>115</v>
      </c>
      <c r="C26" s="162">
        <v>107</v>
      </c>
      <c r="D26" s="162">
        <v>48.7</v>
      </c>
      <c r="E26" s="162">
        <v>50.4</v>
      </c>
      <c r="F26" s="162">
        <v>49.8</v>
      </c>
      <c r="G26" s="162">
        <v>41</v>
      </c>
      <c r="H26" s="162">
        <v>1.8</v>
      </c>
      <c r="I26" s="163">
        <v>0.7</v>
      </c>
    </row>
    <row r="27" spans="1:9" ht="18" customHeight="1">
      <c r="A27" s="143"/>
      <c r="B27" s="155" t="s">
        <v>116</v>
      </c>
      <c r="C27" s="162">
        <v>95.5</v>
      </c>
      <c r="D27" s="162">
        <v>75</v>
      </c>
      <c r="E27" s="162">
        <v>72.5</v>
      </c>
      <c r="F27" s="162">
        <v>70</v>
      </c>
      <c r="G27" s="162">
        <v>61</v>
      </c>
      <c r="H27" s="162">
        <v>2</v>
      </c>
      <c r="I27" s="163">
        <v>2.5</v>
      </c>
    </row>
    <row r="28" spans="1:9" ht="18" customHeight="1">
      <c r="A28" s="215">
        <v>8</v>
      </c>
      <c r="B28" s="211" t="s">
        <v>22</v>
      </c>
      <c r="C28" s="227">
        <v>225.2</v>
      </c>
      <c r="D28" s="212" t="s">
        <v>102</v>
      </c>
      <c r="E28" s="227">
        <v>88</v>
      </c>
      <c r="F28" s="227">
        <v>86</v>
      </c>
      <c r="G28" s="227">
        <v>75</v>
      </c>
      <c r="H28" s="227"/>
      <c r="I28" s="228"/>
    </row>
    <row r="29" spans="1:9" ht="18" customHeight="1">
      <c r="A29" s="215">
        <v>9</v>
      </c>
      <c r="B29" s="211" t="s">
        <v>19</v>
      </c>
      <c r="C29" s="227">
        <v>158.5</v>
      </c>
      <c r="D29" s="227">
        <v>445.4</v>
      </c>
      <c r="E29" s="227">
        <v>124.3</v>
      </c>
      <c r="F29" s="227">
        <v>124.2</v>
      </c>
      <c r="G29" s="227">
        <v>130</v>
      </c>
      <c r="H29" s="227">
        <v>0.4</v>
      </c>
      <c r="I29" s="228">
        <v>0.1</v>
      </c>
    </row>
    <row r="30" spans="1:9" ht="18" customHeight="1">
      <c r="A30" s="215">
        <v>10</v>
      </c>
      <c r="B30" s="211" t="s">
        <v>23</v>
      </c>
      <c r="C30" s="227">
        <v>143</v>
      </c>
      <c r="D30" s="227">
        <v>107</v>
      </c>
      <c r="E30" s="227">
        <v>174.169</v>
      </c>
      <c r="F30" s="227">
        <v>174</v>
      </c>
      <c r="G30" s="227">
        <v>58.33</v>
      </c>
      <c r="H30" s="227"/>
      <c r="I30" s="228">
        <v>0.1699</v>
      </c>
    </row>
    <row r="31" spans="1:9" ht="18" customHeight="1">
      <c r="A31" s="215">
        <v>11</v>
      </c>
      <c r="B31" s="211" t="s">
        <v>24</v>
      </c>
      <c r="C31" s="227">
        <v>163.4</v>
      </c>
      <c r="D31" s="227">
        <v>185.4</v>
      </c>
      <c r="E31" s="227">
        <v>107.1</v>
      </c>
      <c r="F31" s="227">
        <v>108.5</v>
      </c>
      <c r="G31" s="227">
        <v>65.8</v>
      </c>
      <c r="H31" s="227">
        <v>42.62</v>
      </c>
      <c r="I31" s="228">
        <v>42.31</v>
      </c>
    </row>
    <row r="32" spans="1:9" ht="18" customHeight="1">
      <c r="A32" s="215">
        <v>12</v>
      </c>
      <c r="B32" s="211" t="s">
        <v>27</v>
      </c>
      <c r="C32" s="227">
        <v>179.41</v>
      </c>
      <c r="D32" s="227">
        <v>170</v>
      </c>
      <c r="E32" s="227">
        <v>51.6</v>
      </c>
      <c r="F32" s="227">
        <v>54.4</v>
      </c>
      <c r="G32" s="227">
        <v>31.5</v>
      </c>
      <c r="H32" s="227">
        <v>0.2</v>
      </c>
      <c r="I32" s="228">
        <v>0.8</v>
      </c>
    </row>
    <row r="33" spans="1:9" ht="18" customHeight="1">
      <c r="A33" s="215">
        <v>13</v>
      </c>
      <c r="B33" s="211" t="s">
        <v>20</v>
      </c>
      <c r="C33" s="227">
        <v>114.7</v>
      </c>
      <c r="D33" s="227">
        <v>99.5</v>
      </c>
      <c r="E33" s="227">
        <v>50.2</v>
      </c>
      <c r="F33" s="227">
        <v>49.7</v>
      </c>
      <c r="G33" s="227">
        <v>49</v>
      </c>
      <c r="H33" s="227">
        <v>0.2</v>
      </c>
      <c r="I33" s="228">
        <v>0.2</v>
      </c>
    </row>
    <row r="34" spans="1:9" ht="18" customHeight="1">
      <c r="A34" s="215">
        <v>14</v>
      </c>
      <c r="B34" s="211" t="s">
        <v>28</v>
      </c>
      <c r="C34" s="227">
        <v>99</v>
      </c>
      <c r="D34" s="227">
        <v>53</v>
      </c>
      <c r="E34" s="227">
        <v>35.7</v>
      </c>
      <c r="F34" s="227">
        <v>42.6</v>
      </c>
      <c r="G34" s="227">
        <v>24</v>
      </c>
      <c r="H34" s="227"/>
      <c r="I34" s="228">
        <v>1.3</v>
      </c>
    </row>
    <row r="35" spans="1:9" ht="18" customHeight="1">
      <c r="A35" s="215">
        <v>15</v>
      </c>
      <c r="B35" s="211" t="s">
        <v>123</v>
      </c>
      <c r="C35" s="227">
        <v>45.315</v>
      </c>
      <c r="D35" s="227">
        <v>45.315</v>
      </c>
      <c r="E35" s="227">
        <v>40.4</v>
      </c>
      <c r="F35" s="227">
        <v>40.08</v>
      </c>
      <c r="G35" s="227">
        <v>15.17</v>
      </c>
      <c r="H35" s="227">
        <v>1.248</v>
      </c>
      <c r="I35" s="228">
        <v>1.456</v>
      </c>
    </row>
    <row r="36" spans="1:9" ht="18" customHeight="1">
      <c r="A36" s="215">
        <v>16</v>
      </c>
      <c r="B36" s="211" t="s">
        <v>21</v>
      </c>
      <c r="C36" s="227">
        <v>64</v>
      </c>
      <c r="D36" s="227">
        <v>60.4</v>
      </c>
      <c r="E36" s="227">
        <v>24</v>
      </c>
      <c r="F36" s="227">
        <v>24</v>
      </c>
      <c r="G36" s="227">
        <v>19</v>
      </c>
      <c r="H36" s="227"/>
      <c r="I36" s="228"/>
    </row>
    <row r="37" spans="1:9" ht="18" customHeight="1">
      <c r="A37" s="215">
        <v>17</v>
      </c>
      <c r="B37" s="211" t="s">
        <v>26</v>
      </c>
      <c r="C37" s="227">
        <v>73.3</v>
      </c>
      <c r="D37" s="227">
        <v>55.8</v>
      </c>
      <c r="E37" s="227">
        <v>47.88</v>
      </c>
      <c r="F37" s="227">
        <v>44.29</v>
      </c>
      <c r="G37" s="227">
        <v>28.7</v>
      </c>
      <c r="H37" s="227">
        <v>2.31</v>
      </c>
      <c r="I37" s="228">
        <v>5.9</v>
      </c>
    </row>
    <row r="38" spans="1:9" ht="18" customHeight="1">
      <c r="A38" s="215">
        <v>18</v>
      </c>
      <c r="B38" s="211" t="s">
        <v>30</v>
      </c>
      <c r="C38" s="227">
        <v>56.15</v>
      </c>
      <c r="D38" s="227">
        <v>64.1</v>
      </c>
      <c r="E38" s="227">
        <v>48</v>
      </c>
      <c r="F38" s="227">
        <v>46.5</v>
      </c>
      <c r="G38" s="227">
        <v>24.4</v>
      </c>
      <c r="H38" s="227">
        <v>3.5</v>
      </c>
      <c r="I38" s="228">
        <v>5.5</v>
      </c>
    </row>
    <row r="39" spans="1:9" ht="18" customHeight="1">
      <c r="A39" s="215">
        <v>19</v>
      </c>
      <c r="B39" s="211" t="s">
        <v>56</v>
      </c>
      <c r="C39" s="227">
        <v>42.05</v>
      </c>
      <c r="D39" s="227">
        <v>47.1</v>
      </c>
      <c r="E39" s="227">
        <v>34.7</v>
      </c>
      <c r="F39" s="227">
        <v>36</v>
      </c>
      <c r="G39" s="227">
        <v>14.59</v>
      </c>
      <c r="H39" s="227">
        <v>0.3</v>
      </c>
      <c r="I39" s="228">
        <v>1</v>
      </c>
    </row>
    <row r="40" spans="1:9" ht="18" customHeight="1">
      <c r="A40" s="215">
        <v>20</v>
      </c>
      <c r="B40" s="211" t="s">
        <v>34</v>
      </c>
      <c r="C40" s="227">
        <v>50.6</v>
      </c>
      <c r="D40" s="227">
        <v>31.1</v>
      </c>
      <c r="E40" s="227">
        <v>33.1</v>
      </c>
      <c r="F40" s="227">
        <v>33.1</v>
      </c>
      <c r="G40" s="227">
        <v>13.4</v>
      </c>
      <c r="H40" s="227">
        <v>0.7</v>
      </c>
      <c r="I40" s="228"/>
    </row>
    <row r="41" spans="1:9" ht="18" customHeight="1">
      <c r="A41" s="215">
        <v>21</v>
      </c>
      <c r="B41" s="211" t="s">
        <v>29</v>
      </c>
      <c r="C41" s="230">
        <v>83.01</v>
      </c>
      <c r="D41" s="230">
        <v>104</v>
      </c>
      <c r="E41" s="230">
        <v>51.65</v>
      </c>
      <c r="F41" s="230">
        <v>49.85</v>
      </c>
      <c r="G41" s="230">
        <v>46.3</v>
      </c>
      <c r="H41" s="230">
        <v>20.93</v>
      </c>
      <c r="I41" s="231">
        <v>22.73</v>
      </c>
    </row>
    <row r="42" spans="1:9" ht="18" customHeight="1">
      <c r="A42" s="215">
        <v>22</v>
      </c>
      <c r="B42" s="211" t="s">
        <v>124</v>
      </c>
      <c r="C42" s="227">
        <v>39.2</v>
      </c>
      <c r="D42" s="212" t="s">
        <v>102</v>
      </c>
      <c r="E42" s="227">
        <v>10.8</v>
      </c>
      <c r="F42" s="227">
        <v>10.5</v>
      </c>
      <c r="G42" s="227">
        <v>13.7</v>
      </c>
      <c r="H42" s="227">
        <v>0.2</v>
      </c>
      <c r="I42" s="228">
        <v>0.5</v>
      </c>
    </row>
    <row r="43" spans="1:9" ht="18" customHeight="1">
      <c r="A43" s="215">
        <v>23</v>
      </c>
      <c r="B43" s="211" t="s">
        <v>126</v>
      </c>
      <c r="C43" s="227">
        <v>29</v>
      </c>
      <c r="D43" s="227">
        <v>17</v>
      </c>
      <c r="E43" s="227">
        <v>26.1634</v>
      </c>
      <c r="F43" s="227">
        <v>26</v>
      </c>
      <c r="G43" s="227">
        <v>10</v>
      </c>
      <c r="H43" s="227">
        <v>0.2088</v>
      </c>
      <c r="I43" s="228">
        <v>0.1634</v>
      </c>
    </row>
    <row r="44" spans="1:9" ht="18" customHeight="1">
      <c r="A44" s="215">
        <v>24</v>
      </c>
      <c r="B44" s="211" t="s">
        <v>25</v>
      </c>
      <c r="C44" s="227">
        <v>31.8</v>
      </c>
      <c r="D44" s="212" t="s">
        <v>102</v>
      </c>
      <c r="E44" s="227">
        <v>13</v>
      </c>
      <c r="F44" s="227">
        <v>13</v>
      </c>
      <c r="G44" s="227">
        <v>10</v>
      </c>
      <c r="H44" s="227">
        <v>0.1</v>
      </c>
      <c r="I44" s="228"/>
    </row>
    <row r="45" spans="1:9" ht="18" customHeight="1" thickBot="1">
      <c r="A45" s="221">
        <v>25</v>
      </c>
      <c r="B45" s="222" t="s">
        <v>144</v>
      </c>
      <c r="C45" s="232">
        <v>37.43</v>
      </c>
      <c r="D45" s="232">
        <v>7</v>
      </c>
      <c r="E45" s="232">
        <v>5.7</v>
      </c>
      <c r="F45" s="232">
        <v>6.8</v>
      </c>
      <c r="G45" s="232">
        <v>5.78</v>
      </c>
      <c r="H45" s="232"/>
      <c r="I45" s="233"/>
    </row>
    <row r="46" spans="3:9" ht="15.75" customHeight="1">
      <c r="C46" s="116"/>
      <c r="D46" s="116"/>
      <c r="E46" s="116"/>
      <c r="F46" s="116"/>
      <c r="G46" s="116"/>
      <c r="H46" s="116"/>
      <c r="I46" s="116"/>
    </row>
    <row r="47" spans="1:9" ht="15.75" customHeight="1">
      <c r="A47" s="11" t="s">
        <v>111</v>
      </c>
      <c r="C47" s="116"/>
      <c r="D47" s="116"/>
      <c r="E47" s="116"/>
      <c r="F47" s="116"/>
      <c r="G47" s="116"/>
      <c r="H47" s="116"/>
      <c r="I47" s="116"/>
    </row>
    <row r="48" spans="3:9" s="18" customFormat="1" ht="15.75" customHeight="1">
      <c r="C48" s="31"/>
      <c r="D48" s="31"/>
      <c r="E48" s="31"/>
      <c r="F48" s="31"/>
      <c r="G48" s="31"/>
      <c r="H48" s="31"/>
      <c r="I48" s="31"/>
    </row>
    <row r="49" spans="3:9" s="18" customFormat="1" ht="15.75" customHeight="1">
      <c r="C49" s="31"/>
      <c r="D49" s="31"/>
      <c r="E49" s="31"/>
      <c r="F49" s="31"/>
      <c r="G49" s="31"/>
      <c r="H49" s="31"/>
      <c r="I49" s="31"/>
    </row>
    <row r="50" s="18" customFormat="1" ht="15.75" customHeight="1"/>
    <row r="51" s="18" customFormat="1" ht="15.75"/>
    <row r="52" s="18" customFormat="1" ht="15.75"/>
    <row r="53" s="18" customFormat="1" ht="15.75"/>
    <row r="54" s="18" customFormat="1" ht="15.75"/>
  </sheetData>
  <mergeCells count="10">
    <mergeCell ref="H4:I5"/>
    <mergeCell ref="E6:F6"/>
    <mergeCell ref="H6:I6"/>
    <mergeCell ref="A2:I2"/>
    <mergeCell ref="A4:A7"/>
    <mergeCell ref="B4:B7"/>
    <mergeCell ref="C4:C6"/>
    <mergeCell ref="D4:D6"/>
    <mergeCell ref="E4:F5"/>
    <mergeCell ref="G4:G6"/>
  </mergeCells>
  <printOptions/>
  <pageMargins left="0.35433070866141736" right="0.35433070866141736" top="0.3937007874015748" bottom="0.3937007874015748" header="0.5118110236220472" footer="0.5118110236220472"/>
  <pageSetup horizontalDpi="300" verticalDpi="300" orientation="portrait" paperSize="9" scale="85" r:id="rId1"/>
  <ignoredErrors>
    <ignoredError sqref="C24:H24 C13:I1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I75"/>
  <sheetViews>
    <sheetView zoomScale="75" zoomScaleNormal="75" workbookViewId="0" topLeftCell="A19">
      <selection activeCell="G43" sqref="G43"/>
    </sheetView>
  </sheetViews>
  <sheetFormatPr defaultColWidth="9.140625" defaultRowHeight="12.75"/>
  <cols>
    <col min="1" max="1" width="5.00390625" style="21" customWidth="1"/>
    <col min="2" max="2" width="23.57421875" style="21" customWidth="1"/>
    <col min="3" max="3" width="14.421875" style="21" customWidth="1"/>
    <col min="4" max="4" width="9.00390625" style="21" customWidth="1"/>
    <col min="5" max="5" width="16.7109375" style="21" customWidth="1"/>
    <col min="6" max="6" width="9.8515625" style="21" customWidth="1"/>
    <col min="7" max="7" width="13.7109375" style="21" customWidth="1"/>
    <col min="8" max="8" width="11.7109375" style="21" customWidth="1"/>
    <col min="9" max="15" width="7.8515625" style="21" hidden="1" customWidth="1"/>
    <col min="16" max="16384" width="7.8515625" style="21" customWidth="1"/>
  </cols>
  <sheetData>
    <row r="1" spans="1:8" ht="15.75" customHeight="1">
      <c r="A1" s="26"/>
      <c r="B1" s="26"/>
      <c r="C1" s="26"/>
      <c r="D1" s="26"/>
      <c r="E1" s="26"/>
      <c r="G1" s="61" t="s">
        <v>1</v>
      </c>
      <c r="H1" s="61"/>
    </row>
    <row r="2" spans="1:8" ht="15.75" customHeight="1">
      <c r="A2" s="26"/>
      <c r="B2" s="26"/>
      <c r="C2" s="28"/>
      <c r="D2" s="26"/>
      <c r="E2" s="26"/>
      <c r="F2" s="26"/>
      <c r="G2" s="26"/>
      <c r="H2" s="26"/>
    </row>
    <row r="3" spans="1:8" ht="15.75" customHeight="1">
      <c r="A3" s="336" t="s">
        <v>132</v>
      </c>
      <c r="B3" s="336"/>
      <c r="C3" s="336"/>
      <c r="D3" s="336"/>
      <c r="E3" s="336"/>
      <c r="F3" s="336"/>
      <c r="G3" s="336"/>
      <c r="H3" s="65"/>
    </row>
    <row r="4" spans="1:8" ht="15.75" customHeight="1" thickBot="1">
      <c r="A4" s="26"/>
      <c r="B4" s="27"/>
      <c r="C4" s="26"/>
      <c r="D4" s="26"/>
      <c r="E4" s="26"/>
      <c r="F4" s="26"/>
      <c r="G4" s="26"/>
      <c r="H4" s="26"/>
    </row>
    <row r="5" spans="1:7" ht="26.25" customHeight="1" thickBot="1">
      <c r="A5" s="302" t="s">
        <v>35</v>
      </c>
      <c r="B5" s="340" t="s">
        <v>7</v>
      </c>
      <c r="C5" s="342" t="s">
        <v>133</v>
      </c>
      <c r="D5" s="343"/>
      <c r="E5" s="342" t="s">
        <v>134</v>
      </c>
      <c r="F5" s="343"/>
      <c r="G5" s="119" t="s">
        <v>11</v>
      </c>
    </row>
    <row r="6" spans="1:7" ht="17.25" customHeight="1" thickBot="1">
      <c r="A6" s="321"/>
      <c r="B6" s="341"/>
      <c r="C6" s="120" t="s">
        <v>33</v>
      </c>
      <c r="D6" s="120" t="s">
        <v>42</v>
      </c>
      <c r="E6" s="120" t="s">
        <v>33</v>
      </c>
      <c r="F6" s="120" t="s">
        <v>42</v>
      </c>
      <c r="G6" s="120" t="s">
        <v>33</v>
      </c>
    </row>
    <row r="7" spans="1:7" ht="15.75" customHeight="1" thickBot="1">
      <c r="A7" s="55">
        <v>1</v>
      </c>
      <c r="B7" s="56">
        <v>2</v>
      </c>
      <c r="C7" s="122">
        <v>3</v>
      </c>
      <c r="D7" s="56">
        <v>4</v>
      </c>
      <c r="E7" s="123">
        <v>5</v>
      </c>
      <c r="F7" s="124">
        <v>6</v>
      </c>
      <c r="G7" s="56">
        <v>7</v>
      </c>
    </row>
    <row r="8" spans="1:7" ht="15.75" customHeight="1">
      <c r="A8" s="205">
        <v>1</v>
      </c>
      <c r="B8" s="206" t="s">
        <v>112</v>
      </c>
      <c r="C8" s="234">
        <v>142135</v>
      </c>
      <c r="D8" s="235">
        <v>56.189</v>
      </c>
      <c r="E8" s="234">
        <v>110820</v>
      </c>
      <c r="F8" s="235">
        <v>43.81</v>
      </c>
      <c r="G8" s="236">
        <f aca="true" t="shared" si="0" ref="G8:G41">C8+E8</f>
        <v>252955</v>
      </c>
    </row>
    <row r="9" spans="1:7" ht="15.75" customHeight="1">
      <c r="A9" s="210"/>
      <c r="B9" s="211" t="s">
        <v>12</v>
      </c>
      <c r="C9" s="237">
        <v>115489</v>
      </c>
      <c r="D9" s="238">
        <v>81.21</v>
      </c>
      <c r="E9" s="237">
        <v>26716</v>
      </c>
      <c r="F9" s="238">
        <v>18.78</v>
      </c>
      <c r="G9" s="239">
        <f t="shared" si="0"/>
        <v>142205</v>
      </c>
    </row>
    <row r="10" spans="1:7" ht="15.75" customHeight="1">
      <c r="A10" s="210">
        <v>2</v>
      </c>
      <c r="B10" s="211" t="s">
        <v>13</v>
      </c>
      <c r="C10" s="237">
        <v>87550</v>
      </c>
      <c r="D10" s="238">
        <v>53.79</v>
      </c>
      <c r="E10" s="237">
        <v>75209</v>
      </c>
      <c r="F10" s="238">
        <v>46.21</v>
      </c>
      <c r="G10" s="239">
        <f t="shared" si="0"/>
        <v>162759</v>
      </c>
    </row>
    <row r="11" spans="1:7" ht="15.75" customHeight="1" thickBot="1">
      <c r="A11" s="210"/>
      <c r="B11" s="211" t="s">
        <v>12</v>
      </c>
      <c r="C11" s="237">
        <v>72095</v>
      </c>
      <c r="D11" s="238">
        <v>72.58</v>
      </c>
      <c r="E11" s="211">
        <v>27235</v>
      </c>
      <c r="F11" s="238">
        <v>27.42</v>
      </c>
      <c r="G11" s="239">
        <f t="shared" si="0"/>
        <v>99330</v>
      </c>
    </row>
    <row r="12" spans="1:9" ht="16.5" thickBot="1">
      <c r="A12" s="215">
        <v>3</v>
      </c>
      <c r="B12" s="211" t="s">
        <v>170</v>
      </c>
      <c r="C12" s="240">
        <v>44673</v>
      </c>
      <c r="D12" s="241">
        <v>50.25</v>
      </c>
      <c r="E12" s="240">
        <v>44221</v>
      </c>
      <c r="F12" s="241">
        <v>49.75</v>
      </c>
      <c r="G12" s="239">
        <f t="shared" si="0"/>
        <v>88894</v>
      </c>
      <c r="I12" s="153"/>
    </row>
    <row r="13" spans="1:9" ht="15.75">
      <c r="A13" s="143"/>
      <c r="B13" s="155" t="s">
        <v>105</v>
      </c>
      <c r="C13" s="165">
        <v>19113</v>
      </c>
      <c r="D13" s="166">
        <v>53.41</v>
      </c>
      <c r="E13" s="165">
        <v>16676</v>
      </c>
      <c r="F13" s="155">
        <v>46.59</v>
      </c>
      <c r="G13" s="164">
        <f t="shared" si="0"/>
        <v>35789</v>
      </c>
      <c r="I13" s="152"/>
    </row>
    <row r="14" spans="1:9" ht="15.75">
      <c r="A14" s="143"/>
      <c r="B14" s="155" t="s">
        <v>82</v>
      </c>
      <c r="C14" s="165">
        <v>11580</v>
      </c>
      <c r="D14" s="166">
        <v>47.3</v>
      </c>
      <c r="E14" s="165">
        <v>12902</v>
      </c>
      <c r="F14" s="166">
        <v>52.7</v>
      </c>
      <c r="G14" s="164">
        <f t="shared" si="0"/>
        <v>24482</v>
      </c>
      <c r="I14" s="151"/>
    </row>
    <row r="15" spans="1:9" ht="15.75">
      <c r="A15" s="143"/>
      <c r="B15" s="171" t="s">
        <v>81</v>
      </c>
      <c r="C15" s="165">
        <v>4301</v>
      </c>
      <c r="D15" s="166">
        <v>47.41</v>
      </c>
      <c r="E15" s="165">
        <v>4771</v>
      </c>
      <c r="F15" s="166">
        <v>52.56</v>
      </c>
      <c r="G15" s="164">
        <f t="shared" si="0"/>
        <v>9072</v>
      </c>
      <c r="I15" s="151"/>
    </row>
    <row r="16" spans="1:9" ht="15.75">
      <c r="A16" s="143"/>
      <c r="B16" s="155" t="s">
        <v>80</v>
      </c>
      <c r="C16" s="165">
        <v>5410</v>
      </c>
      <c r="D16" s="166">
        <v>55.55</v>
      </c>
      <c r="E16" s="165">
        <v>4329</v>
      </c>
      <c r="F16" s="166">
        <v>44.45</v>
      </c>
      <c r="G16" s="164">
        <f t="shared" si="0"/>
        <v>9739</v>
      </c>
      <c r="I16" s="151"/>
    </row>
    <row r="17" spans="1:9" ht="15.75">
      <c r="A17" s="143"/>
      <c r="B17" s="155" t="s">
        <v>83</v>
      </c>
      <c r="C17" s="165">
        <v>2891</v>
      </c>
      <c r="D17" s="166">
        <v>46.34</v>
      </c>
      <c r="E17" s="165">
        <v>3345</v>
      </c>
      <c r="F17" s="166">
        <v>53.66</v>
      </c>
      <c r="G17" s="164">
        <f t="shared" si="0"/>
        <v>6236</v>
      </c>
      <c r="I17" s="151"/>
    </row>
    <row r="18" spans="1:9" ht="16.5" thickBot="1">
      <c r="A18" s="143"/>
      <c r="B18" s="155" t="s">
        <v>84</v>
      </c>
      <c r="C18" s="165">
        <v>1378</v>
      </c>
      <c r="D18" s="166">
        <v>38.55</v>
      </c>
      <c r="E18" s="165">
        <v>2197</v>
      </c>
      <c r="F18" s="166">
        <v>61.45</v>
      </c>
      <c r="G18" s="164">
        <f t="shared" si="0"/>
        <v>3575</v>
      </c>
      <c r="I18" s="154"/>
    </row>
    <row r="19" spans="1:9" ht="16.5" thickBot="1">
      <c r="A19" s="215">
        <v>4</v>
      </c>
      <c r="B19" s="211" t="s">
        <v>113</v>
      </c>
      <c r="C19" s="237">
        <v>40916</v>
      </c>
      <c r="D19" s="238">
        <v>48.34</v>
      </c>
      <c r="E19" s="237">
        <v>43722</v>
      </c>
      <c r="F19" s="238">
        <v>51.66</v>
      </c>
      <c r="G19" s="239">
        <f t="shared" si="0"/>
        <v>84638</v>
      </c>
      <c r="I19" s="121"/>
    </row>
    <row r="20" spans="1:9" ht="15.75">
      <c r="A20" s="215">
        <v>5</v>
      </c>
      <c r="B20" s="211" t="s">
        <v>14</v>
      </c>
      <c r="C20" s="237">
        <v>40762</v>
      </c>
      <c r="D20" s="238">
        <v>46.91</v>
      </c>
      <c r="E20" s="237">
        <v>46132</v>
      </c>
      <c r="F20" s="238">
        <v>53.09</v>
      </c>
      <c r="G20" s="239">
        <f t="shared" si="0"/>
        <v>86894</v>
      </c>
      <c r="I20" s="11"/>
    </row>
    <row r="21" spans="1:9" ht="15.75">
      <c r="A21" s="215"/>
      <c r="B21" s="211" t="s">
        <v>15</v>
      </c>
      <c r="C21" s="237">
        <v>16120</v>
      </c>
      <c r="D21" s="238">
        <v>65.99</v>
      </c>
      <c r="E21" s="240">
        <v>8307</v>
      </c>
      <c r="F21" s="238">
        <v>34.01</v>
      </c>
      <c r="G21" s="239">
        <f t="shared" si="0"/>
        <v>24427</v>
      </c>
      <c r="I21" s="11"/>
    </row>
    <row r="22" spans="1:9" ht="15.75">
      <c r="A22" s="215">
        <v>6</v>
      </c>
      <c r="B22" s="211" t="s">
        <v>16</v>
      </c>
      <c r="C22" s="237">
        <v>28959</v>
      </c>
      <c r="D22" s="238">
        <v>56.74</v>
      </c>
      <c r="E22" s="237">
        <v>22080</v>
      </c>
      <c r="F22" s="238">
        <v>43.26</v>
      </c>
      <c r="G22" s="239">
        <f t="shared" si="0"/>
        <v>51039</v>
      </c>
      <c r="I22" s="11"/>
    </row>
    <row r="23" spans="1:7" s="115" customFormat="1" ht="31.5">
      <c r="A23" s="217">
        <v>7</v>
      </c>
      <c r="B23" s="218" t="s">
        <v>171</v>
      </c>
      <c r="C23" s="242">
        <v>11197</v>
      </c>
      <c r="D23" s="243">
        <v>54.64</v>
      </c>
      <c r="E23" s="242">
        <v>9296</v>
      </c>
      <c r="F23" s="243">
        <v>45.36</v>
      </c>
      <c r="G23" s="244">
        <f t="shared" si="0"/>
        <v>20493</v>
      </c>
    </row>
    <row r="24" spans="1:7" ht="15.75">
      <c r="A24" s="143"/>
      <c r="B24" s="155" t="s">
        <v>114</v>
      </c>
      <c r="C24" s="165">
        <v>2277</v>
      </c>
      <c r="D24" s="166">
        <v>44.93</v>
      </c>
      <c r="E24" s="165">
        <v>2791</v>
      </c>
      <c r="F24" s="166">
        <v>55.07</v>
      </c>
      <c r="G24" s="164">
        <f t="shared" si="0"/>
        <v>5068</v>
      </c>
    </row>
    <row r="25" spans="1:7" ht="15.75">
      <c r="A25" s="143"/>
      <c r="B25" s="155" t="s">
        <v>115</v>
      </c>
      <c r="C25" s="165">
        <v>4467</v>
      </c>
      <c r="D25" s="166">
        <v>70.2</v>
      </c>
      <c r="E25" s="165">
        <v>1896</v>
      </c>
      <c r="F25" s="166">
        <v>29.8</v>
      </c>
      <c r="G25" s="164">
        <f t="shared" si="0"/>
        <v>6363</v>
      </c>
    </row>
    <row r="26" spans="1:7" ht="15.75">
      <c r="A26" s="143"/>
      <c r="B26" s="155" t="s">
        <v>116</v>
      </c>
      <c r="C26" s="165">
        <v>4453</v>
      </c>
      <c r="D26" s="166">
        <v>49.14</v>
      </c>
      <c r="E26" s="165">
        <v>4609</v>
      </c>
      <c r="F26" s="166">
        <v>50.86</v>
      </c>
      <c r="G26" s="164">
        <f t="shared" si="0"/>
        <v>9062</v>
      </c>
    </row>
    <row r="27" spans="1:9" ht="15.75">
      <c r="A27" s="215">
        <v>8</v>
      </c>
      <c r="B27" s="211" t="s">
        <v>22</v>
      </c>
      <c r="C27" s="237">
        <v>9213</v>
      </c>
      <c r="D27" s="238">
        <v>50.94</v>
      </c>
      <c r="E27" s="237">
        <v>8872</v>
      </c>
      <c r="F27" s="238">
        <v>49.06</v>
      </c>
      <c r="G27" s="239">
        <f t="shared" si="0"/>
        <v>18085</v>
      </c>
      <c r="I27" s="11"/>
    </row>
    <row r="28" spans="1:9" ht="15.75">
      <c r="A28" s="215">
        <v>9</v>
      </c>
      <c r="B28" s="211" t="s">
        <v>19</v>
      </c>
      <c r="C28" s="237">
        <v>9365</v>
      </c>
      <c r="D28" s="238">
        <v>64.1</v>
      </c>
      <c r="E28" s="237">
        <v>5222</v>
      </c>
      <c r="F28" s="238">
        <v>35.9</v>
      </c>
      <c r="G28" s="239">
        <f t="shared" si="0"/>
        <v>14587</v>
      </c>
      <c r="I28" s="11"/>
    </row>
    <row r="29" spans="1:9" ht="15.75">
      <c r="A29" s="215">
        <v>10</v>
      </c>
      <c r="B29" s="211" t="s">
        <v>23</v>
      </c>
      <c r="C29" s="237">
        <v>8418</v>
      </c>
      <c r="D29" s="238">
        <v>56.57</v>
      </c>
      <c r="E29" s="237">
        <v>6463</v>
      </c>
      <c r="F29" s="238">
        <v>43.43</v>
      </c>
      <c r="G29" s="239">
        <f t="shared" si="0"/>
        <v>14881</v>
      </c>
      <c r="I29" s="11"/>
    </row>
    <row r="30" spans="1:9" ht="15.75">
      <c r="A30" s="215">
        <v>11</v>
      </c>
      <c r="B30" s="211" t="s">
        <v>24</v>
      </c>
      <c r="C30" s="237">
        <v>9384</v>
      </c>
      <c r="D30" s="238">
        <v>60.47</v>
      </c>
      <c r="E30" s="237">
        <v>6134</v>
      </c>
      <c r="F30" s="238">
        <v>39.53</v>
      </c>
      <c r="G30" s="239">
        <f t="shared" si="0"/>
        <v>15518</v>
      </c>
      <c r="I30" s="11"/>
    </row>
    <row r="31" spans="1:7" ht="15.75">
      <c r="A31" s="215">
        <v>12</v>
      </c>
      <c r="B31" s="211" t="s">
        <v>27</v>
      </c>
      <c r="C31" s="240">
        <v>4915</v>
      </c>
      <c r="D31" s="241">
        <v>55.38</v>
      </c>
      <c r="E31" s="237">
        <v>3960</v>
      </c>
      <c r="F31" s="241">
        <v>44.62</v>
      </c>
      <c r="G31" s="239">
        <f t="shared" si="0"/>
        <v>8875</v>
      </c>
    </row>
    <row r="32" spans="1:7" ht="15.75">
      <c r="A32" s="215">
        <v>13</v>
      </c>
      <c r="B32" s="211" t="s">
        <v>20</v>
      </c>
      <c r="C32" s="240">
        <v>4873</v>
      </c>
      <c r="D32" s="241">
        <v>58.97</v>
      </c>
      <c r="E32" s="240">
        <v>3391</v>
      </c>
      <c r="F32" s="241">
        <v>41.03</v>
      </c>
      <c r="G32" s="239">
        <f t="shared" si="0"/>
        <v>8264</v>
      </c>
    </row>
    <row r="33" spans="1:7" ht="15.75">
      <c r="A33" s="215">
        <v>14</v>
      </c>
      <c r="B33" s="211" t="s">
        <v>28</v>
      </c>
      <c r="C33" s="240">
        <v>4038</v>
      </c>
      <c r="D33" s="241">
        <v>55.83</v>
      </c>
      <c r="E33" s="240">
        <v>3195</v>
      </c>
      <c r="F33" s="241">
        <v>44.17</v>
      </c>
      <c r="G33" s="239">
        <f t="shared" si="0"/>
        <v>7233</v>
      </c>
    </row>
    <row r="34" spans="1:7" ht="15.75">
      <c r="A34" s="215">
        <v>15</v>
      </c>
      <c r="B34" s="211" t="s">
        <v>123</v>
      </c>
      <c r="C34" s="240">
        <v>3518</v>
      </c>
      <c r="D34" s="241">
        <v>56</v>
      </c>
      <c r="E34" s="240">
        <v>2765</v>
      </c>
      <c r="F34" s="241">
        <v>44</v>
      </c>
      <c r="G34" s="239">
        <f t="shared" si="0"/>
        <v>6283</v>
      </c>
    </row>
    <row r="35" spans="1:7" ht="15.75">
      <c r="A35" s="215">
        <v>16</v>
      </c>
      <c r="B35" s="211" t="s">
        <v>21</v>
      </c>
      <c r="C35" s="240">
        <v>3421</v>
      </c>
      <c r="D35" s="241">
        <v>51.76</v>
      </c>
      <c r="E35" s="240">
        <v>3188</v>
      </c>
      <c r="F35" s="241">
        <v>48.24</v>
      </c>
      <c r="G35" s="239">
        <f t="shared" si="0"/>
        <v>6609</v>
      </c>
    </row>
    <row r="36" spans="1:7" ht="15.75">
      <c r="A36" s="215">
        <v>17</v>
      </c>
      <c r="B36" s="211" t="s">
        <v>26</v>
      </c>
      <c r="C36" s="240">
        <v>2856</v>
      </c>
      <c r="D36" s="241">
        <v>47.9</v>
      </c>
      <c r="E36" s="240">
        <v>3106</v>
      </c>
      <c r="F36" s="241">
        <v>52.09</v>
      </c>
      <c r="G36" s="239">
        <f t="shared" si="0"/>
        <v>5962</v>
      </c>
    </row>
    <row r="37" spans="1:7" ht="15.75">
      <c r="A37" s="215">
        <v>18</v>
      </c>
      <c r="B37" s="211" t="s">
        <v>30</v>
      </c>
      <c r="C37" s="240">
        <v>2750</v>
      </c>
      <c r="D37" s="241">
        <v>59.65</v>
      </c>
      <c r="E37" s="240">
        <v>1861</v>
      </c>
      <c r="F37" s="241">
        <v>40.36</v>
      </c>
      <c r="G37" s="239">
        <f t="shared" si="0"/>
        <v>4611</v>
      </c>
    </row>
    <row r="38" spans="1:7" ht="15.75">
      <c r="A38" s="215">
        <v>19</v>
      </c>
      <c r="B38" s="211" t="s">
        <v>56</v>
      </c>
      <c r="C38" s="240">
        <v>2145</v>
      </c>
      <c r="D38" s="241">
        <v>45.71</v>
      </c>
      <c r="E38" s="240">
        <v>2548</v>
      </c>
      <c r="F38" s="241">
        <v>54.29</v>
      </c>
      <c r="G38" s="239">
        <f t="shared" si="0"/>
        <v>4693</v>
      </c>
    </row>
    <row r="39" spans="1:7" ht="15.75">
      <c r="A39" s="215">
        <v>20</v>
      </c>
      <c r="B39" s="211" t="s">
        <v>34</v>
      </c>
      <c r="C39" s="240">
        <v>1239</v>
      </c>
      <c r="D39" s="241">
        <v>38.53</v>
      </c>
      <c r="E39" s="240">
        <v>1977</v>
      </c>
      <c r="F39" s="241">
        <v>61.47</v>
      </c>
      <c r="G39" s="239">
        <f t="shared" si="0"/>
        <v>3216</v>
      </c>
    </row>
    <row r="40" spans="1:7" ht="15.75">
      <c r="A40" s="215">
        <v>21</v>
      </c>
      <c r="B40" s="211" t="s">
        <v>29</v>
      </c>
      <c r="C40" s="240">
        <v>2615</v>
      </c>
      <c r="D40" s="241">
        <v>31.55</v>
      </c>
      <c r="E40" s="240">
        <v>5674</v>
      </c>
      <c r="F40" s="241">
        <v>68.45</v>
      </c>
      <c r="G40" s="239">
        <f t="shared" si="0"/>
        <v>8289</v>
      </c>
    </row>
    <row r="41" spans="1:7" ht="15.75">
      <c r="A41" s="215">
        <v>22</v>
      </c>
      <c r="B41" s="211" t="s">
        <v>124</v>
      </c>
      <c r="C41" s="240">
        <v>1934</v>
      </c>
      <c r="D41" s="241">
        <v>53.37</v>
      </c>
      <c r="E41" s="240">
        <v>1759</v>
      </c>
      <c r="F41" s="241">
        <v>47.63</v>
      </c>
      <c r="G41" s="239">
        <f t="shared" si="0"/>
        <v>3693</v>
      </c>
    </row>
    <row r="42" spans="1:7" ht="15.75">
      <c r="A42" s="215">
        <v>23</v>
      </c>
      <c r="B42" s="211" t="s">
        <v>126</v>
      </c>
      <c r="C42" s="41">
        <v>1394</v>
      </c>
      <c r="D42" s="245">
        <v>47.6</v>
      </c>
      <c r="E42" s="41">
        <v>1534</v>
      </c>
      <c r="F42" s="245">
        <v>52.4</v>
      </c>
      <c r="G42" s="239">
        <v>2929</v>
      </c>
    </row>
    <row r="43" spans="1:7" ht="15.75">
      <c r="A43" s="215">
        <v>24</v>
      </c>
      <c r="B43" s="211" t="s">
        <v>25</v>
      </c>
      <c r="C43" s="240">
        <v>1033</v>
      </c>
      <c r="D43" s="241">
        <v>34.85</v>
      </c>
      <c r="E43" s="240">
        <v>1932</v>
      </c>
      <c r="F43" s="241">
        <v>65.15</v>
      </c>
      <c r="G43" s="239">
        <f>C43+E43</f>
        <v>2965</v>
      </c>
    </row>
    <row r="44" spans="1:7" ht="16.5" thickBot="1">
      <c r="A44" s="221">
        <v>25</v>
      </c>
      <c r="B44" s="222" t="s">
        <v>18</v>
      </c>
      <c r="C44" s="246">
        <v>935</v>
      </c>
      <c r="D44" s="247">
        <v>50.39</v>
      </c>
      <c r="E44" s="246">
        <v>921</v>
      </c>
      <c r="F44" s="247">
        <v>49.6</v>
      </c>
      <c r="G44" s="248">
        <f>C44+E44</f>
        <v>1856</v>
      </c>
    </row>
    <row r="45" spans="1:6" s="117" customFormat="1" ht="12.75">
      <c r="A45" s="117" t="s">
        <v>111</v>
      </c>
      <c r="C45" s="118"/>
      <c r="D45" s="118"/>
      <c r="E45" s="118"/>
      <c r="F45" s="118"/>
    </row>
    <row r="46" spans="1:7" s="117" customFormat="1" ht="12.75">
      <c r="A46" s="337" t="s">
        <v>140</v>
      </c>
      <c r="B46" s="337"/>
      <c r="C46" s="337"/>
      <c r="D46" s="337"/>
      <c r="E46" s="337"/>
      <c r="F46" s="337"/>
      <c r="G46" s="337"/>
    </row>
    <row r="47" spans="1:7" s="129" customFormat="1" ht="12.75">
      <c r="A47" s="338" t="s">
        <v>141</v>
      </c>
      <c r="B47" s="338"/>
      <c r="C47" s="338"/>
      <c r="D47" s="338"/>
      <c r="E47" s="338"/>
      <c r="F47" s="338"/>
      <c r="G47" s="338"/>
    </row>
    <row r="48" spans="1:7" s="129" customFormat="1" ht="12.75">
      <c r="A48" s="339" t="s">
        <v>142</v>
      </c>
      <c r="B48" s="339"/>
      <c r="C48" s="339"/>
      <c r="D48" s="339"/>
      <c r="E48" s="339"/>
      <c r="F48" s="339"/>
      <c r="G48" s="339"/>
    </row>
    <row r="49" spans="1:7" s="130" customFormat="1" ht="15.75">
      <c r="A49" s="339"/>
      <c r="B49" s="339"/>
      <c r="C49" s="339"/>
      <c r="D49" s="339"/>
      <c r="E49" s="339"/>
      <c r="F49" s="339"/>
      <c r="G49" s="339"/>
    </row>
    <row r="50" spans="3:6" ht="15.75">
      <c r="C50" s="99"/>
      <c r="D50" s="99"/>
      <c r="E50" s="99"/>
      <c r="F50" s="99"/>
    </row>
    <row r="51" spans="3:6" ht="15.75">
      <c r="C51" s="99"/>
      <c r="D51" s="99"/>
      <c r="E51" s="99"/>
      <c r="F51" s="99"/>
    </row>
    <row r="52" spans="3:6" ht="15.75">
      <c r="C52" s="99"/>
      <c r="D52" s="99"/>
      <c r="E52" s="99"/>
      <c r="F52" s="99"/>
    </row>
    <row r="53" spans="3:6" ht="15.75">
      <c r="C53" s="99"/>
      <c r="D53" s="99"/>
      <c r="E53" s="99"/>
      <c r="F53" s="99"/>
    </row>
    <row r="54" spans="3:6" ht="15.75">
      <c r="C54" s="99"/>
      <c r="D54" s="99"/>
      <c r="E54" s="99"/>
      <c r="F54" s="99"/>
    </row>
    <row r="55" spans="3:6" ht="15.75">
      <c r="C55" s="99"/>
      <c r="D55" s="99"/>
      <c r="E55" s="99"/>
      <c r="F55" s="99"/>
    </row>
    <row r="56" spans="3:6" ht="15.75">
      <c r="C56" s="99"/>
      <c r="D56" s="99"/>
      <c r="E56" s="99"/>
      <c r="F56" s="99"/>
    </row>
    <row r="57" spans="3:6" ht="15.75">
      <c r="C57" s="99"/>
      <c r="D57" s="99"/>
      <c r="E57" s="99"/>
      <c r="F57" s="99"/>
    </row>
    <row r="58" spans="3:6" ht="15.75">
      <c r="C58" s="99"/>
      <c r="D58" s="99"/>
      <c r="E58" s="99"/>
      <c r="F58" s="99"/>
    </row>
    <row r="59" spans="3:6" ht="15.75">
      <c r="C59" s="99"/>
      <c r="D59" s="99"/>
      <c r="E59" s="99"/>
      <c r="F59" s="99"/>
    </row>
    <row r="60" spans="3:6" ht="15.75">
      <c r="C60" s="99"/>
      <c r="D60" s="99"/>
      <c r="E60" s="99"/>
      <c r="F60" s="99"/>
    </row>
    <row r="61" spans="3:6" ht="15.75">
      <c r="C61" s="99"/>
      <c r="D61" s="99"/>
      <c r="E61" s="99"/>
      <c r="F61" s="99"/>
    </row>
    <row r="62" spans="3:6" ht="15.75">
      <c r="C62" s="99"/>
      <c r="D62" s="99"/>
      <c r="E62" s="99"/>
      <c r="F62" s="99"/>
    </row>
    <row r="63" spans="3:6" ht="15.75">
      <c r="C63" s="99"/>
      <c r="D63" s="99"/>
      <c r="E63" s="99"/>
      <c r="F63" s="99"/>
    </row>
    <row r="64" spans="3:6" ht="15.75">
      <c r="C64" s="99"/>
      <c r="D64" s="99"/>
      <c r="E64" s="99"/>
      <c r="F64" s="99"/>
    </row>
    <row r="65" spans="3:6" ht="15.75">
      <c r="C65" s="99"/>
      <c r="D65" s="99"/>
      <c r="E65" s="99"/>
      <c r="F65" s="99"/>
    </row>
    <row r="66" spans="3:6" ht="15.75">
      <c r="C66" s="99"/>
      <c r="D66" s="99"/>
      <c r="E66" s="99"/>
      <c r="F66" s="99"/>
    </row>
    <row r="67" spans="3:6" ht="15.75">
      <c r="C67" s="99"/>
      <c r="D67" s="99"/>
      <c r="E67" s="99"/>
      <c r="F67" s="99"/>
    </row>
    <row r="68" spans="3:6" ht="15.75">
      <c r="C68" s="99"/>
      <c r="D68" s="99"/>
      <c r="E68" s="99"/>
      <c r="F68" s="99"/>
    </row>
    <row r="69" spans="3:6" ht="15.75">
      <c r="C69" s="99"/>
      <c r="D69" s="99"/>
      <c r="E69" s="99"/>
      <c r="F69" s="99"/>
    </row>
    <row r="70" spans="3:6" ht="15.75">
      <c r="C70" s="99"/>
      <c r="D70" s="99"/>
      <c r="E70" s="99"/>
      <c r="F70" s="99"/>
    </row>
    <row r="71" spans="3:6" ht="15.75">
      <c r="C71" s="99"/>
      <c r="D71" s="99"/>
      <c r="E71" s="99"/>
      <c r="F71" s="99"/>
    </row>
    <row r="72" spans="3:6" ht="15.75">
      <c r="C72" s="99"/>
      <c r="D72" s="99"/>
      <c r="E72" s="99"/>
      <c r="F72" s="99"/>
    </row>
    <row r="73" spans="3:6" ht="15.75">
      <c r="C73" s="99"/>
      <c r="D73" s="99"/>
      <c r="E73" s="99"/>
      <c r="F73" s="99"/>
    </row>
    <row r="74" spans="3:6" ht="15.75">
      <c r="C74" s="99"/>
      <c r="D74" s="99"/>
      <c r="E74" s="99"/>
      <c r="F74" s="99"/>
    </row>
    <row r="75" spans="3:6" ht="15.75">
      <c r="C75" s="99"/>
      <c r="D75" s="99"/>
      <c r="E75" s="99"/>
      <c r="F75" s="99"/>
    </row>
  </sheetData>
  <mergeCells count="8">
    <mergeCell ref="A3:G3"/>
    <mergeCell ref="A46:G46"/>
    <mergeCell ref="A47:G47"/>
    <mergeCell ref="A48:G49"/>
    <mergeCell ref="A5:A6"/>
    <mergeCell ref="B5:B6"/>
    <mergeCell ref="C5:D5"/>
    <mergeCell ref="E5:F5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3"/>
  <sheetViews>
    <sheetView zoomScale="75" zoomScaleNormal="75" workbookViewId="0" topLeftCell="A22">
      <selection activeCell="J18" sqref="J18"/>
    </sheetView>
  </sheetViews>
  <sheetFormatPr defaultColWidth="9.140625" defaultRowHeight="12.75"/>
  <cols>
    <col min="1" max="1" width="5.421875" style="11" customWidth="1"/>
    <col min="2" max="2" width="48.57421875" style="11" customWidth="1"/>
    <col min="3" max="3" width="40.28125" style="11" customWidth="1"/>
    <col min="4" max="16384" width="9.140625" style="11" customWidth="1"/>
  </cols>
  <sheetData>
    <row r="1" spans="1:3" ht="15.75">
      <c r="A1" s="26"/>
      <c r="B1" s="26"/>
      <c r="C1" s="61" t="s">
        <v>128</v>
      </c>
    </row>
    <row r="2" spans="1:2" ht="15.75">
      <c r="A2" s="26"/>
      <c r="B2" s="26"/>
    </row>
    <row r="3" spans="1:3" ht="15.75">
      <c r="A3" s="344" t="s">
        <v>168</v>
      </c>
      <c r="B3" s="344"/>
      <c r="C3" s="344"/>
    </row>
    <row r="4" spans="1:3" ht="15.75">
      <c r="A4" s="344"/>
      <c r="B4" s="344"/>
      <c r="C4" s="344"/>
    </row>
    <row r="5" spans="2:3" ht="15.75">
      <c r="B5" s="64"/>
      <c r="C5" s="65"/>
    </row>
    <row r="6" spans="1:3" ht="16.5" thickBot="1">
      <c r="A6" s="26"/>
      <c r="B6" s="26"/>
      <c r="C6" s="49" t="s">
        <v>31</v>
      </c>
    </row>
    <row r="7" spans="1:3" ht="15.75">
      <c r="A7" s="302" t="s">
        <v>35</v>
      </c>
      <c r="B7" s="302" t="s">
        <v>7</v>
      </c>
      <c r="C7" s="302" t="s">
        <v>43</v>
      </c>
    </row>
    <row r="8" spans="1:3" ht="16.5" customHeight="1" thickBot="1">
      <c r="A8" s="322"/>
      <c r="B8" s="322"/>
      <c r="C8" s="322"/>
    </row>
    <row r="9" spans="1:3" ht="16.5" thickBot="1">
      <c r="A9" s="55">
        <v>1</v>
      </c>
      <c r="B9" s="56">
        <v>2</v>
      </c>
      <c r="C9" s="60">
        <v>3</v>
      </c>
    </row>
    <row r="10" spans="1:3" ht="16.5" customHeight="1">
      <c r="A10" s="205">
        <v>1</v>
      </c>
      <c r="B10" s="206" t="s">
        <v>112</v>
      </c>
      <c r="C10" s="249">
        <v>104.53</v>
      </c>
    </row>
    <row r="11" spans="1:3" ht="16.5" customHeight="1">
      <c r="A11" s="210">
        <v>2</v>
      </c>
      <c r="B11" s="211" t="s">
        <v>13</v>
      </c>
      <c r="C11" s="250">
        <v>117.43</v>
      </c>
    </row>
    <row r="12" spans="1:3" ht="16.5" customHeight="1">
      <c r="A12" s="210">
        <v>3</v>
      </c>
      <c r="B12" s="211" t="s">
        <v>170</v>
      </c>
      <c r="C12" s="250">
        <v>120.84</v>
      </c>
    </row>
    <row r="13" spans="1:3" ht="16.5" customHeight="1">
      <c r="A13" s="158"/>
      <c r="B13" s="155" t="s">
        <v>105</v>
      </c>
      <c r="C13" s="169">
        <v>109.04</v>
      </c>
    </row>
    <row r="14" spans="1:3" ht="16.5" customHeight="1">
      <c r="A14" s="158"/>
      <c r="B14" s="155" t="s">
        <v>82</v>
      </c>
      <c r="C14" s="169">
        <v>134.5</v>
      </c>
    </row>
    <row r="15" spans="1:3" ht="16.5" customHeight="1">
      <c r="A15" s="158"/>
      <c r="B15" s="171" t="s">
        <v>81</v>
      </c>
      <c r="C15" s="255">
        <v>131.72</v>
      </c>
    </row>
    <row r="16" spans="1:3" ht="16.5" customHeight="1">
      <c r="A16" s="158"/>
      <c r="B16" s="155" t="s">
        <v>80</v>
      </c>
      <c r="C16" s="169">
        <v>111.5</v>
      </c>
    </row>
    <row r="17" spans="1:3" ht="16.5" customHeight="1">
      <c r="A17" s="158"/>
      <c r="B17" s="155" t="s">
        <v>83</v>
      </c>
      <c r="C17" s="169">
        <v>143.7</v>
      </c>
    </row>
    <row r="18" spans="1:3" ht="16.5" customHeight="1">
      <c r="A18" s="158"/>
      <c r="B18" s="155" t="s">
        <v>84</v>
      </c>
      <c r="C18" s="169">
        <v>150</v>
      </c>
    </row>
    <row r="19" spans="1:3" ht="16.5" customHeight="1">
      <c r="A19" s="210">
        <v>4</v>
      </c>
      <c r="B19" s="211" t="s">
        <v>113</v>
      </c>
      <c r="C19" s="250">
        <v>112.55</v>
      </c>
    </row>
    <row r="20" spans="1:3" ht="16.5" customHeight="1">
      <c r="A20" s="210">
        <v>5</v>
      </c>
      <c r="B20" s="211" t="s">
        <v>14</v>
      </c>
      <c r="C20" s="250">
        <v>106.35</v>
      </c>
    </row>
    <row r="21" spans="1:3" ht="16.5" customHeight="1">
      <c r="A21" s="210">
        <v>6</v>
      </c>
      <c r="B21" s="211" t="s">
        <v>16</v>
      </c>
      <c r="C21" s="250">
        <v>123.75</v>
      </c>
    </row>
    <row r="22" spans="1:3" s="125" customFormat="1" ht="16.5" customHeight="1">
      <c r="A22" s="251">
        <v>7</v>
      </c>
      <c r="B22" s="218" t="s">
        <v>171</v>
      </c>
      <c r="C22" s="252">
        <v>145.76</v>
      </c>
    </row>
    <row r="23" spans="1:3" ht="16.5" customHeight="1">
      <c r="A23" s="158"/>
      <c r="B23" s="155" t="s">
        <v>114</v>
      </c>
      <c r="C23" s="169">
        <v>161.2</v>
      </c>
    </row>
    <row r="24" spans="1:3" ht="16.5" customHeight="1">
      <c r="A24" s="158"/>
      <c r="B24" s="155" t="s">
        <v>115</v>
      </c>
      <c r="C24" s="169">
        <v>138.4</v>
      </c>
    </row>
    <row r="25" spans="1:3" ht="16.5" customHeight="1">
      <c r="A25" s="158"/>
      <c r="B25" s="155" t="s">
        <v>116</v>
      </c>
      <c r="C25" s="169">
        <v>109.4</v>
      </c>
    </row>
    <row r="26" spans="1:3" ht="16.5" customHeight="1">
      <c r="A26" s="210">
        <v>8</v>
      </c>
      <c r="B26" s="211" t="s">
        <v>22</v>
      </c>
      <c r="C26" s="250">
        <v>137.3</v>
      </c>
    </row>
    <row r="27" spans="1:3" ht="16.5" customHeight="1">
      <c r="A27" s="210">
        <v>9</v>
      </c>
      <c r="B27" s="211" t="s">
        <v>19</v>
      </c>
      <c r="C27" s="250">
        <v>112.3</v>
      </c>
    </row>
    <row r="28" spans="1:3" ht="16.5" customHeight="1">
      <c r="A28" s="210">
        <v>10</v>
      </c>
      <c r="B28" s="211" t="s">
        <v>23</v>
      </c>
      <c r="C28" s="250">
        <v>115.8</v>
      </c>
    </row>
    <row r="29" spans="1:3" ht="16.5" customHeight="1">
      <c r="A29" s="210">
        <v>11</v>
      </c>
      <c r="B29" s="211" t="s">
        <v>24</v>
      </c>
      <c r="C29" s="250">
        <v>130</v>
      </c>
    </row>
    <row r="30" spans="1:3" ht="16.5" customHeight="1">
      <c r="A30" s="210">
        <v>12</v>
      </c>
      <c r="B30" s="211" t="s">
        <v>27</v>
      </c>
      <c r="C30" s="250">
        <v>137</v>
      </c>
    </row>
    <row r="31" spans="1:3" ht="16.5" customHeight="1">
      <c r="A31" s="210">
        <v>13</v>
      </c>
      <c r="B31" s="211" t="s">
        <v>20</v>
      </c>
      <c r="C31" s="250">
        <v>142.82</v>
      </c>
    </row>
    <row r="32" spans="1:3" ht="16.5" customHeight="1">
      <c r="A32" s="210">
        <v>14</v>
      </c>
      <c r="B32" s="211" t="s">
        <v>28</v>
      </c>
      <c r="C32" s="250">
        <v>137.64</v>
      </c>
    </row>
    <row r="33" spans="1:3" ht="16.5" customHeight="1">
      <c r="A33" s="210">
        <v>15</v>
      </c>
      <c r="B33" s="211" t="s">
        <v>123</v>
      </c>
      <c r="C33" s="250">
        <v>161.94</v>
      </c>
    </row>
    <row r="34" spans="1:3" ht="16.5" customHeight="1">
      <c r="A34" s="210">
        <v>16</v>
      </c>
      <c r="B34" s="211" t="s">
        <v>21</v>
      </c>
      <c r="C34" s="250">
        <v>156</v>
      </c>
    </row>
    <row r="35" spans="1:3" ht="16.5" customHeight="1">
      <c r="A35" s="210">
        <v>17</v>
      </c>
      <c r="B35" s="211" t="s">
        <v>26</v>
      </c>
      <c r="C35" s="250">
        <v>145.7</v>
      </c>
    </row>
    <row r="36" spans="1:3" ht="16.5" customHeight="1">
      <c r="A36" s="210">
        <v>18</v>
      </c>
      <c r="B36" s="211" t="s">
        <v>30</v>
      </c>
      <c r="C36" s="250">
        <v>134.3</v>
      </c>
    </row>
    <row r="37" spans="1:3" ht="16.5" customHeight="1">
      <c r="A37" s="210">
        <v>19</v>
      </c>
      <c r="B37" s="211" t="s">
        <v>56</v>
      </c>
      <c r="C37" s="250">
        <v>142.7</v>
      </c>
    </row>
    <row r="38" spans="1:3" ht="16.5" customHeight="1">
      <c r="A38" s="210">
        <v>20</v>
      </c>
      <c r="B38" s="211" t="s">
        <v>34</v>
      </c>
      <c r="C38" s="250">
        <v>108.8</v>
      </c>
    </row>
    <row r="39" spans="1:3" ht="16.5" customHeight="1">
      <c r="A39" s="210">
        <v>21</v>
      </c>
      <c r="B39" s="211" t="s">
        <v>29</v>
      </c>
      <c r="C39" s="250">
        <v>132</v>
      </c>
    </row>
    <row r="40" spans="1:3" ht="16.5" customHeight="1">
      <c r="A40" s="210">
        <v>22</v>
      </c>
      <c r="B40" s="211" t="s">
        <v>124</v>
      </c>
      <c r="C40" s="250">
        <v>160</v>
      </c>
    </row>
    <row r="41" spans="1:3" ht="16.5" customHeight="1">
      <c r="A41" s="210">
        <v>23</v>
      </c>
      <c r="B41" s="211" t="s">
        <v>126</v>
      </c>
      <c r="C41" s="250">
        <v>146.9</v>
      </c>
    </row>
    <row r="42" spans="1:3" ht="16.5" customHeight="1">
      <c r="A42" s="210">
        <v>24</v>
      </c>
      <c r="B42" s="211" t="s">
        <v>25</v>
      </c>
      <c r="C42" s="250">
        <v>157.7</v>
      </c>
    </row>
    <row r="43" spans="1:3" ht="16.5" customHeight="1" thickBot="1">
      <c r="A43" s="253">
        <v>25</v>
      </c>
      <c r="B43" s="222" t="s">
        <v>18</v>
      </c>
      <c r="C43" s="254">
        <v>129.96</v>
      </c>
    </row>
    <row r="44" s="25" customFormat="1" ht="15.75"/>
    <row r="45" s="18" customFormat="1" ht="15.75"/>
    <row r="46" s="18" customFormat="1" ht="15.75" customHeight="1"/>
    <row r="47" s="18" customFormat="1" ht="15.75" customHeight="1"/>
    <row r="48" s="18" customFormat="1" ht="15.75"/>
    <row r="49" s="18" customFormat="1" ht="15.75"/>
    <row r="50" s="18" customFormat="1" ht="15.75"/>
    <row r="51" s="18" customFormat="1" ht="15.75"/>
    <row r="52" s="18" customFormat="1" ht="15.75"/>
    <row r="53" s="18" customFormat="1" ht="15.75"/>
  </sheetData>
  <mergeCells count="4">
    <mergeCell ref="A3:C4"/>
    <mergeCell ref="A7:A8"/>
    <mergeCell ref="B7:B8"/>
    <mergeCell ref="C7:C8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50"/>
  <sheetViews>
    <sheetView zoomScale="75" zoomScaleNormal="75" workbookViewId="0" topLeftCell="C4">
      <selection activeCell="R25" sqref="R25"/>
    </sheetView>
  </sheetViews>
  <sheetFormatPr defaultColWidth="9.140625" defaultRowHeight="12.75"/>
  <cols>
    <col min="1" max="1" width="4.7109375" style="58" customWidth="1"/>
    <col min="2" max="2" width="27.57421875" style="58" customWidth="1"/>
    <col min="3" max="3" width="9.57421875" style="58" customWidth="1"/>
    <col min="4" max="4" width="8.28125" style="58" customWidth="1"/>
    <col min="5" max="5" width="11.28125" style="58" customWidth="1"/>
    <col min="6" max="6" width="9.8515625" style="84" customWidth="1"/>
    <col min="7" max="7" width="14.00390625" style="58" customWidth="1"/>
    <col min="8" max="8" width="9.421875" style="58" customWidth="1"/>
    <col min="9" max="9" width="9.8515625" style="58" customWidth="1"/>
    <col min="10" max="10" width="9.57421875" style="58" customWidth="1"/>
    <col min="11" max="11" width="10.8515625" style="58" customWidth="1"/>
    <col min="12" max="12" width="9.8515625" style="58" customWidth="1"/>
    <col min="13" max="13" width="10.00390625" style="58" customWidth="1"/>
    <col min="14" max="14" width="9.140625" style="58" customWidth="1"/>
    <col min="15" max="15" width="10.140625" style="58" customWidth="1"/>
    <col min="16" max="16" width="9.57421875" style="58" customWidth="1"/>
    <col min="17" max="17" width="9.8515625" style="58" customWidth="1"/>
    <col min="18" max="18" width="13.7109375" style="58" customWidth="1"/>
    <col min="19" max="16384" width="7.8515625" style="58" customWidth="1"/>
  </cols>
  <sheetData>
    <row r="1" spans="1:18" ht="15.75">
      <c r="A1" s="11"/>
      <c r="B1" s="11"/>
      <c r="C1" s="11"/>
      <c r="D1" s="11"/>
      <c r="E1" s="11"/>
      <c r="F1" s="66"/>
      <c r="G1" s="11"/>
      <c r="H1" s="11"/>
      <c r="I1" s="11"/>
      <c r="J1" s="11"/>
      <c r="K1" s="11"/>
      <c r="L1" s="11"/>
      <c r="M1" s="11"/>
      <c r="R1" s="30" t="s">
        <v>129</v>
      </c>
    </row>
    <row r="2" spans="1:18" ht="15.75">
      <c r="A2" s="355" t="s">
        <v>10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</row>
    <row r="3" spans="1:14" ht="14.25" customHeight="1" thickBot="1">
      <c r="A3" s="11"/>
      <c r="B3" s="11"/>
      <c r="C3" s="11"/>
      <c r="D3" s="11"/>
      <c r="E3" s="67"/>
      <c r="F3" s="68"/>
      <c r="G3" s="67"/>
      <c r="H3" s="67"/>
      <c r="I3" s="67"/>
      <c r="J3" s="11"/>
      <c r="K3" s="11"/>
      <c r="L3" s="11"/>
      <c r="M3" s="11"/>
      <c r="N3" s="11"/>
    </row>
    <row r="4" spans="1:18" ht="15.75" customHeight="1">
      <c r="A4" s="350" t="s">
        <v>44</v>
      </c>
      <c r="B4" s="347" t="s">
        <v>7</v>
      </c>
      <c r="C4" s="345" t="s">
        <v>145</v>
      </c>
      <c r="D4" s="345" t="s">
        <v>45</v>
      </c>
      <c r="E4" s="345" t="s">
        <v>146</v>
      </c>
      <c r="F4" s="353" t="s">
        <v>147</v>
      </c>
      <c r="G4" s="345" t="s">
        <v>152</v>
      </c>
      <c r="H4" s="345" t="s">
        <v>46</v>
      </c>
      <c r="I4" s="345" t="s">
        <v>47</v>
      </c>
      <c r="J4" s="345" t="s">
        <v>107</v>
      </c>
      <c r="K4" s="345" t="s">
        <v>148</v>
      </c>
      <c r="L4" s="345" t="s">
        <v>153</v>
      </c>
      <c r="M4" s="345" t="s">
        <v>149</v>
      </c>
      <c r="N4" s="345" t="s">
        <v>50</v>
      </c>
      <c r="O4" s="345" t="s">
        <v>150</v>
      </c>
      <c r="P4" s="345" t="s">
        <v>125</v>
      </c>
      <c r="Q4" s="345" t="s">
        <v>117</v>
      </c>
      <c r="R4" s="345" t="s">
        <v>151</v>
      </c>
    </row>
    <row r="5" spans="1:18" ht="15.75">
      <c r="A5" s="351"/>
      <c r="B5" s="348"/>
      <c r="C5" s="346"/>
      <c r="D5" s="346"/>
      <c r="E5" s="346"/>
      <c r="F5" s="354"/>
      <c r="G5" s="346"/>
      <c r="H5" s="346"/>
      <c r="I5" s="346"/>
      <c r="J5" s="346"/>
      <c r="K5" s="346"/>
      <c r="L5" s="346"/>
      <c r="M5" s="346"/>
      <c r="N5" s="346"/>
      <c r="O5" s="346"/>
      <c r="P5" s="346"/>
      <c r="Q5" s="346"/>
      <c r="R5" s="346"/>
    </row>
    <row r="6" spans="1:18" ht="15.75">
      <c r="A6" s="351"/>
      <c r="B6" s="348"/>
      <c r="C6" s="346"/>
      <c r="D6" s="346"/>
      <c r="E6" s="346"/>
      <c r="F6" s="354"/>
      <c r="G6" s="346"/>
      <c r="H6" s="346"/>
      <c r="I6" s="346"/>
      <c r="J6" s="346"/>
      <c r="K6" s="346"/>
      <c r="L6" s="346"/>
      <c r="M6" s="346"/>
      <c r="N6" s="346"/>
      <c r="O6" s="346"/>
      <c r="P6" s="346"/>
      <c r="Q6" s="346"/>
      <c r="R6" s="346"/>
    </row>
    <row r="7" spans="1:18" ht="13.5" customHeight="1">
      <c r="A7" s="351"/>
      <c r="B7" s="348"/>
      <c r="C7" s="346"/>
      <c r="D7" s="346"/>
      <c r="E7" s="346"/>
      <c r="F7" s="70"/>
      <c r="G7" s="346"/>
      <c r="H7" s="346"/>
      <c r="I7" s="346"/>
      <c r="J7" s="346"/>
      <c r="K7" s="346"/>
      <c r="L7" s="346"/>
      <c r="M7" s="346"/>
      <c r="N7" s="346"/>
      <c r="O7" s="346"/>
      <c r="P7" s="69"/>
      <c r="Q7" s="69"/>
      <c r="R7" s="346"/>
    </row>
    <row r="8" spans="1:18" ht="17.25" customHeight="1" thickBot="1">
      <c r="A8" s="352"/>
      <c r="B8" s="349"/>
      <c r="C8" s="71" t="s">
        <v>8</v>
      </c>
      <c r="D8" s="71" t="s">
        <v>8</v>
      </c>
      <c r="E8" s="71" t="s">
        <v>9</v>
      </c>
      <c r="F8" s="70" t="s">
        <v>9</v>
      </c>
      <c r="G8" s="71" t="s">
        <v>8</v>
      </c>
      <c r="H8" s="71" t="s">
        <v>8</v>
      </c>
      <c r="I8" s="71" t="s">
        <v>8</v>
      </c>
      <c r="J8" s="71" t="s">
        <v>8</v>
      </c>
      <c r="K8" s="71" t="s">
        <v>8</v>
      </c>
      <c r="L8" s="71" t="s">
        <v>48</v>
      </c>
      <c r="M8" s="71" t="s">
        <v>8</v>
      </c>
      <c r="N8" s="71" t="s">
        <v>49</v>
      </c>
      <c r="O8" s="72" t="s">
        <v>51</v>
      </c>
      <c r="P8" s="71" t="s">
        <v>8</v>
      </c>
      <c r="Q8" s="71" t="s">
        <v>8</v>
      </c>
      <c r="R8" s="71" t="s">
        <v>8</v>
      </c>
    </row>
    <row r="9" spans="1:18" ht="16.5" thickBot="1">
      <c r="A9" s="73">
        <v>1</v>
      </c>
      <c r="B9" s="73">
        <v>2</v>
      </c>
      <c r="C9" s="73">
        <v>3</v>
      </c>
      <c r="D9" s="74">
        <v>4</v>
      </c>
      <c r="E9" s="75">
        <v>5</v>
      </c>
      <c r="F9" s="170">
        <v>6</v>
      </c>
      <c r="G9" s="74">
        <v>7</v>
      </c>
      <c r="H9" s="75">
        <v>8</v>
      </c>
      <c r="I9" s="170">
        <v>9</v>
      </c>
      <c r="J9" s="74">
        <v>10</v>
      </c>
      <c r="K9" s="75">
        <v>11</v>
      </c>
      <c r="L9" s="170">
        <v>12</v>
      </c>
      <c r="M9" s="74">
        <v>13</v>
      </c>
      <c r="N9" s="75">
        <v>14</v>
      </c>
      <c r="O9" s="170">
        <v>15</v>
      </c>
      <c r="P9" s="170">
        <v>16</v>
      </c>
      <c r="Q9" s="170">
        <v>17</v>
      </c>
      <c r="R9" s="73">
        <v>18</v>
      </c>
    </row>
    <row r="10" spans="1:19" ht="15.75">
      <c r="A10" s="205">
        <v>1</v>
      </c>
      <c r="B10" s="256" t="s">
        <v>112</v>
      </c>
      <c r="C10" s="257">
        <v>39085</v>
      </c>
      <c r="D10" s="257"/>
      <c r="E10" s="257">
        <v>332792</v>
      </c>
      <c r="F10" s="257"/>
      <c r="G10" s="257"/>
      <c r="H10" s="257"/>
      <c r="I10" s="257"/>
      <c r="J10" s="257">
        <v>121</v>
      </c>
      <c r="K10" s="257">
        <v>51</v>
      </c>
      <c r="L10" s="257"/>
      <c r="M10" s="257"/>
      <c r="N10" s="257"/>
      <c r="O10" s="257"/>
      <c r="P10" s="257"/>
      <c r="Q10" s="257"/>
      <c r="R10" s="258">
        <v>435030</v>
      </c>
      <c r="S10" s="77"/>
    </row>
    <row r="11" spans="1:19" ht="15.75">
      <c r="A11" s="210"/>
      <c r="B11" s="216" t="s">
        <v>12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259"/>
      <c r="S11" s="77"/>
    </row>
    <row r="12" spans="1:19" ht="15.75">
      <c r="A12" s="210">
        <v>2</v>
      </c>
      <c r="B12" s="216" t="s">
        <v>13</v>
      </c>
      <c r="C12" s="41">
        <v>17220</v>
      </c>
      <c r="D12" s="42">
        <v>6073</v>
      </c>
      <c r="E12" s="42">
        <v>217374</v>
      </c>
      <c r="F12" s="42">
        <v>1406</v>
      </c>
      <c r="G12" s="42"/>
      <c r="H12" s="42">
        <v>2</v>
      </c>
      <c r="I12" s="42"/>
      <c r="J12" s="42">
        <v>107</v>
      </c>
      <c r="K12" s="42">
        <v>3</v>
      </c>
      <c r="L12" s="42"/>
      <c r="M12" s="42"/>
      <c r="N12" s="42">
        <v>12</v>
      </c>
      <c r="O12" s="42">
        <v>1059</v>
      </c>
      <c r="P12" s="42"/>
      <c r="Q12" s="42"/>
      <c r="R12" s="260">
        <v>275557</v>
      </c>
      <c r="S12" s="77"/>
    </row>
    <row r="13" spans="1:19" ht="15.75">
      <c r="A13" s="210"/>
      <c r="B13" s="216" t="s">
        <v>12</v>
      </c>
      <c r="C13" s="41">
        <v>10514</v>
      </c>
      <c r="D13" s="42"/>
      <c r="E13" s="42">
        <v>193096</v>
      </c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260">
        <v>235383</v>
      </c>
      <c r="S13" s="77"/>
    </row>
    <row r="14" spans="1:19" ht="15.75">
      <c r="A14" s="215">
        <v>3</v>
      </c>
      <c r="B14" s="211" t="s">
        <v>170</v>
      </c>
      <c r="C14" s="42">
        <v>16905.35</v>
      </c>
      <c r="D14" s="42"/>
      <c r="E14" s="42">
        <v>79880.79</v>
      </c>
      <c r="F14" s="42"/>
      <c r="G14" s="42"/>
      <c r="H14" s="42">
        <v>37</v>
      </c>
      <c r="I14" s="42"/>
      <c r="J14" s="42">
        <v>609.29</v>
      </c>
      <c r="K14" s="42"/>
      <c r="L14" s="42">
        <v>14845</v>
      </c>
      <c r="M14" s="42">
        <v>607.42</v>
      </c>
      <c r="N14" s="42">
        <v>554</v>
      </c>
      <c r="O14" s="42">
        <v>15048.3</v>
      </c>
      <c r="P14" s="42"/>
      <c r="Q14" s="42"/>
      <c r="R14" s="260">
        <v>122460.85</v>
      </c>
      <c r="S14" s="26"/>
    </row>
    <row r="15" spans="1:19" ht="15.75">
      <c r="A15" s="143"/>
      <c r="B15" s="155" t="s">
        <v>105</v>
      </c>
      <c r="C15" s="165">
        <v>8991</v>
      </c>
      <c r="D15" s="172"/>
      <c r="E15" s="165">
        <v>36707</v>
      </c>
      <c r="F15" s="172"/>
      <c r="G15" s="172"/>
      <c r="H15" s="172"/>
      <c r="I15" s="172"/>
      <c r="J15" s="172"/>
      <c r="K15" s="172"/>
      <c r="L15" s="172"/>
      <c r="M15" s="172">
        <v>3</v>
      </c>
      <c r="N15" s="172"/>
      <c r="O15" s="172"/>
      <c r="P15" s="172"/>
      <c r="Q15" s="172"/>
      <c r="R15" s="173">
        <v>53874</v>
      </c>
      <c r="S15" s="82"/>
    </row>
    <row r="16" spans="1:18" ht="15.75">
      <c r="A16" s="143"/>
      <c r="B16" s="155" t="s">
        <v>106</v>
      </c>
      <c r="C16" s="165">
        <v>7306</v>
      </c>
      <c r="D16" s="172"/>
      <c r="E16" s="165">
        <v>17382</v>
      </c>
      <c r="F16" s="172"/>
      <c r="G16" s="172"/>
      <c r="H16" s="172"/>
      <c r="I16" s="172"/>
      <c r="J16" s="172">
        <v>387.29</v>
      </c>
      <c r="K16" s="172"/>
      <c r="L16" s="172"/>
      <c r="M16" s="172">
        <v>131.89</v>
      </c>
      <c r="N16" s="172"/>
      <c r="O16" s="172">
        <v>9430.8</v>
      </c>
      <c r="P16" s="172"/>
      <c r="Q16" s="172"/>
      <c r="R16" s="173">
        <v>32145.33</v>
      </c>
    </row>
    <row r="17" spans="1:18" ht="15.75">
      <c r="A17" s="143"/>
      <c r="B17" s="171" t="s">
        <v>81</v>
      </c>
      <c r="C17" s="165"/>
      <c r="D17" s="264"/>
      <c r="E17" s="165">
        <v>9320</v>
      </c>
      <c r="F17" s="264"/>
      <c r="G17" s="264"/>
      <c r="H17" s="264"/>
      <c r="I17" s="264"/>
      <c r="J17" s="264"/>
      <c r="K17" s="264"/>
      <c r="L17" s="264"/>
      <c r="M17" s="264"/>
      <c r="N17" s="264"/>
      <c r="O17" s="264"/>
      <c r="P17" s="264"/>
      <c r="Q17" s="264"/>
      <c r="R17" s="265">
        <v>10691.37</v>
      </c>
    </row>
    <row r="18" spans="1:19" s="25" customFormat="1" ht="15.75" hidden="1">
      <c r="A18" s="143">
        <v>19</v>
      </c>
      <c r="B18" s="266" t="s">
        <v>17</v>
      </c>
      <c r="C18" s="267"/>
      <c r="D18" s="267"/>
      <c r="E18" s="267"/>
      <c r="F18" s="267"/>
      <c r="G18" s="267"/>
      <c r="H18" s="267"/>
      <c r="I18" s="267"/>
      <c r="J18" s="267"/>
      <c r="K18" s="267"/>
      <c r="L18" s="267"/>
      <c r="M18" s="267"/>
      <c r="N18" s="267"/>
      <c r="O18" s="267"/>
      <c r="P18" s="267"/>
      <c r="Q18" s="267"/>
      <c r="R18" s="268"/>
      <c r="S18" s="78"/>
    </row>
    <row r="19" spans="1:19" s="25" customFormat="1" ht="15.75" hidden="1">
      <c r="A19" s="143">
        <v>18</v>
      </c>
      <c r="B19" s="266" t="s">
        <v>18</v>
      </c>
      <c r="C19" s="267"/>
      <c r="D19" s="267"/>
      <c r="E19" s="267"/>
      <c r="F19" s="267"/>
      <c r="G19" s="267"/>
      <c r="H19" s="267"/>
      <c r="I19" s="267"/>
      <c r="J19" s="267"/>
      <c r="K19" s="267"/>
      <c r="L19" s="267"/>
      <c r="M19" s="267"/>
      <c r="N19" s="267"/>
      <c r="O19" s="267"/>
      <c r="P19" s="267"/>
      <c r="Q19" s="267"/>
      <c r="R19" s="268"/>
      <c r="S19" s="79"/>
    </row>
    <row r="20" spans="1:19" s="25" customFormat="1" ht="15.75" hidden="1">
      <c r="A20" s="143">
        <v>20</v>
      </c>
      <c r="B20" s="266" t="s">
        <v>19</v>
      </c>
      <c r="C20" s="267"/>
      <c r="D20" s="267"/>
      <c r="E20" s="267"/>
      <c r="F20" s="267"/>
      <c r="G20" s="267"/>
      <c r="H20" s="267"/>
      <c r="I20" s="267"/>
      <c r="J20" s="267"/>
      <c r="K20" s="267"/>
      <c r="L20" s="267"/>
      <c r="M20" s="267"/>
      <c r="N20" s="267"/>
      <c r="O20" s="267"/>
      <c r="P20" s="267"/>
      <c r="Q20" s="267"/>
      <c r="R20" s="268"/>
      <c r="S20" s="78"/>
    </row>
    <row r="21" spans="1:19" s="25" customFormat="1" ht="15.75" hidden="1">
      <c r="A21" s="143">
        <v>21</v>
      </c>
      <c r="B21" s="266" t="s">
        <v>20</v>
      </c>
      <c r="C21" s="267"/>
      <c r="D21" s="267"/>
      <c r="E21" s="267"/>
      <c r="F21" s="267"/>
      <c r="G21" s="267"/>
      <c r="H21" s="267"/>
      <c r="I21" s="267"/>
      <c r="J21" s="267"/>
      <c r="K21" s="267"/>
      <c r="L21" s="267"/>
      <c r="M21" s="267"/>
      <c r="N21" s="267"/>
      <c r="O21" s="267"/>
      <c r="P21" s="267"/>
      <c r="Q21" s="267"/>
      <c r="R21" s="268"/>
      <c r="S21" s="79"/>
    </row>
    <row r="22" spans="1:18" ht="15.75">
      <c r="A22" s="143"/>
      <c r="B22" s="155" t="s">
        <v>80</v>
      </c>
      <c r="C22" s="165">
        <v>125</v>
      </c>
      <c r="D22" s="167"/>
      <c r="E22" s="165">
        <v>11704</v>
      </c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74">
        <v>13573.056</v>
      </c>
    </row>
    <row r="23" spans="1:18" ht="15.75">
      <c r="A23" s="143"/>
      <c r="B23" s="155" t="s">
        <v>83</v>
      </c>
      <c r="C23" s="165">
        <v>484</v>
      </c>
      <c r="D23" s="167"/>
      <c r="E23" s="165">
        <v>4768</v>
      </c>
      <c r="F23" s="167"/>
      <c r="G23" s="167"/>
      <c r="H23" s="167"/>
      <c r="I23" s="167"/>
      <c r="J23" s="167"/>
      <c r="K23" s="167"/>
      <c r="L23" s="167"/>
      <c r="M23" s="167">
        <v>472.53</v>
      </c>
      <c r="N23" s="167"/>
      <c r="O23" s="167">
        <v>5617.5</v>
      </c>
      <c r="P23" s="167"/>
      <c r="Q23" s="167"/>
      <c r="R23" s="174">
        <v>7930.53</v>
      </c>
    </row>
    <row r="24" spans="1:18" ht="15.75">
      <c r="A24" s="143"/>
      <c r="B24" s="155" t="s">
        <v>84</v>
      </c>
      <c r="C24" s="165"/>
      <c r="D24" s="172"/>
      <c r="E24" s="165"/>
      <c r="F24" s="172"/>
      <c r="G24" s="172"/>
      <c r="H24" s="172">
        <v>37</v>
      </c>
      <c r="I24" s="172"/>
      <c r="J24" s="172">
        <v>222</v>
      </c>
      <c r="K24" s="172"/>
      <c r="L24" s="172">
        <v>14845</v>
      </c>
      <c r="M24" s="172"/>
      <c r="N24" s="172">
        <v>554</v>
      </c>
      <c r="O24" s="172"/>
      <c r="P24" s="172"/>
      <c r="Q24" s="172"/>
      <c r="R24" s="173">
        <v>4245.7619</v>
      </c>
    </row>
    <row r="25" spans="1:19" ht="15.75">
      <c r="A25" s="215">
        <v>4</v>
      </c>
      <c r="B25" s="216" t="s">
        <v>113</v>
      </c>
      <c r="C25" s="42">
        <v>28688</v>
      </c>
      <c r="D25" s="42"/>
      <c r="E25" s="42">
        <v>59496</v>
      </c>
      <c r="F25" s="42"/>
      <c r="G25" s="42">
        <v>50.5</v>
      </c>
      <c r="H25" s="42">
        <v>0.4</v>
      </c>
      <c r="I25" s="42">
        <v>1096</v>
      </c>
      <c r="J25" s="42">
        <v>239</v>
      </c>
      <c r="K25" s="42"/>
      <c r="L25" s="42">
        <v>50425</v>
      </c>
      <c r="M25" s="42"/>
      <c r="N25" s="42">
        <v>2955</v>
      </c>
      <c r="O25" s="42"/>
      <c r="P25" s="42">
        <v>41</v>
      </c>
      <c r="Q25" s="42">
        <v>1060</v>
      </c>
      <c r="R25" s="260">
        <v>119127</v>
      </c>
      <c r="S25" s="77"/>
    </row>
    <row r="26" spans="1:19" ht="15.75">
      <c r="A26" s="215">
        <v>5</v>
      </c>
      <c r="B26" s="216" t="s">
        <v>14</v>
      </c>
      <c r="C26" s="42">
        <v>12330</v>
      </c>
      <c r="D26" s="42"/>
      <c r="E26" s="42">
        <v>83417</v>
      </c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260">
        <v>112927</v>
      </c>
      <c r="S26" s="77"/>
    </row>
    <row r="27" spans="1:19" ht="15.75">
      <c r="A27" s="215"/>
      <c r="B27" s="216" t="s">
        <v>15</v>
      </c>
      <c r="C27" s="42"/>
      <c r="D27" s="42"/>
      <c r="E27" s="42">
        <v>20414</v>
      </c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260">
        <v>46215</v>
      </c>
      <c r="S27" s="77"/>
    </row>
    <row r="28" spans="1:19" ht="15.75">
      <c r="A28" s="215">
        <v>6</v>
      </c>
      <c r="B28" s="211" t="s">
        <v>16</v>
      </c>
      <c r="C28" s="41">
        <v>5502.7</v>
      </c>
      <c r="D28" s="41"/>
      <c r="E28" s="41">
        <v>64810</v>
      </c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259">
        <v>82047.4</v>
      </c>
      <c r="S28" s="77"/>
    </row>
    <row r="29" spans="1:19" s="132" customFormat="1" ht="31.5">
      <c r="A29" s="217">
        <v>7</v>
      </c>
      <c r="B29" s="218" t="s">
        <v>171</v>
      </c>
      <c r="C29" s="242">
        <v>333</v>
      </c>
      <c r="D29" s="242">
        <v>157</v>
      </c>
      <c r="E29" s="242">
        <v>25328</v>
      </c>
      <c r="F29" s="242"/>
      <c r="G29" s="242"/>
      <c r="H29" s="242">
        <v>5</v>
      </c>
      <c r="I29" s="242"/>
      <c r="J29" s="242">
        <v>491</v>
      </c>
      <c r="K29" s="242"/>
      <c r="L29" s="242">
        <v>125</v>
      </c>
      <c r="M29" s="242"/>
      <c r="N29" s="242">
        <v>879</v>
      </c>
      <c r="O29" s="242">
        <v>11127</v>
      </c>
      <c r="P29" s="242"/>
      <c r="Q29" s="242"/>
      <c r="R29" s="244">
        <v>31071</v>
      </c>
      <c r="S29" s="131"/>
    </row>
    <row r="30" spans="1:19" ht="15.75">
      <c r="A30" s="143"/>
      <c r="B30" s="155" t="s">
        <v>114</v>
      </c>
      <c r="C30" s="172">
        <v>333</v>
      </c>
      <c r="D30" s="172">
        <v>125</v>
      </c>
      <c r="E30" s="172">
        <v>4498</v>
      </c>
      <c r="F30" s="172"/>
      <c r="G30" s="172"/>
      <c r="H30" s="172">
        <v>5</v>
      </c>
      <c r="I30" s="172"/>
      <c r="J30" s="172">
        <v>431</v>
      </c>
      <c r="K30" s="172"/>
      <c r="L30" s="172"/>
      <c r="M30" s="172"/>
      <c r="N30" s="172">
        <v>383</v>
      </c>
      <c r="O30" s="172">
        <v>632</v>
      </c>
      <c r="P30" s="172"/>
      <c r="Q30" s="172"/>
      <c r="R30" s="173">
        <v>6247</v>
      </c>
      <c r="S30" s="77"/>
    </row>
    <row r="31" spans="1:19" ht="15.75">
      <c r="A31" s="143"/>
      <c r="B31" s="155" t="s">
        <v>115</v>
      </c>
      <c r="C31" s="172"/>
      <c r="D31" s="172">
        <v>32</v>
      </c>
      <c r="E31" s="172">
        <v>10526</v>
      </c>
      <c r="F31" s="172"/>
      <c r="G31" s="172"/>
      <c r="H31" s="172"/>
      <c r="I31" s="172"/>
      <c r="J31" s="172">
        <v>60</v>
      </c>
      <c r="K31" s="172"/>
      <c r="L31" s="172">
        <v>125</v>
      </c>
      <c r="M31" s="172"/>
      <c r="N31" s="172">
        <v>496</v>
      </c>
      <c r="O31" s="172"/>
      <c r="P31" s="172"/>
      <c r="Q31" s="172"/>
      <c r="R31" s="173">
        <v>12224</v>
      </c>
      <c r="S31" s="77"/>
    </row>
    <row r="32" spans="1:19" ht="15.75">
      <c r="A32" s="143"/>
      <c r="B32" s="155" t="s">
        <v>116</v>
      </c>
      <c r="C32" s="172"/>
      <c r="D32" s="172"/>
      <c r="E32" s="172">
        <v>10304</v>
      </c>
      <c r="F32" s="172"/>
      <c r="G32" s="172"/>
      <c r="H32" s="172"/>
      <c r="I32" s="172"/>
      <c r="J32" s="172"/>
      <c r="K32" s="172"/>
      <c r="L32" s="172"/>
      <c r="M32" s="172"/>
      <c r="N32" s="172"/>
      <c r="O32" s="172">
        <v>10495</v>
      </c>
      <c r="P32" s="172"/>
      <c r="Q32" s="172"/>
      <c r="R32" s="173">
        <v>12600</v>
      </c>
      <c r="S32" s="77"/>
    </row>
    <row r="33" spans="1:19" ht="15.75">
      <c r="A33" s="261">
        <v>8</v>
      </c>
      <c r="B33" s="216" t="s">
        <v>22</v>
      </c>
      <c r="C33" s="42">
        <v>15884</v>
      </c>
      <c r="D33" s="42">
        <v>2000</v>
      </c>
      <c r="E33" s="42"/>
      <c r="F33" s="42"/>
      <c r="G33" s="42"/>
      <c r="H33" s="42"/>
      <c r="I33" s="42"/>
      <c r="J33" s="42"/>
      <c r="K33" s="42"/>
      <c r="L33" s="42">
        <v>4980</v>
      </c>
      <c r="M33" s="42"/>
      <c r="N33" s="42"/>
      <c r="O33" s="42">
        <v>44571</v>
      </c>
      <c r="P33" s="42"/>
      <c r="Q33" s="42"/>
      <c r="R33" s="260">
        <v>28019</v>
      </c>
      <c r="S33" s="80"/>
    </row>
    <row r="34" spans="1:19" ht="15.75">
      <c r="A34" s="261">
        <v>9</v>
      </c>
      <c r="B34" s="216" t="s">
        <v>19</v>
      </c>
      <c r="C34" s="42">
        <v>441</v>
      </c>
      <c r="D34" s="42"/>
      <c r="E34" s="42">
        <v>21753</v>
      </c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>
        <v>217</v>
      </c>
      <c r="R34" s="260">
        <v>25612</v>
      </c>
      <c r="S34" s="77"/>
    </row>
    <row r="35" spans="1:19" ht="15.75">
      <c r="A35" s="261">
        <v>10</v>
      </c>
      <c r="B35" s="216" t="s">
        <v>23</v>
      </c>
      <c r="C35" s="42">
        <v>9829</v>
      </c>
      <c r="D35" s="42"/>
      <c r="E35" s="42">
        <v>7167</v>
      </c>
      <c r="F35" s="42"/>
      <c r="G35" s="42"/>
      <c r="H35" s="42"/>
      <c r="I35" s="42"/>
      <c r="J35" s="42"/>
      <c r="K35" s="42"/>
      <c r="L35" s="42">
        <v>9757</v>
      </c>
      <c r="M35" s="42"/>
      <c r="N35" s="42"/>
      <c r="O35" s="42">
        <v>7815</v>
      </c>
      <c r="P35" s="42"/>
      <c r="Q35" s="42"/>
      <c r="R35" s="260">
        <v>24287</v>
      </c>
      <c r="S35" s="80"/>
    </row>
    <row r="36" spans="1:19" ht="15.75">
      <c r="A36" s="261">
        <v>11</v>
      </c>
      <c r="B36" s="216" t="s">
        <v>24</v>
      </c>
      <c r="C36" s="42">
        <v>16518</v>
      </c>
      <c r="D36" s="42"/>
      <c r="E36" s="42"/>
      <c r="F36" s="42"/>
      <c r="G36" s="42"/>
      <c r="H36" s="42"/>
      <c r="I36" s="42"/>
      <c r="J36" s="42">
        <v>379.4</v>
      </c>
      <c r="K36" s="42"/>
      <c r="L36" s="42"/>
      <c r="M36" s="42"/>
      <c r="N36" s="42"/>
      <c r="O36" s="42">
        <v>4525</v>
      </c>
      <c r="P36" s="42"/>
      <c r="Q36" s="42"/>
      <c r="R36" s="260">
        <v>21172.7</v>
      </c>
      <c r="S36" s="80"/>
    </row>
    <row r="37" spans="1:19" ht="15.75">
      <c r="A37" s="215">
        <v>12</v>
      </c>
      <c r="B37" s="216" t="s">
        <v>27</v>
      </c>
      <c r="C37" s="42">
        <v>9667</v>
      </c>
      <c r="D37" s="42">
        <v>549</v>
      </c>
      <c r="E37" s="42"/>
      <c r="F37" s="42"/>
      <c r="G37" s="42"/>
      <c r="H37" s="42">
        <v>41</v>
      </c>
      <c r="I37" s="42"/>
      <c r="J37" s="42"/>
      <c r="K37" s="42"/>
      <c r="L37" s="42"/>
      <c r="M37" s="42"/>
      <c r="N37" s="42"/>
      <c r="O37" s="42"/>
      <c r="P37" s="42"/>
      <c r="Q37" s="42"/>
      <c r="R37" s="260">
        <v>13337</v>
      </c>
      <c r="S37" s="77"/>
    </row>
    <row r="38" spans="1:19" ht="15.75">
      <c r="A38" s="215">
        <v>13</v>
      </c>
      <c r="B38" s="211" t="s">
        <v>20</v>
      </c>
      <c r="C38" s="42">
        <v>9364</v>
      </c>
      <c r="D38" s="42">
        <v>138</v>
      </c>
      <c r="E38" s="42"/>
      <c r="F38" s="42"/>
      <c r="G38" s="42"/>
      <c r="H38" s="42">
        <v>1</v>
      </c>
      <c r="I38" s="42"/>
      <c r="J38" s="42">
        <v>133</v>
      </c>
      <c r="K38" s="42">
        <v>23</v>
      </c>
      <c r="L38" s="42">
        <v>1204</v>
      </c>
      <c r="M38" s="42"/>
      <c r="N38" s="42"/>
      <c r="O38" s="42"/>
      <c r="P38" s="42"/>
      <c r="Q38" s="42">
        <v>1282</v>
      </c>
      <c r="R38" s="260">
        <v>14024</v>
      </c>
      <c r="S38" s="77"/>
    </row>
    <row r="39" spans="1:19" ht="15.75">
      <c r="A39" s="215">
        <v>14</v>
      </c>
      <c r="B39" s="216" t="s">
        <v>28</v>
      </c>
      <c r="C39" s="42">
        <v>461</v>
      </c>
      <c r="D39" s="42"/>
      <c r="E39" s="42">
        <v>7820</v>
      </c>
      <c r="F39" s="42"/>
      <c r="G39" s="42"/>
      <c r="H39" s="42">
        <v>1</v>
      </c>
      <c r="I39" s="42"/>
      <c r="J39" s="42"/>
      <c r="K39" s="42"/>
      <c r="L39" s="42"/>
      <c r="M39" s="42"/>
      <c r="N39" s="42"/>
      <c r="O39" s="42">
        <v>3777</v>
      </c>
      <c r="P39" s="42"/>
      <c r="Q39" s="42"/>
      <c r="R39" s="260">
        <v>9756</v>
      </c>
      <c r="S39" s="77"/>
    </row>
    <row r="40" spans="1:19" ht="15.75">
      <c r="A40" s="215">
        <v>15</v>
      </c>
      <c r="B40" s="216" t="s">
        <v>123</v>
      </c>
      <c r="C40" s="42"/>
      <c r="D40" s="42"/>
      <c r="E40" s="42">
        <v>5241</v>
      </c>
      <c r="F40" s="42"/>
      <c r="G40" s="42">
        <v>86886</v>
      </c>
      <c r="H40" s="42"/>
      <c r="I40" s="42"/>
      <c r="J40" s="42">
        <v>107</v>
      </c>
      <c r="K40" s="42"/>
      <c r="L40" s="42"/>
      <c r="M40" s="42">
        <v>258</v>
      </c>
      <c r="N40" s="42">
        <v>1310</v>
      </c>
      <c r="O40" s="42">
        <v>2134</v>
      </c>
      <c r="P40" s="42"/>
      <c r="Q40" s="42"/>
      <c r="R40" s="260">
        <v>7443</v>
      </c>
      <c r="S40" s="80"/>
    </row>
    <row r="41" spans="1:19" ht="15.75">
      <c r="A41" s="215">
        <v>16</v>
      </c>
      <c r="B41" s="216" t="s">
        <v>21</v>
      </c>
      <c r="C41" s="42">
        <v>4111</v>
      </c>
      <c r="D41" s="42"/>
      <c r="E41" s="42"/>
      <c r="F41" s="42"/>
      <c r="G41" s="42"/>
      <c r="H41" s="42">
        <v>9</v>
      </c>
      <c r="I41" s="42"/>
      <c r="J41" s="42"/>
      <c r="K41" s="42"/>
      <c r="L41" s="42"/>
      <c r="M41" s="42">
        <v>2046</v>
      </c>
      <c r="N41" s="42">
        <v>39</v>
      </c>
      <c r="O41" s="42">
        <v>5411</v>
      </c>
      <c r="P41" s="42"/>
      <c r="Q41" s="42"/>
      <c r="R41" s="260">
        <v>8713</v>
      </c>
      <c r="S41" s="61"/>
    </row>
    <row r="42" spans="1:19" ht="15.75">
      <c r="A42" s="215">
        <v>17</v>
      </c>
      <c r="B42" s="211" t="s">
        <v>26</v>
      </c>
      <c r="C42" s="42"/>
      <c r="D42" s="42"/>
      <c r="E42" s="42">
        <v>3838</v>
      </c>
      <c r="F42" s="42"/>
      <c r="G42" s="42"/>
      <c r="H42" s="42"/>
      <c r="I42" s="42"/>
      <c r="J42" s="42"/>
      <c r="K42" s="42"/>
      <c r="L42" s="42">
        <v>12007</v>
      </c>
      <c r="M42" s="42"/>
      <c r="N42" s="42"/>
      <c r="O42" s="42">
        <v>10820</v>
      </c>
      <c r="P42" s="42"/>
      <c r="Q42" s="42"/>
      <c r="R42" s="260">
        <v>7885</v>
      </c>
      <c r="S42" s="82"/>
    </row>
    <row r="43" spans="1:19" ht="15.75">
      <c r="A43" s="215">
        <v>18</v>
      </c>
      <c r="B43" s="216" t="s">
        <v>30</v>
      </c>
      <c r="C43" s="42">
        <v>129</v>
      </c>
      <c r="D43" s="42"/>
      <c r="E43" s="42">
        <v>5238</v>
      </c>
      <c r="F43" s="42"/>
      <c r="G43" s="42"/>
      <c r="H43" s="42"/>
      <c r="I43" s="42"/>
      <c r="J43" s="42"/>
      <c r="K43" s="42"/>
      <c r="L43" s="42"/>
      <c r="M43" s="42"/>
      <c r="N43" s="42"/>
      <c r="O43" s="42">
        <v>9770</v>
      </c>
      <c r="P43" s="42"/>
      <c r="Q43" s="42"/>
      <c r="R43" s="260">
        <v>6659</v>
      </c>
      <c r="S43" s="77"/>
    </row>
    <row r="44" spans="1:19" ht="15.75">
      <c r="A44" s="215">
        <v>19</v>
      </c>
      <c r="B44" s="211" t="s">
        <v>56</v>
      </c>
      <c r="C44" s="42">
        <v>2453</v>
      </c>
      <c r="D44" s="42"/>
      <c r="E44" s="42">
        <v>1000</v>
      </c>
      <c r="F44" s="42"/>
      <c r="G44" s="42"/>
      <c r="H44" s="42"/>
      <c r="I44" s="42"/>
      <c r="J44" s="42"/>
      <c r="K44" s="42"/>
      <c r="L44" s="42">
        <v>8350</v>
      </c>
      <c r="M44" s="42">
        <v>79</v>
      </c>
      <c r="N44" s="42"/>
      <c r="O44" s="42"/>
      <c r="P44" s="42"/>
      <c r="Q44" s="42"/>
      <c r="R44" s="260">
        <v>6685</v>
      </c>
      <c r="S44" s="77"/>
    </row>
    <row r="45" spans="1:19" ht="15.75">
      <c r="A45" s="215">
        <v>20</v>
      </c>
      <c r="B45" s="211" t="s">
        <v>34</v>
      </c>
      <c r="C45" s="42">
        <v>649</v>
      </c>
      <c r="D45" s="42"/>
      <c r="E45" s="42"/>
      <c r="F45" s="42"/>
      <c r="G45" s="42"/>
      <c r="H45" s="42"/>
      <c r="I45" s="42">
        <v>99</v>
      </c>
      <c r="J45" s="42"/>
      <c r="K45" s="42"/>
      <c r="L45" s="42">
        <v>20577</v>
      </c>
      <c r="M45" s="42"/>
      <c r="N45" s="42"/>
      <c r="O45" s="42"/>
      <c r="P45" s="42"/>
      <c r="Q45" s="42"/>
      <c r="R45" s="260">
        <v>6122</v>
      </c>
      <c r="S45" s="83"/>
    </row>
    <row r="46" spans="1:19" ht="15.75">
      <c r="A46" s="215">
        <v>21</v>
      </c>
      <c r="B46" s="216" t="s">
        <v>29</v>
      </c>
      <c r="C46" s="42"/>
      <c r="D46" s="42"/>
      <c r="E46" s="42">
        <v>4539</v>
      </c>
      <c r="F46" s="42"/>
      <c r="G46" s="42"/>
      <c r="H46" s="42"/>
      <c r="I46" s="42"/>
      <c r="J46" s="42">
        <v>30</v>
      </c>
      <c r="K46" s="42"/>
      <c r="L46" s="42"/>
      <c r="M46" s="42"/>
      <c r="N46" s="42"/>
      <c r="O46" s="42">
        <v>2265</v>
      </c>
      <c r="P46" s="42"/>
      <c r="Q46" s="42"/>
      <c r="R46" s="260">
        <v>5631</v>
      </c>
      <c r="S46" s="77"/>
    </row>
    <row r="47" spans="1:19" ht="15.75">
      <c r="A47" s="215">
        <v>22</v>
      </c>
      <c r="B47" s="211" t="s">
        <v>124</v>
      </c>
      <c r="C47" s="42">
        <v>267</v>
      </c>
      <c r="D47" s="42"/>
      <c r="E47" s="42">
        <v>2109</v>
      </c>
      <c r="F47" s="42"/>
      <c r="G47" s="42"/>
      <c r="H47" s="42">
        <v>11</v>
      </c>
      <c r="I47" s="42">
        <v>8</v>
      </c>
      <c r="J47" s="42"/>
      <c r="K47" s="42">
        <v>40</v>
      </c>
      <c r="L47" s="42"/>
      <c r="M47" s="42">
        <v>1035</v>
      </c>
      <c r="N47" s="42"/>
      <c r="O47" s="42"/>
      <c r="P47" s="42"/>
      <c r="Q47" s="42"/>
      <c r="R47" s="260">
        <v>4272</v>
      </c>
      <c r="S47" s="83"/>
    </row>
    <row r="48" spans="1:19" ht="15.75">
      <c r="A48" s="215">
        <v>23</v>
      </c>
      <c r="B48" s="211" t="s">
        <v>126</v>
      </c>
      <c r="C48" s="42">
        <v>103</v>
      </c>
      <c r="D48" s="42"/>
      <c r="E48" s="42">
        <v>2624</v>
      </c>
      <c r="F48" s="42"/>
      <c r="G48" s="42"/>
      <c r="H48" s="42"/>
      <c r="I48" s="42"/>
      <c r="J48" s="42"/>
      <c r="K48" s="42"/>
      <c r="L48" s="42"/>
      <c r="M48" s="42"/>
      <c r="N48" s="42">
        <v>2511</v>
      </c>
      <c r="O48" s="42"/>
      <c r="P48" s="42"/>
      <c r="Q48" s="42"/>
      <c r="R48" s="260">
        <v>3814</v>
      </c>
      <c r="S48" s="83"/>
    </row>
    <row r="49" spans="1:19" ht="15.75">
      <c r="A49" s="215">
        <v>24</v>
      </c>
      <c r="B49" s="211" t="s">
        <v>25</v>
      </c>
      <c r="C49" s="42">
        <v>959</v>
      </c>
      <c r="D49" s="42"/>
      <c r="E49" s="42"/>
      <c r="F49" s="42"/>
      <c r="G49" s="42"/>
      <c r="H49" s="42"/>
      <c r="I49" s="42"/>
      <c r="J49" s="42"/>
      <c r="K49" s="42">
        <v>23</v>
      </c>
      <c r="L49" s="42">
        <v>8809</v>
      </c>
      <c r="M49" s="42"/>
      <c r="N49" s="42">
        <v>123</v>
      </c>
      <c r="O49" s="42">
        <v>185</v>
      </c>
      <c r="P49" s="42"/>
      <c r="Q49" s="42"/>
      <c r="R49" s="260">
        <v>3354</v>
      </c>
      <c r="S49" s="77"/>
    </row>
    <row r="50" spans="1:19" ht="16.5" thickBot="1">
      <c r="A50" s="221">
        <v>25</v>
      </c>
      <c r="B50" s="222" t="s">
        <v>18</v>
      </c>
      <c r="C50" s="262"/>
      <c r="D50" s="262"/>
      <c r="E50" s="262"/>
      <c r="F50" s="262"/>
      <c r="G50" s="262"/>
      <c r="H50" s="262"/>
      <c r="I50" s="262"/>
      <c r="J50" s="262"/>
      <c r="K50" s="262"/>
      <c r="L50" s="262">
        <v>11</v>
      </c>
      <c r="M50" s="262">
        <v>1374</v>
      </c>
      <c r="N50" s="262">
        <v>105</v>
      </c>
      <c r="O50" s="262">
        <v>144</v>
      </c>
      <c r="P50" s="262"/>
      <c r="Q50" s="262"/>
      <c r="R50" s="263">
        <v>1855</v>
      </c>
      <c r="S50" s="77"/>
    </row>
  </sheetData>
  <mergeCells count="19">
    <mergeCell ref="A2:R2"/>
    <mergeCell ref="P4:P6"/>
    <mergeCell ref="O4:O7"/>
    <mergeCell ref="R4:R7"/>
    <mergeCell ref="D4:D7"/>
    <mergeCell ref="E4:E7"/>
    <mergeCell ref="G4:G7"/>
    <mergeCell ref="M4:M7"/>
    <mergeCell ref="N4:N7"/>
    <mergeCell ref="C4:C7"/>
    <mergeCell ref="Q4:Q6"/>
    <mergeCell ref="H4:H7"/>
    <mergeCell ref="B4:B8"/>
    <mergeCell ref="A4:A8"/>
    <mergeCell ref="K4:K7"/>
    <mergeCell ref="F4:F6"/>
    <mergeCell ref="I4:I7"/>
    <mergeCell ref="J4:J7"/>
    <mergeCell ref="L4:L7"/>
  </mergeCells>
  <printOptions/>
  <pageMargins left="0.3937007874015748" right="0.3937007874015748" top="0.3937007874015748" bottom="0.3937007874015748" header="0.5118110236220472" footer="0.5118110236220472"/>
  <pageSetup horizontalDpi="360" verticalDpi="360" orientation="landscape" paperSize="9" scale="7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9"/>
  <sheetViews>
    <sheetView zoomScale="75" zoomScaleNormal="75" workbookViewId="0" topLeftCell="A18">
      <selection activeCell="L40" sqref="L40"/>
    </sheetView>
  </sheetViews>
  <sheetFormatPr defaultColWidth="9.140625" defaultRowHeight="15.75" customHeight="1"/>
  <cols>
    <col min="1" max="1" width="5.421875" style="21" customWidth="1"/>
    <col min="2" max="2" width="39.28125" style="21" customWidth="1"/>
    <col min="3" max="3" width="14.421875" style="21" customWidth="1"/>
    <col min="4" max="4" width="12.421875" style="21" customWidth="1"/>
    <col min="5" max="5" width="11.57421875" style="21" customWidth="1"/>
    <col min="6" max="6" width="10.8515625" style="21" customWidth="1"/>
    <col min="7" max="7" width="8.28125" style="21" customWidth="1"/>
    <col min="8" max="8" width="12.57421875" style="21" customWidth="1"/>
    <col min="9" max="9" width="9.00390625" style="21" customWidth="1"/>
    <col min="10" max="10" width="13.00390625" style="21" customWidth="1"/>
    <col min="11" max="11" width="9.140625" style="21" customWidth="1"/>
    <col min="12" max="12" width="11.28125" style="21" customWidth="1"/>
    <col min="13" max="13" width="8.28125" style="21" customWidth="1"/>
    <col min="14" max="14" width="12.140625" style="21" customWidth="1"/>
    <col min="15" max="16384" width="7.8515625" style="21" customWidth="1"/>
  </cols>
  <sheetData>
    <row r="1" ht="15.75" customHeight="1">
      <c r="N1" s="61" t="s">
        <v>154</v>
      </c>
    </row>
    <row r="2" spans="1:14" ht="15.75" customHeight="1">
      <c r="A2" s="336" t="s">
        <v>87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</row>
    <row r="3" spans="1:14" ht="15.75" customHeight="1" thickBot="1">
      <c r="A3" s="63"/>
      <c r="H3" s="63"/>
      <c r="I3" s="63"/>
      <c r="J3" s="63"/>
      <c r="K3" s="63"/>
      <c r="L3" s="63"/>
      <c r="M3" s="63"/>
      <c r="N3" s="85" t="s">
        <v>88</v>
      </c>
    </row>
    <row r="4" spans="1:14" ht="16.5" customHeight="1" thickBot="1">
      <c r="A4" s="302" t="s">
        <v>35</v>
      </c>
      <c r="B4" s="302" t="s">
        <v>7</v>
      </c>
      <c r="C4" s="319" t="s">
        <v>89</v>
      </c>
      <c r="D4" s="319" t="s">
        <v>90</v>
      </c>
      <c r="E4" s="342" t="s">
        <v>91</v>
      </c>
      <c r="F4" s="356"/>
      <c r="G4" s="356"/>
      <c r="H4" s="356"/>
      <c r="I4" s="356"/>
      <c r="J4" s="343"/>
      <c r="K4" s="328" t="s">
        <v>92</v>
      </c>
      <c r="L4" s="329"/>
      <c r="M4" s="342" t="s">
        <v>93</v>
      </c>
      <c r="N4" s="343"/>
    </row>
    <row r="5" spans="1:15" ht="16.5" customHeight="1" thickBot="1">
      <c r="A5" s="321"/>
      <c r="B5" s="321"/>
      <c r="C5" s="320"/>
      <c r="D5" s="320"/>
      <c r="E5" s="302" t="s">
        <v>94</v>
      </c>
      <c r="F5" s="302" t="s">
        <v>90</v>
      </c>
      <c r="G5" s="325" t="s">
        <v>95</v>
      </c>
      <c r="H5" s="327"/>
      <c r="I5" s="359" t="s">
        <v>96</v>
      </c>
      <c r="J5" s="360"/>
      <c r="K5" s="357"/>
      <c r="L5" s="358"/>
      <c r="M5" s="302" t="s">
        <v>4</v>
      </c>
      <c r="N5" s="302" t="s">
        <v>90</v>
      </c>
      <c r="O5" s="46"/>
    </row>
    <row r="6" spans="1:15" ht="16.5" customHeight="1">
      <c r="A6" s="321"/>
      <c r="B6" s="321"/>
      <c r="C6" s="320"/>
      <c r="D6" s="320"/>
      <c r="E6" s="321"/>
      <c r="F6" s="321"/>
      <c r="G6" s="302" t="s">
        <v>4</v>
      </c>
      <c r="H6" s="302" t="s">
        <v>90</v>
      </c>
      <c r="I6" s="302" t="s">
        <v>4</v>
      </c>
      <c r="J6" s="302" t="s">
        <v>90</v>
      </c>
      <c r="K6" s="302" t="s">
        <v>4</v>
      </c>
      <c r="L6" s="302" t="s">
        <v>90</v>
      </c>
      <c r="M6" s="321"/>
      <c r="N6" s="321"/>
      <c r="O6" s="46"/>
    </row>
    <row r="7" spans="1:14" ht="29.25" customHeight="1" thickBot="1">
      <c r="A7" s="322"/>
      <c r="B7" s="322"/>
      <c r="C7" s="324"/>
      <c r="D7" s="324"/>
      <c r="E7" s="322"/>
      <c r="F7" s="322"/>
      <c r="G7" s="322"/>
      <c r="H7" s="322"/>
      <c r="I7" s="322"/>
      <c r="J7" s="322"/>
      <c r="K7" s="322"/>
      <c r="L7" s="322"/>
      <c r="M7" s="322"/>
      <c r="N7" s="322"/>
    </row>
    <row r="8" spans="1:14" ht="15.75" customHeight="1" thickBot="1">
      <c r="A8" s="55">
        <v>1</v>
      </c>
      <c r="B8" s="56">
        <v>2</v>
      </c>
      <c r="C8" s="57">
        <v>3</v>
      </c>
      <c r="D8" s="56">
        <v>4</v>
      </c>
      <c r="E8" s="57">
        <v>5</v>
      </c>
      <c r="F8" s="56">
        <v>6</v>
      </c>
      <c r="G8" s="57">
        <v>7</v>
      </c>
      <c r="H8" s="56">
        <v>8</v>
      </c>
      <c r="I8" s="57">
        <v>9</v>
      </c>
      <c r="J8" s="56">
        <v>10</v>
      </c>
      <c r="K8" s="57">
        <v>11</v>
      </c>
      <c r="L8" s="56">
        <v>12</v>
      </c>
      <c r="M8" s="57">
        <v>13</v>
      </c>
      <c r="N8" s="56">
        <v>14</v>
      </c>
    </row>
    <row r="9" spans="1:15" ht="15.75" customHeight="1">
      <c r="A9" s="205">
        <v>1</v>
      </c>
      <c r="B9" s="206" t="s">
        <v>112</v>
      </c>
      <c r="C9" s="208">
        <v>516.1</v>
      </c>
      <c r="D9" s="208">
        <v>503.9</v>
      </c>
      <c r="E9" s="208">
        <v>510.8</v>
      </c>
      <c r="F9" s="208">
        <v>498.6</v>
      </c>
      <c r="G9" s="208">
        <v>151.6</v>
      </c>
      <c r="H9" s="208">
        <v>141.2</v>
      </c>
      <c r="I9" s="208">
        <v>359.2</v>
      </c>
      <c r="J9" s="208">
        <v>357.4</v>
      </c>
      <c r="K9" s="208">
        <v>134.6</v>
      </c>
      <c r="L9" s="208">
        <v>134.2</v>
      </c>
      <c r="M9" s="208">
        <v>5.3</v>
      </c>
      <c r="N9" s="209">
        <v>5.3</v>
      </c>
      <c r="O9" s="22"/>
    </row>
    <row r="10" spans="1:15" ht="15.75" customHeight="1">
      <c r="A10" s="210">
        <v>2</v>
      </c>
      <c r="B10" s="211" t="s">
        <v>13</v>
      </c>
      <c r="C10" s="227">
        <v>448.7</v>
      </c>
      <c r="D10" s="227">
        <v>407.4</v>
      </c>
      <c r="E10" s="227">
        <v>411</v>
      </c>
      <c r="F10" s="227">
        <v>383.1</v>
      </c>
      <c r="G10" s="227">
        <v>98.1</v>
      </c>
      <c r="H10" s="227">
        <v>98.1</v>
      </c>
      <c r="I10" s="227">
        <v>312.9</v>
      </c>
      <c r="J10" s="227">
        <v>285</v>
      </c>
      <c r="K10" s="227">
        <v>58.1</v>
      </c>
      <c r="L10" s="227">
        <v>15.3</v>
      </c>
      <c r="M10" s="227">
        <v>37.7</v>
      </c>
      <c r="N10" s="228">
        <v>24.3</v>
      </c>
      <c r="O10" s="22"/>
    </row>
    <row r="11" spans="1:14" ht="15.75" customHeight="1">
      <c r="A11" s="210">
        <v>3</v>
      </c>
      <c r="B11" s="211" t="s">
        <v>170</v>
      </c>
      <c r="C11" s="227">
        <v>288.6</v>
      </c>
      <c r="D11" s="227">
        <v>116.6</v>
      </c>
      <c r="E11" s="227">
        <v>284.9</v>
      </c>
      <c r="F11" s="227">
        <v>116.4</v>
      </c>
      <c r="G11" s="227">
        <v>66.4</v>
      </c>
      <c r="H11" s="227">
        <v>32.8</v>
      </c>
      <c r="I11" s="227">
        <v>218.5</v>
      </c>
      <c r="J11" s="227">
        <v>83.6</v>
      </c>
      <c r="K11" s="227">
        <v>24</v>
      </c>
      <c r="L11" s="227">
        <v>5.6</v>
      </c>
      <c r="M11" s="227">
        <v>3.7</v>
      </c>
      <c r="N11" s="228">
        <v>0.2</v>
      </c>
    </row>
    <row r="12" spans="1:14" ht="15.75" customHeight="1">
      <c r="A12" s="158"/>
      <c r="B12" s="155" t="s">
        <v>105</v>
      </c>
      <c r="C12" s="162">
        <v>94.8</v>
      </c>
      <c r="D12" s="162">
        <v>69.7</v>
      </c>
      <c r="E12" s="162">
        <v>94.6</v>
      </c>
      <c r="F12" s="162">
        <v>69.5</v>
      </c>
      <c r="G12" s="162">
        <v>21.7</v>
      </c>
      <c r="H12" s="162">
        <v>21.4</v>
      </c>
      <c r="I12" s="162">
        <v>72.9</v>
      </c>
      <c r="J12" s="162">
        <v>48.1</v>
      </c>
      <c r="K12" s="162">
        <v>8.6</v>
      </c>
      <c r="L12" s="162">
        <v>0.2</v>
      </c>
      <c r="M12" s="162">
        <v>0.2</v>
      </c>
      <c r="N12" s="163">
        <v>0.2</v>
      </c>
    </row>
    <row r="13" spans="1:14" ht="15.75" customHeight="1">
      <c r="A13" s="158"/>
      <c r="B13" s="155" t="s">
        <v>82</v>
      </c>
      <c r="C13" s="162">
        <v>92.6</v>
      </c>
      <c r="D13" s="162">
        <v>1.4</v>
      </c>
      <c r="E13" s="162">
        <v>89.1</v>
      </c>
      <c r="F13" s="162">
        <v>1.4</v>
      </c>
      <c r="G13" s="162">
        <v>19.9</v>
      </c>
      <c r="H13" s="162">
        <v>0</v>
      </c>
      <c r="I13" s="162">
        <v>69.2</v>
      </c>
      <c r="J13" s="162">
        <v>1.4</v>
      </c>
      <c r="K13" s="162">
        <v>1.53</v>
      </c>
      <c r="L13" s="162"/>
      <c r="M13" s="162">
        <v>3.5</v>
      </c>
      <c r="N13" s="163"/>
    </row>
    <row r="14" spans="1:14" ht="15.75" customHeight="1">
      <c r="A14" s="158"/>
      <c r="B14" s="171" t="s">
        <v>81</v>
      </c>
      <c r="C14" s="162">
        <v>25.9</v>
      </c>
      <c r="D14" s="162">
        <v>25.9</v>
      </c>
      <c r="E14" s="162">
        <v>25.9</v>
      </c>
      <c r="F14" s="162">
        <v>25.9</v>
      </c>
      <c r="G14" s="162">
        <v>7.2</v>
      </c>
      <c r="H14" s="162">
        <v>7.2</v>
      </c>
      <c r="I14" s="162">
        <v>18.7</v>
      </c>
      <c r="J14" s="162">
        <v>18.7</v>
      </c>
      <c r="K14" s="162"/>
      <c r="L14" s="162"/>
      <c r="M14" s="162"/>
      <c r="N14" s="163"/>
    </row>
    <row r="15" spans="1:14" ht="15.75" customHeight="1">
      <c r="A15" s="158"/>
      <c r="B15" s="155" t="s">
        <v>80</v>
      </c>
      <c r="C15" s="162">
        <v>42</v>
      </c>
      <c r="D15" s="162"/>
      <c r="E15" s="162">
        <v>42</v>
      </c>
      <c r="F15" s="162"/>
      <c r="G15" s="162">
        <v>12.7</v>
      </c>
      <c r="H15" s="162"/>
      <c r="I15" s="162">
        <v>29.3</v>
      </c>
      <c r="J15" s="162"/>
      <c r="K15" s="162">
        <v>6</v>
      </c>
      <c r="L15" s="162"/>
      <c r="M15" s="162"/>
      <c r="N15" s="163"/>
    </row>
    <row r="16" spans="1:14" ht="15.75" customHeight="1">
      <c r="A16" s="158"/>
      <c r="B16" s="155" t="s">
        <v>83</v>
      </c>
      <c r="C16" s="162">
        <v>26.6</v>
      </c>
      <c r="D16" s="162">
        <v>16.8</v>
      </c>
      <c r="E16" s="162">
        <v>26.6</v>
      </c>
      <c r="F16" s="162">
        <v>16.8</v>
      </c>
      <c r="G16" s="162">
        <v>3</v>
      </c>
      <c r="H16" s="162">
        <v>2.3</v>
      </c>
      <c r="I16" s="162">
        <v>23.6</v>
      </c>
      <c r="J16" s="162">
        <v>14.5</v>
      </c>
      <c r="K16" s="162">
        <v>7.9</v>
      </c>
      <c r="L16" s="162">
        <v>5.4</v>
      </c>
      <c r="M16" s="162"/>
      <c r="N16" s="163"/>
    </row>
    <row r="17" spans="1:14" ht="15.75" customHeight="1">
      <c r="A17" s="158"/>
      <c r="B17" s="155" t="s">
        <v>84</v>
      </c>
      <c r="C17" s="162">
        <v>6.694</v>
      </c>
      <c r="D17" s="162">
        <v>2.8</v>
      </c>
      <c r="E17" s="162">
        <v>6.7</v>
      </c>
      <c r="F17" s="162">
        <v>2.8</v>
      </c>
      <c r="G17" s="162">
        <v>1.9</v>
      </c>
      <c r="H17" s="162">
        <v>1.9</v>
      </c>
      <c r="I17" s="162">
        <v>4.8</v>
      </c>
      <c r="J17" s="162">
        <v>0.9</v>
      </c>
      <c r="K17" s="162"/>
      <c r="L17" s="162"/>
      <c r="M17" s="162"/>
      <c r="N17" s="163"/>
    </row>
    <row r="18" spans="1:14" ht="15.75" customHeight="1">
      <c r="A18" s="210">
        <v>4</v>
      </c>
      <c r="B18" s="211" t="s">
        <v>113</v>
      </c>
      <c r="C18" s="227">
        <v>327.56</v>
      </c>
      <c r="D18" s="227">
        <v>264.02</v>
      </c>
      <c r="E18" s="227">
        <v>301.28</v>
      </c>
      <c r="F18" s="227">
        <v>244.41</v>
      </c>
      <c r="G18" s="227">
        <v>91.21</v>
      </c>
      <c r="H18" s="227">
        <v>74.81</v>
      </c>
      <c r="I18" s="227">
        <v>210.07</v>
      </c>
      <c r="J18" s="227">
        <v>169.6</v>
      </c>
      <c r="K18" s="227">
        <v>60.19</v>
      </c>
      <c r="L18" s="227">
        <v>48.64</v>
      </c>
      <c r="M18" s="227">
        <v>26.28</v>
      </c>
      <c r="N18" s="228">
        <v>19.61</v>
      </c>
    </row>
    <row r="19" spans="1:15" ht="15.75" customHeight="1">
      <c r="A19" s="210">
        <v>5</v>
      </c>
      <c r="B19" s="211" t="s">
        <v>14</v>
      </c>
      <c r="C19" s="227">
        <v>220</v>
      </c>
      <c r="D19" s="227">
        <v>205.3</v>
      </c>
      <c r="E19" s="227">
        <v>205.3</v>
      </c>
      <c r="F19" s="227">
        <v>190.9</v>
      </c>
      <c r="G19" s="227">
        <v>47.7</v>
      </c>
      <c r="H19" s="227">
        <v>47.7</v>
      </c>
      <c r="I19" s="227">
        <v>157.6</v>
      </c>
      <c r="J19" s="227">
        <v>143.2</v>
      </c>
      <c r="K19" s="227">
        <v>12</v>
      </c>
      <c r="L19" s="227">
        <v>7.6</v>
      </c>
      <c r="M19" s="227">
        <v>14.7</v>
      </c>
      <c r="N19" s="228">
        <v>14.4</v>
      </c>
      <c r="O19" s="22"/>
    </row>
    <row r="20" spans="1:14" ht="15.75" customHeight="1">
      <c r="A20" s="210">
        <v>6</v>
      </c>
      <c r="B20" s="211" t="s">
        <v>16</v>
      </c>
      <c r="C20" s="227">
        <v>167.087</v>
      </c>
      <c r="D20" s="227">
        <v>152.939</v>
      </c>
      <c r="E20" s="227">
        <v>161.26</v>
      </c>
      <c r="F20" s="227">
        <v>149.028</v>
      </c>
      <c r="G20" s="227">
        <v>54.917</v>
      </c>
      <c r="H20" s="227">
        <v>51.836</v>
      </c>
      <c r="I20" s="227">
        <v>106.343</v>
      </c>
      <c r="J20" s="227">
        <v>97.192</v>
      </c>
      <c r="K20" s="227">
        <v>1.604</v>
      </c>
      <c r="L20" s="227">
        <v>1.604</v>
      </c>
      <c r="M20" s="227">
        <v>5.827</v>
      </c>
      <c r="N20" s="228">
        <v>3.911</v>
      </c>
    </row>
    <row r="21" spans="1:14" ht="16.5" customHeight="1">
      <c r="A21" s="251">
        <v>7</v>
      </c>
      <c r="B21" s="218" t="s">
        <v>171</v>
      </c>
      <c r="C21" s="227">
        <f aca="true" t="shared" si="0" ref="C21:L21">SUM(C22:C24)</f>
        <v>74.836</v>
      </c>
      <c r="D21" s="227">
        <f t="shared" si="0"/>
        <v>71.314</v>
      </c>
      <c r="E21" s="227">
        <f t="shared" si="0"/>
        <v>74.836</v>
      </c>
      <c r="F21" s="227">
        <f t="shared" si="0"/>
        <v>71.314</v>
      </c>
      <c r="G21" s="227">
        <f t="shared" si="0"/>
        <v>9.1</v>
      </c>
      <c r="H21" s="227">
        <f t="shared" si="0"/>
        <v>10.6</v>
      </c>
      <c r="I21" s="227">
        <f t="shared" si="0"/>
        <v>65.736</v>
      </c>
      <c r="J21" s="227">
        <f t="shared" si="0"/>
        <v>60.714</v>
      </c>
      <c r="K21" s="227">
        <f t="shared" si="0"/>
        <v>10.682</v>
      </c>
      <c r="L21" s="227">
        <f t="shared" si="0"/>
        <v>10.682</v>
      </c>
      <c r="M21" s="227"/>
      <c r="N21" s="228"/>
    </row>
    <row r="22" spans="1:14" ht="15.75" customHeight="1">
      <c r="A22" s="158"/>
      <c r="B22" s="155" t="s">
        <v>114</v>
      </c>
      <c r="C22" s="162">
        <v>16.6</v>
      </c>
      <c r="D22" s="162">
        <v>14.2</v>
      </c>
      <c r="E22" s="162">
        <v>16.6</v>
      </c>
      <c r="F22" s="162">
        <v>14.2</v>
      </c>
      <c r="G22" s="162">
        <v>6.3</v>
      </c>
      <c r="H22" s="162">
        <v>7.8</v>
      </c>
      <c r="I22" s="162">
        <v>10.3</v>
      </c>
      <c r="J22" s="162">
        <v>6.4</v>
      </c>
      <c r="K22" s="162">
        <v>1.4</v>
      </c>
      <c r="L22" s="162">
        <v>1.4</v>
      </c>
      <c r="M22" s="162"/>
      <c r="N22" s="163"/>
    </row>
    <row r="23" spans="1:14" ht="15.75" customHeight="1">
      <c r="A23" s="158"/>
      <c r="B23" s="155" t="s">
        <v>115</v>
      </c>
      <c r="C23" s="162">
        <f>E23</f>
        <v>36</v>
      </c>
      <c r="D23" s="162">
        <f>F23</f>
        <v>35.699999999999996</v>
      </c>
      <c r="E23" s="162">
        <f>G23+I23</f>
        <v>36</v>
      </c>
      <c r="F23" s="162">
        <f>H23+J23</f>
        <v>35.699999999999996</v>
      </c>
      <c r="G23" s="162">
        <v>2.8</v>
      </c>
      <c r="H23" s="162">
        <v>2.8</v>
      </c>
      <c r="I23" s="162">
        <v>33.2</v>
      </c>
      <c r="J23" s="162">
        <v>32.9</v>
      </c>
      <c r="K23" s="162">
        <v>8.6</v>
      </c>
      <c r="L23" s="162">
        <v>8.6</v>
      </c>
      <c r="M23" s="162"/>
      <c r="N23" s="163"/>
    </row>
    <row r="24" spans="1:14" ht="15.75" customHeight="1">
      <c r="A24" s="158"/>
      <c r="B24" s="155" t="s">
        <v>116</v>
      </c>
      <c r="C24" s="162">
        <v>22.236</v>
      </c>
      <c r="D24" s="162">
        <v>21.414</v>
      </c>
      <c r="E24" s="162">
        <v>22.236</v>
      </c>
      <c r="F24" s="162">
        <v>21.414</v>
      </c>
      <c r="G24" s="162">
        <v>0</v>
      </c>
      <c r="H24" s="162">
        <v>0</v>
      </c>
      <c r="I24" s="162">
        <v>22.236</v>
      </c>
      <c r="J24" s="162">
        <v>21.414</v>
      </c>
      <c r="K24" s="162">
        <v>0.682</v>
      </c>
      <c r="L24" s="162">
        <v>0.682</v>
      </c>
      <c r="M24" s="162"/>
      <c r="N24" s="163"/>
    </row>
    <row r="25" spans="1:14" ht="15.75" customHeight="1">
      <c r="A25" s="210">
        <v>8</v>
      </c>
      <c r="B25" s="211" t="s">
        <v>22</v>
      </c>
      <c r="C25" s="227">
        <v>39.2</v>
      </c>
      <c r="D25" s="227">
        <v>39.2</v>
      </c>
      <c r="E25" s="227">
        <v>39.2</v>
      </c>
      <c r="F25" s="227">
        <v>39.2</v>
      </c>
      <c r="G25" s="227">
        <v>5.7</v>
      </c>
      <c r="H25" s="227">
        <v>5.7</v>
      </c>
      <c r="I25" s="227">
        <v>33.5</v>
      </c>
      <c r="J25" s="227">
        <v>33.5</v>
      </c>
      <c r="K25" s="227"/>
      <c r="L25" s="227"/>
      <c r="M25" s="227"/>
      <c r="N25" s="228"/>
    </row>
    <row r="26" spans="1:14" ht="15.75" customHeight="1">
      <c r="A26" s="210">
        <v>9</v>
      </c>
      <c r="B26" s="211" t="s">
        <v>19</v>
      </c>
      <c r="C26" s="227">
        <v>57.9</v>
      </c>
      <c r="D26" s="227">
        <v>32.2</v>
      </c>
      <c r="E26" s="227">
        <v>57.1</v>
      </c>
      <c r="F26" s="227">
        <v>31.5</v>
      </c>
      <c r="G26" s="227">
        <v>11.6</v>
      </c>
      <c r="H26" s="227">
        <v>11.6</v>
      </c>
      <c r="I26" s="227">
        <v>45.5</v>
      </c>
      <c r="J26" s="227">
        <v>19.9</v>
      </c>
      <c r="K26" s="227"/>
      <c r="L26" s="227"/>
      <c r="M26" s="227">
        <v>0.8</v>
      </c>
      <c r="N26" s="228">
        <v>0.7</v>
      </c>
    </row>
    <row r="27" spans="1:14" ht="15.75" customHeight="1">
      <c r="A27" s="210">
        <v>10</v>
      </c>
      <c r="B27" s="211" t="s">
        <v>23</v>
      </c>
      <c r="C27" s="227">
        <v>47.1</v>
      </c>
      <c r="D27" s="227">
        <v>46.3</v>
      </c>
      <c r="E27" s="227">
        <v>41.8</v>
      </c>
      <c r="F27" s="227">
        <v>35.4</v>
      </c>
      <c r="G27" s="227"/>
      <c r="H27" s="227"/>
      <c r="I27" s="227"/>
      <c r="J27" s="227"/>
      <c r="K27" s="227"/>
      <c r="L27" s="227">
        <v>8.8</v>
      </c>
      <c r="M27" s="227">
        <v>5.3</v>
      </c>
      <c r="N27" s="228">
        <v>3.3</v>
      </c>
    </row>
    <row r="28" spans="1:14" ht="15.75" customHeight="1">
      <c r="A28" s="210">
        <v>11</v>
      </c>
      <c r="B28" s="211" t="s">
        <v>24</v>
      </c>
      <c r="C28" s="227">
        <v>60.576</v>
      </c>
      <c r="D28" s="227">
        <v>45.252</v>
      </c>
      <c r="E28" s="227">
        <v>60.576</v>
      </c>
      <c r="F28" s="227">
        <v>45.252</v>
      </c>
      <c r="G28" s="227">
        <v>16.7</v>
      </c>
      <c r="H28" s="227">
        <v>14.7</v>
      </c>
      <c r="I28" s="227">
        <v>43.876</v>
      </c>
      <c r="J28" s="227">
        <v>30.552</v>
      </c>
      <c r="K28" s="227">
        <v>17.126</v>
      </c>
      <c r="L28" s="227">
        <v>2.3</v>
      </c>
      <c r="M28" s="227"/>
      <c r="N28" s="228"/>
    </row>
    <row r="29" spans="1:14" ht="15.75" customHeight="1">
      <c r="A29" s="210">
        <v>12</v>
      </c>
      <c r="B29" s="211" t="s">
        <v>27</v>
      </c>
      <c r="C29" s="227">
        <v>33</v>
      </c>
      <c r="D29" s="227">
        <v>24</v>
      </c>
      <c r="E29" s="227">
        <v>32.4</v>
      </c>
      <c r="F29" s="227">
        <v>23.6</v>
      </c>
      <c r="G29" s="227">
        <v>4.1</v>
      </c>
      <c r="H29" s="227">
        <v>4.1</v>
      </c>
      <c r="I29" s="227">
        <v>28.3</v>
      </c>
      <c r="J29" s="227">
        <v>19.5</v>
      </c>
      <c r="K29" s="227">
        <v>13.6</v>
      </c>
      <c r="L29" s="227">
        <v>6</v>
      </c>
      <c r="M29" s="227">
        <v>0.5</v>
      </c>
      <c r="N29" s="228">
        <v>0.4</v>
      </c>
    </row>
    <row r="30" spans="1:14" ht="15.75" customHeight="1">
      <c r="A30" s="210">
        <v>13</v>
      </c>
      <c r="B30" s="211" t="s">
        <v>20</v>
      </c>
      <c r="C30" s="227">
        <v>41.5</v>
      </c>
      <c r="D30" s="227">
        <v>17.1</v>
      </c>
      <c r="E30" s="227">
        <v>40.3</v>
      </c>
      <c r="F30" s="227">
        <v>17.1</v>
      </c>
      <c r="G30" s="227">
        <v>15.8</v>
      </c>
      <c r="H30" s="227">
        <v>9.4</v>
      </c>
      <c r="I30" s="227">
        <v>24.5</v>
      </c>
      <c r="J30" s="227">
        <v>8.4</v>
      </c>
      <c r="K30" s="227">
        <v>9.2</v>
      </c>
      <c r="L30" s="227">
        <v>4.3</v>
      </c>
      <c r="M30" s="227">
        <v>1.2</v>
      </c>
      <c r="N30" s="228">
        <v>1.2</v>
      </c>
    </row>
    <row r="31" spans="1:14" ht="15.75" customHeight="1">
      <c r="A31" s="210">
        <v>14</v>
      </c>
      <c r="B31" s="211" t="s">
        <v>28</v>
      </c>
      <c r="C31" s="227">
        <v>23</v>
      </c>
      <c r="D31" s="227">
        <v>20</v>
      </c>
      <c r="E31" s="227">
        <v>23</v>
      </c>
      <c r="F31" s="227">
        <v>20</v>
      </c>
      <c r="G31" s="227">
        <v>12</v>
      </c>
      <c r="H31" s="227">
        <v>12</v>
      </c>
      <c r="I31" s="227">
        <v>11</v>
      </c>
      <c r="J31" s="227">
        <v>8</v>
      </c>
      <c r="K31" s="227">
        <v>2.5</v>
      </c>
      <c r="L31" s="227">
        <v>2.5</v>
      </c>
      <c r="M31" s="227"/>
      <c r="N31" s="228"/>
    </row>
    <row r="32" spans="1:14" ht="15.75">
      <c r="A32" s="210">
        <v>15</v>
      </c>
      <c r="B32" s="211" t="s">
        <v>123</v>
      </c>
      <c r="C32" s="227">
        <v>37.45</v>
      </c>
      <c r="D32" s="227">
        <v>37.5</v>
      </c>
      <c r="E32" s="227">
        <v>37.5</v>
      </c>
      <c r="F32" s="227">
        <v>37.5</v>
      </c>
      <c r="G32" s="227">
        <v>0</v>
      </c>
      <c r="H32" s="227">
        <v>0</v>
      </c>
      <c r="I32" s="227">
        <v>37.5</v>
      </c>
      <c r="J32" s="227">
        <v>37.5</v>
      </c>
      <c r="K32" s="227">
        <v>13.49</v>
      </c>
      <c r="L32" s="227">
        <v>13.49</v>
      </c>
      <c r="M32" s="227"/>
      <c r="N32" s="228"/>
    </row>
    <row r="33" spans="1:14" ht="15.75" customHeight="1">
      <c r="A33" s="210">
        <v>16</v>
      </c>
      <c r="B33" s="211" t="s">
        <v>21</v>
      </c>
      <c r="C33" s="227">
        <v>21.6</v>
      </c>
      <c r="D33" s="227">
        <v>18</v>
      </c>
      <c r="E33" s="227">
        <v>21.6</v>
      </c>
      <c r="F33" s="227">
        <v>18</v>
      </c>
      <c r="G33" s="227">
        <v>4.8</v>
      </c>
      <c r="H33" s="227">
        <v>4.8</v>
      </c>
      <c r="I33" s="227">
        <v>8.4</v>
      </c>
      <c r="J33" s="227">
        <v>7.3</v>
      </c>
      <c r="K33" s="227">
        <v>8</v>
      </c>
      <c r="L33" s="227">
        <v>6.6</v>
      </c>
      <c r="M33" s="227"/>
      <c r="N33" s="228"/>
    </row>
    <row r="34" spans="1:14" ht="15.75" customHeight="1">
      <c r="A34" s="210">
        <v>17</v>
      </c>
      <c r="B34" s="211" t="s">
        <v>26</v>
      </c>
      <c r="C34" s="227">
        <v>23</v>
      </c>
      <c r="D34" s="227">
        <v>23</v>
      </c>
      <c r="E34" s="227">
        <v>23</v>
      </c>
      <c r="F34" s="227">
        <v>23</v>
      </c>
      <c r="G34" s="227"/>
      <c r="H34" s="227"/>
      <c r="I34" s="227"/>
      <c r="J34" s="227"/>
      <c r="K34" s="227">
        <v>0.2</v>
      </c>
      <c r="L34" s="227">
        <v>0.2</v>
      </c>
      <c r="M34" s="227"/>
      <c r="N34" s="228"/>
    </row>
    <row r="35" spans="1:14" ht="15.75" customHeight="1">
      <c r="A35" s="210">
        <v>18</v>
      </c>
      <c r="B35" s="211" t="s">
        <v>30</v>
      </c>
      <c r="C35" s="227">
        <v>16.64</v>
      </c>
      <c r="D35" s="227">
        <v>16</v>
      </c>
      <c r="E35" s="227">
        <v>16.5</v>
      </c>
      <c r="F35" s="227">
        <v>16</v>
      </c>
      <c r="G35" s="227">
        <v>6.2</v>
      </c>
      <c r="H35" s="227">
        <v>6.2</v>
      </c>
      <c r="I35" s="227">
        <v>10.4</v>
      </c>
      <c r="J35" s="227">
        <v>9.8</v>
      </c>
      <c r="K35" s="227">
        <v>0.5</v>
      </c>
      <c r="L35" s="227">
        <v>0.3</v>
      </c>
      <c r="M35" s="227"/>
      <c r="N35" s="228"/>
    </row>
    <row r="36" spans="1:14" ht="15.75" customHeight="1">
      <c r="A36" s="210">
        <v>19</v>
      </c>
      <c r="B36" s="211" t="s">
        <v>56</v>
      </c>
      <c r="C36" s="227">
        <v>15.1</v>
      </c>
      <c r="D36" s="227">
        <v>8.4</v>
      </c>
      <c r="E36" s="227">
        <v>15.1</v>
      </c>
      <c r="F36" s="227">
        <v>8.4</v>
      </c>
      <c r="G36" s="227">
        <v>2.7</v>
      </c>
      <c r="H36" s="227">
        <v>2</v>
      </c>
      <c r="I36" s="227">
        <v>12.4</v>
      </c>
      <c r="J36" s="227">
        <v>6.4</v>
      </c>
      <c r="K36" s="227">
        <v>4.8</v>
      </c>
      <c r="L36" s="227">
        <v>3.5</v>
      </c>
      <c r="M36" s="227"/>
      <c r="N36" s="228"/>
    </row>
    <row r="37" spans="1:14" ht="15.75" customHeight="1">
      <c r="A37" s="210">
        <v>20</v>
      </c>
      <c r="B37" s="211" t="s">
        <v>34</v>
      </c>
      <c r="C37" s="227">
        <v>14.3</v>
      </c>
      <c r="D37" s="227">
        <v>8.5</v>
      </c>
      <c r="E37" s="227">
        <v>14.3</v>
      </c>
      <c r="F37" s="227">
        <v>8.5</v>
      </c>
      <c r="G37" s="227">
        <v>5</v>
      </c>
      <c r="H37" s="227">
        <v>4.8</v>
      </c>
      <c r="I37" s="227">
        <v>9.3</v>
      </c>
      <c r="J37" s="227">
        <v>3.7</v>
      </c>
      <c r="K37" s="227">
        <v>12.2</v>
      </c>
      <c r="L37" s="227">
        <v>6.7</v>
      </c>
      <c r="M37" s="227"/>
      <c r="N37" s="228"/>
    </row>
    <row r="38" spans="1:14" ht="15.75" customHeight="1">
      <c r="A38" s="210">
        <v>21</v>
      </c>
      <c r="B38" s="211" t="s">
        <v>29</v>
      </c>
      <c r="C38" s="227">
        <v>23.92</v>
      </c>
      <c r="D38" s="227">
        <v>23.92</v>
      </c>
      <c r="E38" s="227">
        <v>23.92</v>
      </c>
      <c r="F38" s="227">
        <v>23.92</v>
      </c>
      <c r="G38" s="227">
        <v>13.59</v>
      </c>
      <c r="H38" s="227">
        <v>13.59</v>
      </c>
      <c r="I38" s="227">
        <v>10.33</v>
      </c>
      <c r="J38" s="227">
        <v>10.33</v>
      </c>
      <c r="K38" s="227"/>
      <c r="L38" s="227"/>
      <c r="M38" s="227"/>
      <c r="N38" s="228"/>
    </row>
    <row r="39" spans="1:14" ht="15.75" customHeight="1">
      <c r="A39" s="210">
        <v>22</v>
      </c>
      <c r="B39" s="211" t="s">
        <v>124</v>
      </c>
      <c r="C39" s="227">
        <v>8.838</v>
      </c>
      <c r="D39" s="227">
        <v>7.484</v>
      </c>
      <c r="E39" s="227">
        <v>8.838</v>
      </c>
      <c r="F39" s="227">
        <f>+G39+I39</f>
        <v>8.838</v>
      </c>
      <c r="G39" s="227">
        <v>1.512</v>
      </c>
      <c r="H39" s="227">
        <v>1.512</v>
      </c>
      <c r="I39" s="227">
        <v>7.326</v>
      </c>
      <c r="J39" s="227">
        <v>5.972</v>
      </c>
      <c r="K39" s="227">
        <v>0.876</v>
      </c>
      <c r="L39" s="227">
        <v>0.876</v>
      </c>
      <c r="M39" s="227"/>
      <c r="N39" s="228"/>
    </row>
    <row r="40" spans="1:14" ht="15.75" customHeight="1">
      <c r="A40" s="210">
        <v>23</v>
      </c>
      <c r="B40" s="211" t="s">
        <v>126</v>
      </c>
      <c r="C40" s="227">
        <v>6.38</v>
      </c>
      <c r="D40" s="227">
        <v>6.2</v>
      </c>
      <c r="E40" s="227">
        <v>6.2</v>
      </c>
      <c r="F40" s="227">
        <v>6.2</v>
      </c>
      <c r="G40" s="227"/>
      <c r="H40" s="227"/>
      <c r="I40" s="227">
        <v>6.2</v>
      </c>
      <c r="J40" s="227">
        <v>6.2</v>
      </c>
      <c r="K40" s="227">
        <v>1.65</v>
      </c>
      <c r="L40" s="227">
        <v>1.65</v>
      </c>
      <c r="M40" s="227"/>
      <c r="N40" s="228"/>
    </row>
    <row r="41" spans="1:14" ht="15.75" customHeight="1">
      <c r="A41" s="210">
        <v>24</v>
      </c>
      <c r="B41" s="211" t="s">
        <v>25</v>
      </c>
      <c r="C41" s="227">
        <v>11.3</v>
      </c>
      <c r="D41" s="227">
        <v>10.3</v>
      </c>
      <c r="E41" s="227">
        <v>11.3</v>
      </c>
      <c r="F41" s="227">
        <v>10.6</v>
      </c>
      <c r="G41" s="227">
        <v>11.1</v>
      </c>
      <c r="H41" s="227">
        <v>10.4</v>
      </c>
      <c r="I41" s="227">
        <v>0.2</v>
      </c>
      <c r="J41" s="227">
        <v>0.2</v>
      </c>
      <c r="K41" s="227">
        <v>3.2</v>
      </c>
      <c r="L41" s="227">
        <v>3.2</v>
      </c>
      <c r="M41" s="227"/>
      <c r="N41" s="228"/>
    </row>
    <row r="42" spans="1:14" ht="15.75" customHeight="1" thickBot="1">
      <c r="A42" s="253">
        <v>25</v>
      </c>
      <c r="B42" s="222" t="s">
        <v>18</v>
      </c>
      <c r="C42" s="232">
        <v>5.507</v>
      </c>
      <c r="D42" s="232">
        <v>4.8</v>
      </c>
      <c r="E42" s="232">
        <v>5.507</v>
      </c>
      <c r="F42" s="232">
        <v>4.8</v>
      </c>
      <c r="G42" s="232"/>
      <c r="H42" s="232"/>
      <c r="I42" s="232">
        <v>5.507</v>
      </c>
      <c r="J42" s="232">
        <v>4.8</v>
      </c>
      <c r="K42" s="232">
        <v>2.7</v>
      </c>
      <c r="L42" s="232">
        <v>2.4</v>
      </c>
      <c r="M42" s="232"/>
      <c r="N42" s="233"/>
    </row>
    <row r="43" spans="3:14" s="24" customFormat="1" ht="15.75" customHeight="1"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</row>
    <row r="44" spans="3:14" s="26" customFormat="1" ht="15.75" customHeight="1"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</row>
    <row r="45" spans="3:14" ht="15.75" customHeight="1"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</row>
    <row r="46" spans="3:14" ht="15.75" customHeight="1"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</row>
    <row r="47" spans="3:14" ht="15.75" customHeight="1"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</row>
    <row r="48" spans="3:14" ht="15.75" customHeight="1"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</row>
    <row r="49" spans="3:14" ht="15.75" customHeight="1"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</row>
  </sheetData>
  <mergeCells count="20">
    <mergeCell ref="G5:H5"/>
    <mergeCell ref="I5:J5"/>
    <mergeCell ref="M5:M7"/>
    <mergeCell ref="N5:N7"/>
    <mergeCell ref="G6:G7"/>
    <mergeCell ref="H6:H7"/>
    <mergeCell ref="I6:I7"/>
    <mergeCell ref="J6:J7"/>
    <mergeCell ref="K6:K7"/>
    <mergeCell ref="L6:L7"/>
    <mergeCell ref="A2:N2"/>
    <mergeCell ref="A4:A7"/>
    <mergeCell ref="B4:B7"/>
    <mergeCell ref="C4:C7"/>
    <mergeCell ref="D4:D7"/>
    <mergeCell ref="E4:J4"/>
    <mergeCell ref="K4:L5"/>
    <mergeCell ref="M4:N4"/>
    <mergeCell ref="E5:E7"/>
    <mergeCell ref="F5:F7"/>
  </mergeCells>
  <printOptions/>
  <pageMargins left="0.35433070866141736" right="0.35433070866141736" top="0.31496062992125984" bottom="0.31496062992125984" header="0.5118110236220472" footer="0.5118110236220472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8"/>
  <sheetViews>
    <sheetView zoomScale="55" zoomScaleNormal="55" workbookViewId="0" topLeftCell="A13">
      <selection activeCell="J40" sqref="J40"/>
    </sheetView>
  </sheetViews>
  <sheetFormatPr defaultColWidth="9.140625" defaultRowHeight="15.75" customHeight="1"/>
  <cols>
    <col min="1" max="1" width="4.7109375" style="21" customWidth="1"/>
    <col min="2" max="2" width="38.8515625" style="21" customWidth="1"/>
    <col min="3" max="3" width="23.140625" style="21" customWidth="1"/>
    <col min="4" max="4" width="27.140625" style="21" customWidth="1"/>
    <col min="5" max="6" width="28.421875" style="21" customWidth="1"/>
    <col min="7" max="16384" width="7.8515625" style="21" customWidth="1"/>
  </cols>
  <sheetData>
    <row r="1" spans="4:5" ht="15.75" customHeight="1">
      <c r="D1" s="47" t="s">
        <v>155</v>
      </c>
      <c r="E1" s="61"/>
    </row>
    <row r="2" ht="15.75" customHeight="1">
      <c r="E2" s="26"/>
    </row>
    <row r="3" spans="1:5" ht="15.75">
      <c r="A3" s="344" t="s">
        <v>99</v>
      </c>
      <c r="B3" s="344"/>
      <c r="C3" s="344"/>
      <c r="D3" s="344"/>
      <c r="E3" s="26"/>
    </row>
    <row r="4" spans="1:5" ht="9.75" customHeight="1">
      <c r="A4" s="62"/>
      <c r="B4" s="62"/>
      <c r="C4" s="62"/>
      <c r="D4" s="62"/>
      <c r="E4" s="26"/>
    </row>
    <row r="5" spans="1:5" ht="18" customHeight="1" thickBot="1">
      <c r="A5" s="26"/>
      <c r="D5" s="49" t="s">
        <v>127</v>
      </c>
      <c r="E5" s="11"/>
    </row>
    <row r="6" spans="1:5" ht="15.75" customHeight="1">
      <c r="A6" s="302" t="s">
        <v>35</v>
      </c>
      <c r="B6" s="302" t="s">
        <v>7</v>
      </c>
      <c r="C6" s="361" t="s">
        <v>85</v>
      </c>
      <c r="D6" s="362"/>
      <c r="E6" s="11"/>
    </row>
    <row r="7" spans="1:5" ht="15.75" customHeight="1" thickBot="1">
      <c r="A7" s="321"/>
      <c r="B7" s="321"/>
      <c r="C7" s="363"/>
      <c r="D7" s="364"/>
      <c r="E7" s="11"/>
    </row>
    <row r="8" spans="1:5" ht="15.75" customHeight="1">
      <c r="A8" s="321"/>
      <c r="B8" s="321"/>
      <c r="C8" s="302" t="s">
        <v>4</v>
      </c>
      <c r="D8" s="302" t="s">
        <v>86</v>
      </c>
      <c r="E8" s="11"/>
    </row>
    <row r="9" spans="1:5" ht="35.25" customHeight="1" thickBot="1">
      <c r="A9" s="322"/>
      <c r="B9" s="322"/>
      <c r="C9" s="322"/>
      <c r="D9" s="322"/>
      <c r="E9" s="11"/>
    </row>
    <row r="10" spans="1:5" ht="15.75" customHeight="1" thickBot="1">
      <c r="A10" s="55">
        <v>1</v>
      </c>
      <c r="B10" s="56">
        <v>2</v>
      </c>
      <c r="C10" s="60">
        <v>3</v>
      </c>
      <c r="D10" s="87">
        <v>4</v>
      </c>
      <c r="E10" s="11"/>
    </row>
    <row r="11" spans="1:4" ht="15.75" customHeight="1">
      <c r="A11" s="205">
        <v>1</v>
      </c>
      <c r="B11" s="206" t="s">
        <v>112</v>
      </c>
      <c r="C11" s="269">
        <v>9540</v>
      </c>
      <c r="D11" s="270">
        <v>3000</v>
      </c>
    </row>
    <row r="12" spans="1:5" ht="15.75" customHeight="1">
      <c r="A12" s="210">
        <v>2</v>
      </c>
      <c r="B12" s="211" t="s">
        <v>13</v>
      </c>
      <c r="C12" s="212">
        <v>5782.5</v>
      </c>
      <c r="D12" s="213">
        <v>2098</v>
      </c>
      <c r="E12" s="11"/>
    </row>
    <row r="13" spans="1:4" ht="15.75" customHeight="1">
      <c r="A13" s="210">
        <v>3</v>
      </c>
      <c r="B13" s="211" t="s">
        <v>172</v>
      </c>
      <c r="C13" s="219">
        <v>2835.8</v>
      </c>
      <c r="D13" s="220">
        <v>1444.6</v>
      </c>
    </row>
    <row r="14" spans="1:4" ht="15.75" customHeight="1">
      <c r="A14" s="158"/>
      <c r="B14" s="155" t="s">
        <v>105</v>
      </c>
      <c r="C14" s="160">
        <v>1158.1</v>
      </c>
      <c r="D14" s="161">
        <v>1054</v>
      </c>
    </row>
    <row r="15" spans="1:4" ht="15.75" customHeight="1">
      <c r="A15" s="158"/>
      <c r="B15" s="155" t="s">
        <v>82</v>
      </c>
      <c r="C15" s="160">
        <v>818</v>
      </c>
      <c r="D15" s="161">
        <v>249</v>
      </c>
    </row>
    <row r="16" spans="1:4" ht="15.75" customHeight="1">
      <c r="A16" s="158"/>
      <c r="B16" s="171" t="s">
        <v>81</v>
      </c>
      <c r="C16" s="160">
        <v>330.86</v>
      </c>
      <c r="D16" s="161">
        <v>78.856</v>
      </c>
    </row>
    <row r="17" spans="1:4" ht="15.75" customHeight="1">
      <c r="A17" s="158"/>
      <c r="B17" s="155" t="s">
        <v>80</v>
      </c>
      <c r="C17" s="160">
        <v>260.8</v>
      </c>
      <c r="D17" s="161">
        <v>44.5</v>
      </c>
    </row>
    <row r="18" spans="1:4" ht="15.75" customHeight="1">
      <c r="A18" s="158"/>
      <c r="B18" s="155" t="s">
        <v>83</v>
      </c>
      <c r="C18" s="160">
        <v>172.994</v>
      </c>
      <c r="D18" s="161">
        <v>1.23</v>
      </c>
    </row>
    <row r="19" spans="1:4" ht="15.75" customHeight="1">
      <c r="A19" s="158"/>
      <c r="B19" s="155" t="s">
        <v>84</v>
      </c>
      <c r="C19" s="160">
        <v>95</v>
      </c>
      <c r="D19" s="161">
        <v>17</v>
      </c>
    </row>
    <row r="20" spans="1:4" ht="15.75" customHeight="1">
      <c r="A20" s="210">
        <v>4</v>
      </c>
      <c r="B20" s="211" t="s">
        <v>113</v>
      </c>
      <c r="C20" s="212">
        <v>3068</v>
      </c>
      <c r="D20" s="213">
        <v>952</v>
      </c>
    </row>
    <row r="21" spans="1:5" ht="15.75" customHeight="1">
      <c r="A21" s="210">
        <v>5</v>
      </c>
      <c r="B21" s="211" t="s">
        <v>14</v>
      </c>
      <c r="C21" s="212">
        <v>3584</v>
      </c>
      <c r="D21" s="213">
        <v>1313</v>
      </c>
      <c r="E21" s="11"/>
    </row>
    <row r="22" spans="1:4" ht="15.75" customHeight="1">
      <c r="A22" s="210">
        <v>6</v>
      </c>
      <c r="B22" s="211" t="s">
        <v>16</v>
      </c>
      <c r="C22" s="219">
        <v>2068.7</v>
      </c>
      <c r="D22" s="220">
        <v>1069.4</v>
      </c>
    </row>
    <row r="23" spans="1:4" ht="16.5" customHeight="1">
      <c r="A23" s="251">
        <v>7</v>
      </c>
      <c r="B23" s="218" t="s">
        <v>173</v>
      </c>
      <c r="C23" s="219">
        <v>766.1</v>
      </c>
      <c r="D23" s="220">
        <v>105.9</v>
      </c>
    </row>
    <row r="24" spans="1:4" ht="15.75" customHeight="1">
      <c r="A24" s="158"/>
      <c r="B24" s="155" t="s">
        <v>114</v>
      </c>
      <c r="C24" s="156">
        <v>131</v>
      </c>
      <c r="D24" s="157">
        <v>7.7</v>
      </c>
    </row>
    <row r="25" spans="1:4" ht="15.75" customHeight="1">
      <c r="A25" s="158"/>
      <c r="B25" s="155" t="s">
        <v>115</v>
      </c>
      <c r="C25" s="156">
        <v>290.5</v>
      </c>
      <c r="D25" s="157">
        <v>2.7</v>
      </c>
    </row>
    <row r="26" spans="1:4" ht="15.75" customHeight="1">
      <c r="A26" s="158"/>
      <c r="B26" s="155" t="s">
        <v>116</v>
      </c>
      <c r="C26" s="160">
        <v>344.609</v>
      </c>
      <c r="D26" s="161">
        <v>95.493</v>
      </c>
    </row>
    <row r="27" spans="1:4" ht="15.75" customHeight="1">
      <c r="A27" s="210">
        <v>8</v>
      </c>
      <c r="B27" s="211" t="s">
        <v>22</v>
      </c>
      <c r="C27" s="212">
        <v>722</v>
      </c>
      <c r="D27" s="213">
        <v>65.2</v>
      </c>
    </row>
    <row r="28" spans="1:4" ht="15.75" customHeight="1">
      <c r="A28" s="210">
        <v>9</v>
      </c>
      <c r="B28" s="211" t="s">
        <v>19</v>
      </c>
      <c r="C28" s="219">
        <v>641</v>
      </c>
      <c r="D28" s="220">
        <v>72</v>
      </c>
    </row>
    <row r="29" spans="1:4" ht="15.75" customHeight="1">
      <c r="A29" s="210">
        <v>10</v>
      </c>
      <c r="B29" s="211" t="s">
        <v>23</v>
      </c>
      <c r="C29" s="219">
        <v>514</v>
      </c>
      <c r="D29" s="220">
        <v>165</v>
      </c>
    </row>
    <row r="30" spans="1:4" ht="15.75" customHeight="1">
      <c r="A30" s="210">
        <v>11</v>
      </c>
      <c r="B30" s="211" t="s">
        <v>24</v>
      </c>
      <c r="C30" s="219">
        <v>469</v>
      </c>
      <c r="D30" s="220">
        <v>180.1</v>
      </c>
    </row>
    <row r="31" spans="1:4" ht="15.75" customHeight="1">
      <c r="A31" s="210">
        <v>12</v>
      </c>
      <c r="B31" s="211" t="s">
        <v>27</v>
      </c>
      <c r="C31" s="219">
        <v>313</v>
      </c>
      <c r="D31" s="220">
        <v>102</v>
      </c>
    </row>
    <row r="32" spans="1:4" ht="15.75" customHeight="1">
      <c r="A32" s="210">
        <v>13</v>
      </c>
      <c r="B32" s="211" t="s">
        <v>20</v>
      </c>
      <c r="C32" s="219">
        <v>336</v>
      </c>
      <c r="D32" s="220">
        <v>121</v>
      </c>
    </row>
    <row r="33" spans="1:4" ht="15.75" customHeight="1">
      <c r="A33" s="210">
        <v>14</v>
      </c>
      <c r="B33" s="211" t="s">
        <v>28</v>
      </c>
      <c r="C33" s="219">
        <v>263</v>
      </c>
      <c r="D33" s="220">
        <v>48</v>
      </c>
    </row>
    <row r="34" spans="1:4" ht="15.75">
      <c r="A34" s="210">
        <v>15</v>
      </c>
      <c r="B34" s="211" t="s">
        <v>123</v>
      </c>
      <c r="C34" s="219">
        <v>159</v>
      </c>
      <c r="D34" s="220">
        <v>15</v>
      </c>
    </row>
    <row r="35" spans="1:4" ht="15.75" customHeight="1">
      <c r="A35" s="210">
        <v>16</v>
      </c>
      <c r="B35" s="211" t="s">
        <v>21</v>
      </c>
      <c r="C35" s="219">
        <v>173</v>
      </c>
      <c r="D35" s="220">
        <v>28</v>
      </c>
    </row>
    <row r="36" spans="1:4" ht="15.75" customHeight="1">
      <c r="A36" s="210">
        <v>17</v>
      </c>
      <c r="B36" s="211" t="s">
        <v>26</v>
      </c>
      <c r="C36" s="212">
        <v>142.393</v>
      </c>
      <c r="D36" s="213">
        <v>105.87</v>
      </c>
    </row>
    <row r="37" spans="1:4" ht="15.75" customHeight="1">
      <c r="A37" s="210">
        <v>18</v>
      </c>
      <c r="B37" s="211" t="s">
        <v>30</v>
      </c>
      <c r="C37" s="219">
        <v>149</v>
      </c>
      <c r="D37" s="220">
        <v>18</v>
      </c>
    </row>
    <row r="38" spans="1:4" ht="15.75" customHeight="1">
      <c r="A38" s="210">
        <v>19</v>
      </c>
      <c r="B38" s="211" t="s">
        <v>56</v>
      </c>
      <c r="C38" s="219">
        <v>142</v>
      </c>
      <c r="D38" s="220" t="s">
        <v>102</v>
      </c>
    </row>
    <row r="39" spans="1:4" ht="15.75" customHeight="1">
      <c r="A39" s="210">
        <v>20</v>
      </c>
      <c r="B39" s="211" t="s">
        <v>34</v>
      </c>
      <c r="C39" s="219">
        <v>114.9</v>
      </c>
      <c r="D39" s="220">
        <v>12.56</v>
      </c>
    </row>
    <row r="40" spans="1:4" ht="15.75" customHeight="1">
      <c r="A40" s="210">
        <v>21</v>
      </c>
      <c r="B40" s="211" t="s">
        <v>29</v>
      </c>
      <c r="C40" s="219">
        <v>291</v>
      </c>
      <c r="D40" s="220" t="s">
        <v>102</v>
      </c>
    </row>
    <row r="41" spans="1:4" ht="15.75" customHeight="1">
      <c r="A41" s="210">
        <v>22</v>
      </c>
      <c r="B41" s="211" t="s">
        <v>124</v>
      </c>
      <c r="C41" s="212">
        <v>87</v>
      </c>
      <c r="D41" s="213">
        <v>59</v>
      </c>
    </row>
    <row r="42" spans="1:4" ht="15.75" customHeight="1">
      <c r="A42" s="210">
        <v>23</v>
      </c>
      <c r="B42" s="211" t="s">
        <v>126</v>
      </c>
      <c r="C42" s="212">
        <v>94</v>
      </c>
      <c r="D42" s="213">
        <v>26</v>
      </c>
    </row>
    <row r="43" spans="1:4" ht="15.75" customHeight="1">
      <c r="A43" s="210">
        <v>24</v>
      </c>
      <c r="B43" s="211" t="s">
        <v>25</v>
      </c>
      <c r="C43" s="219">
        <v>66</v>
      </c>
      <c r="D43" s="220">
        <v>4</v>
      </c>
    </row>
    <row r="44" spans="1:4" ht="15.75" customHeight="1" thickBot="1">
      <c r="A44" s="253">
        <v>25</v>
      </c>
      <c r="B44" s="222" t="s">
        <v>18</v>
      </c>
      <c r="C44" s="271">
        <v>58.46</v>
      </c>
      <c r="D44" s="272">
        <v>6.4</v>
      </c>
    </row>
    <row r="45" spans="1:4" ht="15.75" customHeight="1">
      <c r="A45" s="21" t="s">
        <v>111</v>
      </c>
      <c r="B45" s="11"/>
      <c r="C45" s="45"/>
      <c r="D45" s="45"/>
    </row>
    <row r="46" spans="3:4" ht="15.75" customHeight="1">
      <c r="C46" s="45"/>
      <c r="D46" s="45"/>
    </row>
    <row r="47" spans="3:4" ht="15.75" customHeight="1">
      <c r="C47" s="45"/>
      <c r="D47" s="45"/>
    </row>
    <row r="48" spans="3:4" s="23" customFormat="1" ht="15.75" customHeight="1">
      <c r="C48" s="43"/>
      <c r="D48" s="43"/>
    </row>
    <row r="49" s="23" customFormat="1" ht="15.75" customHeight="1"/>
  </sheetData>
  <mergeCells count="6">
    <mergeCell ref="A3:D3"/>
    <mergeCell ref="A6:A9"/>
    <mergeCell ref="B6:B9"/>
    <mergeCell ref="C6:D7"/>
    <mergeCell ref="C8:C9"/>
    <mergeCell ref="D8:D9"/>
  </mergeCells>
  <printOptions/>
  <pageMargins left="0.35433070866141736" right="0.35433070866141736" top="0.7874015748031497" bottom="0.787401574803149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6"/>
  <sheetViews>
    <sheetView zoomScale="75" zoomScaleNormal="75" workbookViewId="0" topLeftCell="A19">
      <selection activeCell="E34" sqref="E34"/>
    </sheetView>
  </sheetViews>
  <sheetFormatPr defaultColWidth="9.140625" defaultRowHeight="12.75"/>
  <cols>
    <col min="1" max="1" width="5.00390625" style="21" customWidth="1"/>
    <col min="2" max="2" width="34.28125" style="21" customWidth="1"/>
    <col min="3" max="3" width="29.140625" style="21" customWidth="1"/>
    <col min="4" max="4" width="28.421875" style="21" customWidth="1"/>
    <col min="5" max="5" width="8.140625" style="21" bestFit="1" customWidth="1"/>
    <col min="6" max="6" width="21.57421875" style="21" customWidth="1"/>
    <col min="7" max="16384" width="7.8515625" style="21" customWidth="1"/>
  </cols>
  <sheetData>
    <row r="1" spans="1:4" ht="15.75">
      <c r="A1" s="26"/>
      <c r="B1" s="26"/>
      <c r="C1" s="26"/>
      <c r="D1" s="61" t="s">
        <v>156</v>
      </c>
    </row>
    <row r="2" ht="15.75">
      <c r="A2" s="26"/>
    </row>
    <row r="3" spans="1:4" ht="15.75">
      <c r="A3" s="365" t="s">
        <v>169</v>
      </c>
      <c r="B3" s="365"/>
      <c r="C3" s="365"/>
      <c r="D3" s="365"/>
    </row>
    <row r="4" spans="1:16" ht="15.75">
      <c r="A4" s="336" t="s">
        <v>136</v>
      </c>
      <c r="B4" s="336"/>
      <c r="C4" s="336"/>
      <c r="D4" s="336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4" ht="16.5" thickBot="1">
      <c r="A5" s="26"/>
      <c r="B5" s="63"/>
      <c r="C5" s="63"/>
      <c r="D5" s="63"/>
    </row>
    <row r="6" spans="1:4" ht="16.5" customHeight="1" thickBot="1">
      <c r="A6" s="302" t="s">
        <v>35</v>
      </c>
      <c r="B6" s="302" t="s">
        <v>7</v>
      </c>
      <c r="C6" s="325" t="s">
        <v>57</v>
      </c>
      <c r="D6" s="327"/>
    </row>
    <row r="7" spans="1:4" ht="51.75" customHeight="1" thickBot="1">
      <c r="A7" s="322"/>
      <c r="B7" s="322"/>
      <c r="C7" s="50" t="s">
        <v>4</v>
      </c>
      <c r="D7" s="88" t="s">
        <v>58</v>
      </c>
    </row>
    <row r="8" spans="1:4" ht="16.5" thickBot="1">
      <c r="A8" s="55">
        <v>1</v>
      </c>
      <c r="B8" s="56">
        <v>2</v>
      </c>
      <c r="C8" s="57">
        <v>3</v>
      </c>
      <c r="D8" s="56">
        <v>4</v>
      </c>
    </row>
    <row r="9" spans="1:4" ht="15.75" customHeight="1">
      <c r="A9" s="205">
        <v>1</v>
      </c>
      <c r="B9" s="206" t="s">
        <v>112</v>
      </c>
      <c r="C9" s="275">
        <v>1191</v>
      </c>
      <c r="D9" s="276">
        <v>1138</v>
      </c>
    </row>
    <row r="10" spans="1:4" ht="15.75" customHeight="1">
      <c r="A10" s="210"/>
      <c r="B10" s="211" t="s">
        <v>12</v>
      </c>
      <c r="C10" s="277">
        <v>470</v>
      </c>
      <c r="D10" s="278">
        <v>468</v>
      </c>
    </row>
    <row r="11" spans="1:4" ht="15.75" customHeight="1">
      <c r="A11" s="210">
        <v>2</v>
      </c>
      <c r="B11" s="211" t="s">
        <v>13</v>
      </c>
      <c r="C11" s="277">
        <v>975</v>
      </c>
      <c r="D11" s="278">
        <v>975</v>
      </c>
    </row>
    <row r="12" spans="1:4" ht="15.75" customHeight="1">
      <c r="A12" s="210"/>
      <c r="B12" s="211" t="s">
        <v>12</v>
      </c>
      <c r="C12" s="277">
        <v>335</v>
      </c>
      <c r="D12" s="278">
        <v>335</v>
      </c>
    </row>
    <row r="13" spans="1:4" ht="15.75" customHeight="1">
      <c r="A13" s="215">
        <v>3</v>
      </c>
      <c r="B13" s="211" t="s">
        <v>170</v>
      </c>
      <c r="C13" s="277">
        <v>439</v>
      </c>
      <c r="D13" s="278">
        <v>434</v>
      </c>
    </row>
    <row r="14" spans="1:4" ht="15.75" customHeight="1">
      <c r="A14" s="143"/>
      <c r="B14" s="155" t="s">
        <v>105</v>
      </c>
      <c r="C14" s="175">
        <v>99</v>
      </c>
      <c r="D14" s="176">
        <v>98</v>
      </c>
    </row>
    <row r="15" spans="1:4" ht="15.75" customHeight="1">
      <c r="A15" s="143"/>
      <c r="B15" s="155" t="s">
        <v>82</v>
      </c>
      <c r="C15" s="175">
        <v>121</v>
      </c>
      <c r="D15" s="176">
        <v>121</v>
      </c>
    </row>
    <row r="16" spans="1:4" ht="15.75" customHeight="1">
      <c r="A16" s="143"/>
      <c r="B16" s="171" t="s">
        <v>81</v>
      </c>
      <c r="C16" s="273">
        <v>51</v>
      </c>
      <c r="D16" s="274">
        <v>49</v>
      </c>
    </row>
    <row r="17" spans="1:4" ht="15.75" customHeight="1">
      <c r="A17" s="143"/>
      <c r="B17" s="155" t="s">
        <v>80</v>
      </c>
      <c r="C17" s="175">
        <v>53</v>
      </c>
      <c r="D17" s="176">
        <v>52</v>
      </c>
    </row>
    <row r="18" spans="1:4" ht="15.75" customHeight="1">
      <c r="A18" s="143"/>
      <c r="B18" s="155" t="s">
        <v>83</v>
      </c>
      <c r="C18" s="175">
        <v>46</v>
      </c>
      <c r="D18" s="176">
        <v>46</v>
      </c>
    </row>
    <row r="19" spans="1:4" ht="15.75" customHeight="1">
      <c r="A19" s="143"/>
      <c r="B19" s="155" t="s">
        <v>84</v>
      </c>
      <c r="C19" s="175">
        <v>40</v>
      </c>
      <c r="D19" s="176">
        <v>40</v>
      </c>
    </row>
    <row r="20" spans="1:4" ht="15.75" customHeight="1">
      <c r="A20" s="215">
        <v>4</v>
      </c>
      <c r="B20" s="211" t="s">
        <v>113</v>
      </c>
      <c r="C20" s="277">
        <v>761</v>
      </c>
      <c r="D20" s="278">
        <v>745</v>
      </c>
    </row>
    <row r="21" spans="1:4" ht="15.75" customHeight="1">
      <c r="A21" s="215">
        <v>5</v>
      </c>
      <c r="B21" s="211" t="s">
        <v>14</v>
      </c>
      <c r="C21" s="277">
        <v>497</v>
      </c>
      <c r="D21" s="278">
        <v>480</v>
      </c>
    </row>
    <row r="22" spans="1:4" ht="15.75" customHeight="1">
      <c r="A22" s="215"/>
      <c r="B22" s="211" t="s">
        <v>15</v>
      </c>
      <c r="C22" s="277">
        <v>88</v>
      </c>
      <c r="D22" s="278">
        <v>88</v>
      </c>
    </row>
    <row r="23" spans="1:4" ht="15.75" customHeight="1">
      <c r="A23" s="215">
        <v>6</v>
      </c>
      <c r="B23" s="211" t="s">
        <v>16</v>
      </c>
      <c r="C23" s="279">
        <v>393</v>
      </c>
      <c r="D23" s="280">
        <v>348</v>
      </c>
    </row>
    <row r="24" spans="1:4" s="115" customFormat="1" ht="32.25" customHeight="1">
      <c r="A24" s="217">
        <v>7</v>
      </c>
      <c r="B24" s="218" t="s">
        <v>171</v>
      </c>
      <c r="C24" s="281">
        <v>174</v>
      </c>
      <c r="D24" s="282">
        <v>160</v>
      </c>
    </row>
    <row r="25" spans="1:4" ht="15.75" customHeight="1">
      <c r="A25" s="143"/>
      <c r="B25" s="155" t="s">
        <v>114</v>
      </c>
      <c r="C25" s="175">
        <v>59</v>
      </c>
      <c r="D25" s="176">
        <v>54</v>
      </c>
    </row>
    <row r="26" spans="1:4" ht="15.75" customHeight="1">
      <c r="A26" s="143"/>
      <c r="B26" s="155" t="s">
        <v>115</v>
      </c>
      <c r="C26" s="175">
        <v>60</v>
      </c>
      <c r="D26" s="176">
        <v>51</v>
      </c>
    </row>
    <row r="27" spans="1:4" ht="15.75" customHeight="1">
      <c r="A27" s="143"/>
      <c r="B27" s="155" t="s">
        <v>116</v>
      </c>
      <c r="C27" s="175">
        <v>55</v>
      </c>
      <c r="D27" s="176">
        <v>55</v>
      </c>
    </row>
    <row r="28" spans="1:4" ht="15.75" customHeight="1">
      <c r="A28" s="215">
        <v>8</v>
      </c>
      <c r="B28" s="211" t="s">
        <v>22</v>
      </c>
      <c r="C28" s="277">
        <v>117</v>
      </c>
      <c r="D28" s="278">
        <v>117</v>
      </c>
    </row>
    <row r="29" spans="1:4" ht="15.75" customHeight="1">
      <c r="A29" s="215">
        <v>9</v>
      </c>
      <c r="B29" s="211" t="s">
        <v>19</v>
      </c>
      <c r="C29" s="277">
        <v>86</v>
      </c>
      <c r="D29" s="278">
        <v>86</v>
      </c>
    </row>
    <row r="30" spans="1:4" ht="15.75" customHeight="1">
      <c r="A30" s="215">
        <v>10</v>
      </c>
      <c r="B30" s="211" t="s">
        <v>23</v>
      </c>
      <c r="C30" s="277">
        <v>96</v>
      </c>
      <c r="D30" s="278">
        <v>96</v>
      </c>
    </row>
    <row r="31" spans="1:4" ht="15.75" customHeight="1">
      <c r="A31" s="215">
        <v>11</v>
      </c>
      <c r="B31" s="211" t="s">
        <v>24</v>
      </c>
      <c r="C31" s="277">
        <v>88</v>
      </c>
      <c r="D31" s="278">
        <v>88</v>
      </c>
    </row>
    <row r="32" spans="1:4" ht="15.75" customHeight="1">
      <c r="A32" s="215">
        <v>12</v>
      </c>
      <c r="B32" s="211" t="s">
        <v>27</v>
      </c>
      <c r="C32" s="277">
        <v>88</v>
      </c>
      <c r="D32" s="278">
        <v>88</v>
      </c>
    </row>
    <row r="33" spans="1:4" ht="15.75" customHeight="1">
      <c r="A33" s="215">
        <v>13</v>
      </c>
      <c r="B33" s="211" t="s">
        <v>20</v>
      </c>
      <c r="C33" s="277">
        <v>79</v>
      </c>
      <c r="D33" s="278">
        <v>79</v>
      </c>
    </row>
    <row r="34" spans="1:4" ht="15.75" customHeight="1">
      <c r="A34" s="215">
        <v>14</v>
      </c>
      <c r="B34" s="211" t="s">
        <v>28</v>
      </c>
      <c r="C34" s="277">
        <v>83</v>
      </c>
      <c r="D34" s="278">
        <v>75</v>
      </c>
    </row>
    <row r="35" spans="1:4" ht="15.75">
      <c r="A35" s="215">
        <v>15</v>
      </c>
      <c r="B35" s="211" t="s">
        <v>123</v>
      </c>
      <c r="C35" s="277">
        <v>80</v>
      </c>
      <c r="D35" s="278">
        <v>80</v>
      </c>
    </row>
    <row r="36" spans="1:4" ht="15.75" customHeight="1">
      <c r="A36" s="215">
        <v>16</v>
      </c>
      <c r="B36" s="211" t="s">
        <v>21</v>
      </c>
      <c r="C36" s="277">
        <v>97</v>
      </c>
      <c r="D36" s="278">
        <v>86</v>
      </c>
    </row>
    <row r="37" spans="1:4" ht="15.75" customHeight="1">
      <c r="A37" s="215">
        <v>17</v>
      </c>
      <c r="B37" s="211" t="s">
        <v>26</v>
      </c>
      <c r="C37" s="277">
        <v>77</v>
      </c>
      <c r="D37" s="278">
        <v>67</v>
      </c>
    </row>
    <row r="38" spans="1:4" ht="15.75" customHeight="1">
      <c r="A38" s="215">
        <v>18</v>
      </c>
      <c r="B38" s="211" t="s">
        <v>30</v>
      </c>
      <c r="C38" s="277">
        <v>52</v>
      </c>
      <c r="D38" s="278">
        <v>52</v>
      </c>
    </row>
    <row r="39" spans="1:4" ht="15.75" customHeight="1">
      <c r="A39" s="215">
        <v>19</v>
      </c>
      <c r="B39" s="211" t="s">
        <v>56</v>
      </c>
      <c r="C39" s="277">
        <v>67</v>
      </c>
      <c r="D39" s="278">
        <v>67</v>
      </c>
    </row>
    <row r="40" spans="1:4" ht="15.75" customHeight="1">
      <c r="A40" s="215">
        <v>20</v>
      </c>
      <c r="B40" s="211" t="s">
        <v>34</v>
      </c>
      <c r="C40" s="277">
        <v>65</v>
      </c>
      <c r="D40" s="278">
        <v>59</v>
      </c>
    </row>
    <row r="41" spans="1:4" ht="15.75" customHeight="1">
      <c r="A41" s="215">
        <v>21</v>
      </c>
      <c r="B41" s="211" t="s">
        <v>29</v>
      </c>
      <c r="C41" s="277">
        <v>75</v>
      </c>
      <c r="D41" s="278">
        <v>75</v>
      </c>
    </row>
    <row r="42" spans="1:4" ht="15.75" customHeight="1">
      <c r="A42" s="215">
        <v>22</v>
      </c>
      <c r="B42" s="211" t="s">
        <v>124</v>
      </c>
      <c r="C42" s="277">
        <v>53</v>
      </c>
      <c r="D42" s="278">
        <v>47</v>
      </c>
    </row>
    <row r="43" spans="1:4" ht="15.75" customHeight="1">
      <c r="A43" s="215">
        <v>23</v>
      </c>
      <c r="B43" s="211" t="s">
        <v>126</v>
      </c>
      <c r="C43" s="277">
        <v>68</v>
      </c>
      <c r="D43" s="278">
        <v>66</v>
      </c>
    </row>
    <row r="44" spans="1:4" ht="15.75" customHeight="1">
      <c r="A44" s="215">
        <v>24</v>
      </c>
      <c r="B44" s="211" t="s">
        <v>25</v>
      </c>
      <c r="C44" s="277">
        <v>57</v>
      </c>
      <c r="D44" s="278">
        <v>52</v>
      </c>
    </row>
    <row r="45" spans="1:4" ht="15.75" customHeight="1" thickBot="1">
      <c r="A45" s="221">
        <v>25</v>
      </c>
      <c r="B45" s="222" t="s">
        <v>18</v>
      </c>
      <c r="C45" s="283">
        <v>35</v>
      </c>
      <c r="D45" s="284">
        <v>35</v>
      </c>
    </row>
    <row r="46" ht="15.75" customHeight="1">
      <c r="C46" s="99"/>
    </row>
    <row r="47" s="11" customFormat="1" ht="15.75" customHeight="1"/>
    <row r="48" s="11" customFormat="1" ht="15.75" customHeight="1"/>
    <row r="50" s="23" customFormat="1" ht="15.75"/>
    <row r="51" s="23" customFormat="1" ht="15.75"/>
    <row r="52" s="23" customFormat="1" ht="15.75"/>
    <row r="53" s="23" customFormat="1" ht="15.75"/>
    <row r="54" s="23" customFormat="1" ht="15.75"/>
    <row r="55" s="23" customFormat="1" ht="15.75"/>
    <row r="56" s="23" customFormat="1" ht="15.75"/>
    <row r="57" s="23" customFormat="1" ht="15.75"/>
    <row r="58" s="23" customFormat="1" ht="15.75"/>
    <row r="59" s="23" customFormat="1" ht="15.75"/>
    <row r="60" s="23" customFormat="1" ht="15.75"/>
    <row r="61" s="23" customFormat="1" ht="15.75"/>
    <row r="62" s="23" customFormat="1" ht="15.75"/>
    <row r="63" s="23" customFormat="1" ht="15.75"/>
    <row r="64" s="23" customFormat="1" ht="15.75"/>
    <row r="65" s="23" customFormat="1" ht="15.75"/>
    <row r="66" s="23" customFormat="1" ht="15.75"/>
    <row r="67" s="23" customFormat="1" ht="15.75"/>
    <row r="68" s="23" customFormat="1" ht="15.75"/>
    <row r="69" s="23" customFormat="1" ht="15.75"/>
    <row r="70" s="23" customFormat="1" ht="15.75"/>
    <row r="71" s="23" customFormat="1" ht="15.75"/>
    <row r="72" s="23" customFormat="1" ht="15.75"/>
    <row r="73" s="23" customFormat="1" ht="15.75"/>
    <row r="74" s="23" customFormat="1" ht="15.75"/>
    <row r="75" s="23" customFormat="1" ht="15.75"/>
    <row r="76" s="23" customFormat="1" ht="15.75"/>
    <row r="77" s="23" customFormat="1" ht="15.75"/>
    <row r="78" s="23" customFormat="1" ht="15.75"/>
    <row r="79" s="23" customFormat="1" ht="15.75"/>
    <row r="80" s="23" customFormat="1" ht="15.75"/>
  </sheetData>
  <mergeCells count="5">
    <mergeCell ref="A3:D3"/>
    <mergeCell ref="A6:A7"/>
    <mergeCell ref="B6:B7"/>
    <mergeCell ref="C6:D6"/>
    <mergeCell ref="A4:D4"/>
  </mergeCells>
  <printOptions/>
  <pageMargins left="0.3937007874015748" right="0.3937007874015748" top="0.5905511811023623" bottom="0.5905511811023623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Ramunė Kmieliauskaitė</cp:lastModifiedBy>
  <cp:lastPrinted>2003-04-15T13:21:27Z</cp:lastPrinted>
  <dcterms:created xsi:type="dcterms:W3CDTF">1998-06-18T06:19:58Z</dcterms:created>
  <dcterms:modified xsi:type="dcterms:W3CDTF">2003-05-22T09:13:10Z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177621613</vt:i4>
  </property>
  <property fmtid="{D5CDD505-2E9C-101B-9397-08002B2CF9AE}" pid="3" name="_EmailSubject">
    <vt:lpwstr/>
  </property>
  <property fmtid="{D5CDD505-2E9C-101B-9397-08002B2CF9AE}" pid="4" name="_AuthorEmail">
    <vt:lpwstr>ldha@ldha.lt</vt:lpwstr>
  </property>
  <property fmtid="{D5CDD505-2E9C-101B-9397-08002B2CF9AE}" pid="5" name="_AuthorEmailDisplayName">
    <vt:lpwstr>Asociacija</vt:lpwstr>
  </property>
  <property fmtid="{D5CDD505-2E9C-101B-9397-08002B2CF9AE}" pid="6" name="_ReviewingToolsShownOnce">
    <vt:lpwstr/>
  </property>
</Properties>
</file>