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F:\25_Šilumos suvartojimas daugiabuciuose\2018_10\"/>
    </mc:Choice>
  </mc:AlternateContent>
  <xr:revisionPtr revIDLastSave="0" documentId="13_ncr:1_{D055F1C2-8456-4AD0-81AC-125701013E19}" xr6:coauthVersionLast="40" xr6:coauthVersionMax="40" xr10:uidLastSave="{00000000-0000-0000-0000-000000000000}"/>
  <bookViews>
    <workbookView xWindow="0" yWindow="0" windowWidth="28800" windowHeight="11760" xr2:uid="{00000000-000D-0000-FFFF-FFFF00000000}"/>
  </bookViews>
  <sheets>
    <sheet name="Lietuvoje" sheetId="1" r:id="rId1"/>
  </sheets>
  <definedNames>
    <definedName name="_xlnm._FilterDatabase" localSheetId="0" hidden="1">Lietuvoje!$A$7:$V$83</definedName>
    <definedName name="_xlnm.Print_Titles" localSheetId="0">Lietuvoje!$5:$5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10" i="1" l="1"/>
  <c r="R710" i="1" s="1"/>
  <c r="P746" i="1"/>
  <c r="R746" i="1" s="1"/>
  <c r="T746" i="1" s="1"/>
  <c r="P697" i="1"/>
  <c r="R697" i="1" s="1"/>
  <c r="P729" i="1"/>
  <c r="R729" i="1" s="1"/>
  <c r="T729" i="1" s="1"/>
  <c r="P742" i="1"/>
  <c r="R742" i="1" s="1"/>
  <c r="P775" i="1"/>
  <c r="R775" i="1" s="1"/>
  <c r="T775" i="1" s="1"/>
  <c r="P829" i="1"/>
  <c r="R829" i="1" s="1"/>
  <c r="P736" i="1"/>
  <c r="R736" i="1" s="1"/>
  <c r="T736" i="1" s="1"/>
  <c r="P692" i="1"/>
  <c r="R692" i="1" s="1"/>
  <c r="U692" i="1" s="1"/>
  <c r="V692" i="1" s="1"/>
  <c r="P694" i="1"/>
  <c r="R694" i="1" s="1"/>
  <c r="T694" i="1" s="1"/>
  <c r="P534" i="1"/>
  <c r="R534" i="1" s="1"/>
  <c r="P537" i="1"/>
  <c r="R537" i="1" s="1"/>
  <c r="T537" i="1" s="1"/>
  <c r="P489" i="1"/>
  <c r="R489" i="1" s="1"/>
  <c r="P513" i="1"/>
  <c r="R513" i="1" s="1"/>
  <c r="T513" i="1" s="1"/>
  <c r="P501" i="1"/>
  <c r="R501" i="1" s="1"/>
  <c r="P532" i="1"/>
  <c r="R532" i="1" s="1"/>
  <c r="T532" i="1" s="1"/>
  <c r="P563" i="1"/>
  <c r="R563" i="1" s="1"/>
  <c r="P523" i="1"/>
  <c r="R523" i="1" s="1"/>
  <c r="T523" i="1" s="1"/>
  <c r="P488" i="1"/>
  <c r="R488" i="1" s="1"/>
  <c r="P526" i="1"/>
  <c r="R526" i="1" s="1"/>
  <c r="T526" i="1" s="1"/>
  <c r="P285" i="1"/>
  <c r="R285" i="1" s="1"/>
  <c r="P234" i="1"/>
  <c r="R234" i="1" s="1"/>
  <c r="T234" i="1" s="1"/>
  <c r="P262" i="1"/>
  <c r="R262" i="1" s="1"/>
  <c r="P253" i="1"/>
  <c r="R253" i="1" s="1"/>
  <c r="T253" i="1" s="1"/>
  <c r="P277" i="1"/>
  <c r="R277" i="1" s="1"/>
  <c r="P241" i="1"/>
  <c r="R241" i="1" s="1"/>
  <c r="T241" i="1" s="1"/>
  <c r="P246" i="1"/>
  <c r="R246" i="1" s="1"/>
  <c r="P230" i="1"/>
  <c r="R230" i="1" s="1"/>
  <c r="T230" i="1" s="1"/>
  <c r="P239" i="1"/>
  <c r="R239" i="1" s="1"/>
  <c r="P233" i="1"/>
  <c r="R233" i="1" s="1"/>
  <c r="T233" i="1" s="1"/>
  <c r="P37" i="1"/>
  <c r="R37" i="1" s="1"/>
  <c r="P47" i="1"/>
  <c r="R47" i="1" s="1"/>
  <c r="T47" i="1" s="1"/>
  <c r="P126" i="1"/>
  <c r="R126" i="1" s="1"/>
  <c r="P81" i="1"/>
  <c r="R81" i="1" s="1"/>
  <c r="T81" i="1" s="1"/>
  <c r="P153" i="1"/>
  <c r="R153" i="1" s="1"/>
  <c r="P88" i="1"/>
  <c r="R88" i="1" s="1"/>
  <c r="T88" i="1" s="1"/>
  <c r="P161" i="1"/>
  <c r="R161" i="1" s="1"/>
  <c r="P107" i="1"/>
  <c r="R107" i="1" s="1"/>
  <c r="T107" i="1" s="1"/>
  <c r="P111" i="1"/>
  <c r="R111" i="1" s="1"/>
  <c r="P91" i="1"/>
  <c r="R91" i="1" s="1"/>
  <c r="T91" i="1" s="1"/>
  <c r="U746" i="1" l="1"/>
  <c r="V746" i="1" s="1"/>
  <c r="U161" i="1"/>
  <c r="V161" i="1" s="1"/>
  <c r="T161" i="1"/>
  <c r="U126" i="1"/>
  <c r="V126" i="1" s="1"/>
  <c r="T126" i="1"/>
  <c r="U239" i="1"/>
  <c r="V239" i="1" s="1"/>
  <c r="T239" i="1"/>
  <c r="U277" i="1"/>
  <c r="V277" i="1" s="1"/>
  <c r="T277" i="1"/>
  <c r="U285" i="1"/>
  <c r="V285" i="1" s="1"/>
  <c r="T285" i="1"/>
  <c r="U563" i="1"/>
  <c r="V563" i="1" s="1"/>
  <c r="T563" i="1"/>
  <c r="U489" i="1"/>
  <c r="V489" i="1" s="1"/>
  <c r="T489" i="1"/>
  <c r="U829" i="1"/>
  <c r="V829" i="1" s="1"/>
  <c r="T829" i="1"/>
  <c r="U111" i="1"/>
  <c r="V111" i="1" s="1"/>
  <c r="T111" i="1"/>
  <c r="U153" i="1"/>
  <c r="V153" i="1" s="1"/>
  <c r="T153" i="1"/>
  <c r="U37" i="1"/>
  <c r="V37" i="1" s="1"/>
  <c r="T37" i="1"/>
  <c r="U246" i="1"/>
  <c r="V246" i="1" s="1"/>
  <c r="T246" i="1"/>
  <c r="U262" i="1"/>
  <c r="V262" i="1" s="1"/>
  <c r="T262" i="1"/>
  <c r="U488" i="1"/>
  <c r="V488" i="1" s="1"/>
  <c r="T488" i="1"/>
  <c r="U501" i="1"/>
  <c r="V501" i="1" s="1"/>
  <c r="T501" i="1"/>
  <c r="U534" i="1"/>
  <c r="V534" i="1" s="1"/>
  <c r="T534" i="1"/>
  <c r="T692" i="1"/>
  <c r="U91" i="1"/>
  <c r="V91" i="1" s="1"/>
  <c r="U107" i="1"/>
  <c r="V107" i="1" s="1"/>
  <c r="U88" i="1"/>
  <c r="V88" i="1" s="1"/>
  <c r="U81" i="1"/>
  <c r="V81" i="1" s="1"/>
  <c r="U47" i="1"/>
  <c r="V47" i="1" s="1"/>
  <c r="U233" i="1"/>
  <c r="V233" i="1" s="1"/>
  <c r="U230" i="1"/>
  <c r="V230" i="1" s="1"/>
  <c r="U241" i="1"/>
  <c r="V241" i="1" s="1"/>
  <c r="U253" i="1"/>
  <c r="V253" i="1" s="1"/>
  <c r="U234" i="1"/>
  <c r="V234" i="1" s="1"/>
  <c r="U526" i="1"/>
  <c r="V526" i="1" s="1"/>
  <c r="U523" i="1"/>
  <c r="V523" i="1" s="1"/>
  <c r="U532" i="1"/>
  <c r="V532" i="1" s="1"/>
  <c r="U513" i="1"/>
  <c r="V513" i="1" s="1"/>
  <c r="U537" i="1"/>
  <c r="V537" i="1" s="1"/>
  <c r="U697" i="1"/>
  <c r="V697" i="1" s="1"/>
  <c r="T697" i="1"/>
  <c r="U729" i="1"/>
  <c r="V729" i="1" s="1"/>
  <c r="U694" i="1"/>
  <c r="V694" i="1" s="1"/>
  <c r="U736" i="1"/>
  <c r="V736" i="1" s="1"/>
  <c r="U775" i="1"/>
  <c r="V775" i="1" s="1"/>
  <c r="U742" i="1"/>
  <c r="V742" i="1" s="1"/>
  <c r="T742" i="1"/>
  <c r="U710" i="1"/>
  <c r="V710" i="1" s="1"/>
  <c r="T710" i="1"/>
  <c r="Q870" i="1" l="1"/>
  <c r="P870" i="1"/>
  <c r="I870" i="1"/>
  <c r="Q859" i="1"/>
  <c r="P859" i="1"/>
  <c r="I859" i="1"/>
  <c r="Q831" i="1"/>
  <c r="P831" i="1"/>
  <c r="R831" i="1" s="1"/>
  <c r="I831" i="1"/>
  <c r="Q827" i="1"/>
  <c r="P827" i="1"/>
  <c r="R827" i="1" s="1"/>
  <c r="I827" i="1"/>
  <c r="Q825" i="1"/>
  <c r="P825" i="1"/>
  <c r="R825" i="1" s="1"/>
  <c r="I825" i="1"/>
  <c r="Q819" i="1"/>
  <c r="P819" i="1"/>
  <c r="I819" i="1"/>
  <c r="Q816" i="1"/>
  <c r="P816" i="1"/>
  <c r="R816" i="1" s="1"/>
  <c r="I816" i="1"/>
  <c r="Q809" i="1"/>
  <c r="P809" i="1"/>
  <c r="R809" i="1" s="1"/>
  <c r="I809" i="1"/>
  <c r="Q805" i="1"/>
  <c r="P805" i="1"/>
  <c r="R805" i="1" s="1"/>
  <c r="I805" i="1"/>
  <c r="Q803" i="1"/>
  <c r="P803" i="1"/>
  <c r="I803" i="1"/>
  <c r="Q630" i="1"/>
  <c r="P630" i="1"/>
  <c r="R630" i="1" s="1"/>
  <c r="I630" i="1"/>
  <c r="Q626" i="1"/>
  <c r="P626" i="1"/>
  <c r="R626" i="1" s="1"/>
  <c r="I626" i="1"/>
  <c r="Q621" i="1"/>
  <c r="P621" i="1"/>
  <c r="I621" i="1"/>
  <c r="Q618" i="1"/>
  <c r="P618" i="1"/>
  <c r="I618" i="1"/>
  <c r="Q614" i="1"/>
  <c r="P614" i="1"/>
  <c r="R614" i="1" s="1"/>
  <c r="I614" i="1"/>
  <c r="Q611" i="1"/>
  <c r="P611" i="1"/>
  <c r="R611" i="1" s="1"/>
  <c r="I611" i="1"/>
  <c r="Q604" i="1"/>
  <c r="P604" i="1"/>
  <c r="R604" i="1" s="1"/>
  <c r="I604" i="1"/>
  <c r="Q602" i="1"/>
  <c r="P602" i="1"/>
  <c r="I602" i="1"/>
  <c r="Q601" i="1"/>
  <c r="P601" i="1"/>
  <c r="R601" i="1" s="1"/>
  <c r="I601" i="1"/>
  <c r="Q596" i="1"/>
  <c r="P596" i="1"/>
  <c r="R596" i="1" s="1"/>
  <c r="I596" i="1"/>
  <c r="Q390" i="1"/>
  <c r="P390" i="1"/>
  <c r="R390" i="1" s="1"/>
  <c r="I390" i="1"/>
  <c r="Q389" i="1"/>
  <c r="P389" i="1"/>
  <c r="I389" i="1"/>
  <c r="Q385" i="1"/>
  <c r="P385" i="1"/>
  <c r="R385" i="1" s="1"/>
  <c r="I385" i="1"/>
  <c r="Q375" i="1"/>
  <c r="P375" i="1"/>
  <c r="R375" i="1" s="1"/>
  <c r="I375" i="1"/>
  <c r="Q374" i="1"/>
  <c r="P374" i="1"/>
  <c r="R374" i="1" s="1"/>
  <c r="I374" i="1"/>
  <c r="Q371" i="1"/>
  <c r="P371" i="1"/>
  <c r="I371" i="1"/>
  <c r="Q348" i="1"/>
  <c r="P348" i="1"/>
  <c r="R348" i="1" s="1"/>
  <c r="I348" i="1"/>
  <c r="Q344" i="1"/>
  <c r="P344" i="1"/>
  <c r="R344" i="1" s="1"/>
  <c r="I344" i="1"/>
  <c r="Q341" i="1"/>
  <c r="P341" i="1"/>
  <c r="I341" i="1"/>
  <c r="Q340" i="1"/>
  <c r="P340" i="1"/>
  <c r="I340" i="1"/>
  <c r="Q175" i="1"/>
  <c r="P175" i="1"/>
  <c r="R175" i="1" s="1"/>
  <c r="I175" i="1"/>
  <c r="Q172" i="1"/>
  <c r="P172" i="1"/>
  <c r="R172" i="1" s="1"/>
  <c r="I172" i="1"/>
  <c r="Q170" i="1"/>
  <c r="P170" i="1"/>
  <c r="R170" i="1" s="1"/>
  <c r="I170" i="1"/>
  <c r="Q167" i="1"/>
  <c r="P167" i="1"/>
  <c r="I167" i="1"/>
  <c r="Q156" i="1"/>
  <c r="P156" i="1"/>
  <c r="R156" i="1" s="1"/>
  <c r="I156" i="1"/>
  <c r="Q141" i="1"/>
  <c r="P141" i="1"/>
  <c r="R141" i="1" s="1"/>
  <c r="I141" i="1"/>
  <c r="Q134" i="1"/>
  <c r="P134" i="1"/>
  <c r="R134" i="1" s="1"/>
  <c r="I134" i="1"/>
  <c r="Q135" i="1"/>
  <c r="P135" i="1"/>
  <c r="I135" i="1"/>
  <c r="Q118" i="1"/>
  <c r="P118" i="1"/>
  <c r="R118" i="1" s="1"/>
  <c r="I118" i="1"/>
  <c r="Q77" i="1"/>
  <c r="P77" i="1"/>
  <c r="R77" i="1" s="1"/>
  <c r="I77" i="1"/>
  <c r="R341" i="1" l="1"/>
  <c r="R621" i="1"/>
  <c r="R135" i="1"/>
  <c r="U135" i="1" s="1"/>
  <c r="V135" i="1" s="1"/>
  <c r="R167" i="1"/>
  <c r="U167" i="1" s="1"/>
  <c r="V167" i="1" s="1"/>
  <c r="R340" i="1"/>
  <c r="R371" i="1"/>
  <c r="R389" i="1"/>
  <c r="U389" i="1" s="1"/>
  <c r="V389" i="1" s="1"/>
  <c r="R602" i="1"/>
  <c r="T602" i="1" s="1"/>
  <c r="R618" i="1"/>
  <c r="R803" i="1"/>
  <c r="T803" i="1" s="1"/>
  <c r="R819" i="1"/>
  <c r="T819" i="1" s="1"/>
  <c r="R859" i="1"/>
  <c r="T859" i="1" s="1"/>
  <c r="R870" i="1"/>
  <c r="U134" i="1"/>
  <c r="V134" i="1" s="1"/>
  <c r="T134" i="1"/>
  <c r="U170" i="1"/>
  <c r="V170" i="1" s="1"/>
  <c r="T170" i="1"/>
  <c r="U344" i="1"/>
  <c r="V344" i="1" s="1"/>
  <c r="T344" i="1"/>
  <c r="U375" i="1"/>
  <c r="V375" i="1" s="1"/>
  <c r="T375" i="1"/>
  <c r="U601" i="1"/>
  <c r="V601" i="1" s="1"/>
  <c r="T601" i="1"/>
  <c r="U118" i="1"/>
  <c r="V118" i="1" s="1"/>
  <c r="T118" i="1"/>
  <c r="U340" i="1"/>
  <c r="V340" i="1" s="1"/>
  <c r="T340" i="1"/>
  <c r="U374" i="1"/>
  <c r="V374" i="1" s="1"/>
  <c r="T374" i="1"/>
  <c r="T135" i="1"/>
  <c r="U156" i="1"/>
  <c r="V156" i="1" s="1"/>
  <c r="T156" i="1"/>
  <c r="U175" i="1"/>
  <c r="V175" i="1" s="1"/>
  <c r="T175" i="1"/>
  <c r="U348" i="1"/>
  <c r="V348" i="1" s="1"/>
  <c r="T348" i="1"/>
  <c r="T389" i="1"/>
  <c r="U596" i="1"/>
  <c r="V596" i="1" s="1"/>
  <c r="T596" i="1"/>
  <c r="U611" i="1"/>
  <c r="V611" i="1" s="1"/>
  <c r="T611" i="1"/>
  <c r="U614" i="1"/>
  <c r="V614" i="1" s="1"/>
  <c r="T614" i="1"/>
  <c r="U626" i="1"/>
  <c r="V626" i="1" s="1"/>
  <c r="T626" i="1"/>
  <c r="U803" i="1"/>
  <c r="V803" i="1" s="1"/>
  <c r="U809" i="1"/>
  <c r="V809" i="1" s="1"/>
  <c r="T809" i="1"/>
  <c r="U819" i="1"/>
  <c r="V819" i="1" s="1"/>
  <c r="U827" i="1"/>
  <c r="V827" i="1" s="1"/>
  <c r="T827" i="1"/>
  <c r="U831" i="1"/>
  <c r="V831" i="1" s="1"/>
  <c r="T831" i="1"/>
  <c r="U870" i="1"/>
  <c r="V870" i="1" s="1"/>
  <c r="T870" i="1"/>
  <c r="U77" i="1"/>
  <c r="V77" i="1" s="1"/>
  <c r="T77" i="1"/>
  <c r="U141" i="1"/>
  <c r="V141" i="1" s="1"/>
  <c r="T141" i="1"/>
  <c r="U172" i="1"/>
  <c r="V172" i="1" s="1"/>
  <c r="T172" i="1"/>
  <c r="U341" i="1"/>
  <c r="V341" i="1" s="1"/>
  <c r="T341" i="1"/>
  <c r="U371" i="1"/>
  <c r="V371" i="1" s="1"/>
  <c r="T371" i="1"/>
  <c r="U385" i="1"/>
  <c r="V385" i="1" s="1"/>
  <c r="T385" i="1"/>
  <c r="U390" i="1"/>
  <c r="V390" i="1" s="1"/>
  <c r="T390" i="1"/>
  <c r="U604" i="1"/>
  <c r="V604" i="1" s="1"/>
  <c r="T604" i="1"/>
  <c r="U618" i="1"/>
  <c r="V618" i="1" s="1"/>
  <c r="T618" i="1"/>
  <c r="U621" i="1"/>
  <c r="V621" i="1" s="1"/>
  <c r="T621" i="1"/>
  <c r="U630" i="1"/>
  <c r="V630" i="1" s="1"/>
  <c r="T630" i="1"/>
  <c r="U805" i="1"/>
  <c r="V805" i="1" s="1"/>
  <c r="T805" i="1"/>
  <c r="U816" i="1"/>
  <c r="V816" i="1" s="1"/>
  <c r="T816" i="1"/>
  <c r="U825" i="1"/>
  <c r="V825" i="1" s="1"/>
  <c r="T825" i="1"/>
  <c r="U602" i="1" l="1"/>
  <c r="V602" i="1" s="1"/>
  <c r="U859" i="1"/>
  <c r="V859" i="1" s="1"/>
  <c r="T167" i="1"/>
  <c r="R270" i="1"/>
  <c r="U270" i="1" s="1"/>
  <c r="V270" i="1" s="1"/>
  <c r="R267" i="1"/>
  <c r="U267" i="1" s="1"/>
  <c r="V267" i="1" s="1"/>
  <c r="R258" i="1"/>
  <c r="U258" i="1" s="1"/>
  <c r="V258" i="1" s="1"/>
  <c r="R242" i="1"/>
  <c r="U242" i="1" s="1"/>
  <c r="V242" i="1" s="1"/>
  <c r="R238" i="1"/>
  <c r="U238" i="1" s="1"/>
  <c r="V238" i="1" s="1"/>
  <c r="R236" i="1"/>
  <c r="U236" i="1" s="1"/>
  <c r="V236" i="1" s="1"/>
  <c r="R232" i="1"/>
  <c r="U232" i="1" s="1"/>
  <c r="V232" i="1" s="1"/>
  <c r="R229" i="1"/>
  <c r="U229" i="1" s="1"/>
  <c r="V229" i="1" s="1"/>
  <c r="R20" i="1"/>
  <c r="U20" i="1" s="1"/>
  <c r="V20" i="1" s="1"/>
  <c r="R16" i="1"/>
  <c r="U16" i="1" s="1"/>
  <c r="V16" i="1" s="1"/>
  <c r="R15" i="1"/>
  <c r="T15" i="1" s="1"/>
  <c r="R13" i="1"/>
  <c r="U13" i="1" s="1"/>
  <c r="V13" i="1" s="1"/>
  <c r="R9" i="1"/>
  <c r="T9" i="1" s="1"/>
  <c r="T229" i="1" l="1"/>
  <c r="T232" i="1"/>
  <c r="T236" i="1"/>
  <c r="T238" i="1"/>
  <c r="T242" i="1"/>
  <c r="T258" i="1"/>
  <c r="T267" i="1"/>
  <c r="T270" i="1"/>
  <c r="T13" i="1"/>
  <c r="T16" i="1"/>
  <c r="T20" i="1"/>
  <c r="U9" i="1"/>
  <c r="V9" i="1" s="1"/>
  <c r="U15" i="1"/>
  <c r="V15" i="1" s="1"/>
</calcChain>
</file>

<file path=xl/sharedStrings.xml><?xml version="1.0" encoding="utf-8"?>
<sst xmlns="http://schemas.openxmlformats.org/spreadsheetml/2006/main" count="3632" uniqueCount="1009">
  <si>
    <t>Įmonė</t>
  </si>
  <si>
    <t>Miestas</t>
  </si>
  <si>
    <t>Pastatų grupės kategorija pagal šilumos suvartojimą</t>
  </si>
  <si>
    <t>Nr.</t>
  </si>
  <si>
    <t>Adresas</t>
  </si>
  <si>
    <t>Namo renovacijos tipas</t>
  </si>
  <si>
    <t>Butų sk.</t>
  </si>
  <si>
    <t>Statybos metai</t>
  </si>
  <si>
    <t>Suvartotas šilumos kiekis</t>
  </si>
  <si>
    <t>Namo 
plotas</t>
  </si>
  <si>
    <t>Apmokestinta šiluma šildymui gyventojams</t>
  </si>
  <si>
    <t>Butų 
plotas</t>
  </si>
  <si>
    <t xml:space="preserve">Šilumos 
suvartojimas šildymui </t>
  </si>
  <si>
    <t xml:space="preserve">Šilumos kaina gyventojams
(su PVM) </t>
  </si>
  <si>
    <t>Mokėjimai už šilumą 1 m² ploto šildymui                 (su PVM)</t>
  </si>
  <si>
    <t>Šilumos suvartojimas 60 m² ploto buto šildymui</t>
  </si>
  <si>
    <t>Mokėjimai už šilumą 60 m² ploto buto šildymui 
(su PVM)</t>
  </si>
  <si>
    <t xml:space="preserve">Iš viso 
</t>
  </si>
  <si>
    <t xml:space="preserve">Karštam vandeniui ruošti </t>
  </si>
  <si>
    <t>Karšto vandens temp. palaikymui</t>
  </si>
  <si>
    <t>Su nepaskirstytu karštu vandeniu</t>
  </si>
  <si>
    <t>Bendrosioms reikmėms</t>
  </si>
  <si>
    <t xml:space="preserve">Butų ir kitų patalpų šildymui </t>
  </si>
  <si>
    <t>MWh/m²/mėn</t>
  </si>
  <si>
    <t>vnt.</t>
  </si>
  <si>
    <t>metai</t>
  </si>
  <si>
    <t>MWh</t>
  </si>
  <si>
    <t>m²</t>
  </si>
  <si>
    <t>EUR/MWh</t>
  </si>
  <si>
    <t>EUR/m²/mėn</t>
  </si>
  <si>
    <t>kWh/mėn</t>
  </si>
  <si>
    <t>EUR/mėn</t>
  </si>
  <si>
    <t>AB ,,Vilniaus šilumos tinklai"</t>
  </si>
  <si>
    <t>Vilnius</t>
  </si>
  <si>
    <t>2008, nėra info</t>
  </si>
  <si>
    <t>2016, nėra info</t>
  </si>
  <si>
    <t>2006, nėra info</t>
  </si>
  <si>
    <t>2010, nėra info</t>
  </si>
  <si>
    <t>2009, nėra info</t>
  </si>
  <si>
    <t>Pilnai renovuotas</t>
  </si>
  <si>
    <t>Nerenovuotas</t>
  </si>
  <si>
    <t>Sviliškių g. 8</t>
  </si>
  <si>
    <t>M.Mironaitės g. 18</t>
  </si>
  <si>
    <t>Pavilnionių g. 31</t>
  </si>
  <si>
    <t>Žaliųjų ežerų g. 9  (renov.)</t>
  </si>
  <si>
    <t>V.Pietario g. 7</t>
  </si>
  <si>
    <t>Žirmūnų g. 3 (renov.)</t>
  </si>
  <si>
    <t>Bajorų kelias 3</t>
  </si>
  <si>
    <t>Pavilnionių g. 33</t>
  </si>
  <si>
    <t>Žirmūnų g. 131 (renov.)</t>
  </si>
  <si>
    <t>Peteliškių g. 10 (renov.)</t>
  </si>
  <si>
    <t>iki 1992</t>
  </si>
  <si>
    <t>J.Galvydžio g. 11A</t>
  </si>
  <si>
    <t>M.Marcinkevičiaus g. 31, 33, 35</t>
  </si>
  <si>
    <t>J.Franko g. 8</t>
  </si>
  <si>
    <t>M.Marcinkevičiaus g. 37, Baltupio g. 175</t>
  </si>
  <si>
    <t>Blindžių g. 7</t>
  </si>
  <si>
    <t>J.Kubiliaus g. 4</t>
  </si>
  <si>
    <t>S.Žukausko g. 27</t>
  </si>
  <si>
    <t>Tolminkiemio g. 31</t>
  </si>
  <si>
    <t>Šviesos g 11 (bt. 41-60)</t>
  </si>
  <si>
    <t>Taikos g. 134, 136</t>
  </si>
  <si>
    <t>Kovo 11-osios g. 55</t>
  </si>
  <si>
    <t>Žirmūnų g. 126 (renov.)</t>
  </si>
  <si>
    <t>Tolminkiemio g. 14</t>
  </si>
  <si>
    <t>Žirmūnų g. 128 (renov.)</t>
  </si>
  <si>
    <t>Šviesos g 14 (bt. 81-100)</t>
  </si>
  <si>
    <t>Smėlio g. 11</t>
  </si>
  <si>
    <t>Taikos g. 25, 27</t>
  </si>
  <si>
    <t>Kapsų g. 38</t>
  </si>
  <si>
    <t>Smėlio g. 15</t>
  </si>
  <si>
    <t>Taikos g. 241, 243, 245</t>
  </si>
  <si>
    <t>Musninkų g. 7</t>
  </si>
  <si>
    <t>S.Stanevičiaus g. 7 (bt. 1-40)</t>
  </si>
  <si>
    <t>Antakalnio g. 118</t>
  </si>
  <si>
    <t>Žemynos g. 25</t>
  </si>
  <si>
    <t>Šviesos g 4 (bt. 81-100)</t>
  </si>
  <si>
    <t>Žemynos g. 35</t>
  </si>
  <si>
    <t>Gedvydžių g. 20</t>
  </si>
  <si>
    <t>Gabijos g. 81 (bt. 1-36)</t>
  </si>
  <si>
    <t>Taikos g. 105</t>
  </si>
  <si>
    <t>Gedvydžių g. 29 (bt. 1-36)</t>
  </si>
  <si>
    <t>Kanklių g. 10B</t>
  </si>
  <si>
    <t>Didlaukio g. 22, 24</t>
  </si>
  <si>
    <t>Naugarduko g. 56</t>
  </si>
  <si>
    <t>Gelvonų g. 57</t>
  </si>
  <si>
    <t>Šaltkalvių g. 66</t>
  </si>
  <si>
    <t>Parko g. 4</t>
  </si>
  <si>
    <t>Parko g. 6</t>
  </si>
  <si>
    <t>Gedimino pr. 27</t>
  </si>
  <si>
    <t>Vykinto g. 8</t>
  </si>
  <si>
    <t>V.Grybo g. 30</t>
  </si>
  <si>
    <t>Lentvario g. 1</t>
  </si>
  <si>
    <t>S.Skapo g. 6, 8</t>
  </si>
  <si>
    <t>K.Vanagėlio g. 9</t>
  </si>
  <si>
    <t>Žygio g. 4</t>
  </si>
  <si>
    <t>AB ,,Kauno energija"</t>
  </si>
  <si>
    <t>Kaunas</t>
  </si>
  <si>
    <t>Karaliaus Mindaugo 7</t>
  </si>
  <si>
    <t>Krėvės 82B</t>
  </si>
  <si>
    <t xml:space="preserve">Archyvo 48 </t>
  </si>
  <si>
    <t>Ašmenos 1-oji g. 10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</si>
  <si>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</si>
  <si>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</si>
  <si>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</si>
  <si>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</si>
  <si>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</si>
  <si>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</si>
  <si>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 xml:space="preserve">Škirpos K. g. 15 (renov.)*** </t>
  </si>
  <si>
    <t>Lukšio P. 4 (renov.)***</t>
  </si>
  <si>
    <t>Sąjungos a. 7 (renov.)***</t>
  </si>
  <si>
    <t>Sąjungos a. 10 (renov.)</t>
  </si>
  <si>
    <t>Vievio 54 (renov.)</t>
  </si>
  <si>
    <t>Krėvės 61 (renov.)</t>
  </si>
  <si>
    <t>Masiulio T. 1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</si>
  <si>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</si>
  <si>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</si>
  <si>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</si>
  <si>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</si>
  <si>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</si>
  <si>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</si>
  <si>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</si>
  <si>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</si>
  <si>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</si>
  <si>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</si>
  <si>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</si>
  <si>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</si>
  <si>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</si>
  <si>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78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</si>
  <si>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</si>
  <si>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</si>
  <si>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</si>
  <si>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</si>
  <si>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</si>
  <si>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</si>
  <si>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</si>
  <si>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AB "Klaipėdos energija"</t>
  </si>
  <si>
    <t>Klaipėda</t>
  </si>
  <si>
    <t>Taikos pr. 52</t>
  </si>
  <si>
    <t>AB ,,Šiaulių energija"</t>
  </si>
  <si>
    <t>Šiauliai</t>
  </si>
  <si>
    <t>AB"Panevėžio energija"</t>
  </si>
  <si>
    <t>Panevėžys</t>
  </si>
  <si>
    <t>Klaipėdos g. 99 K2</t>
  </si>
  <si>
    <t>Klaipėdos g. 99 K1</t>
  </si>
  <si>
    <t>Pasvalys</t>
  </si>
  <si>
    <t xml:space="preserve">iki 1992 </t>
  </si>
  <si>
    <t>Klaipėdos g. 99 K3</t>
  </si>
  <si>
    <t>Pušaloto g. 76</t>
  </si>
  <si>
    <t>Margirio g. 18</t>
  </si>
  <si>
    <t>Rokiškis</t>
  </si>
  <si>
    <t>Taikos g. 18</t>
  </si>
  <si>
    <t>Kėdainiai</t>
  </si>
  <si>
    <t>Liepų al. 13</t>
  </si>
  <si>
    <t>Liepų al. 15A</t>
  </si>
  <si>
    <t>Vilties g. 22</t>
  </si>
  <si>
    <t>Ramygalos g. 67</t>
  </si>
  <si>
    <t>Kupiškis</t>
  </si>
  <si>
    <t>Technikos g. 7</t>
  </si>
  <si>
    <t>Vilties g. 47</t>
  </si>
  <si>
    <t>Vilniaus g. 20</t>
  </si>
  <si>
    <t>Švyturio g. 19</t>
  </si>
  <si>
    <t>Smėlynės g. 73</t>
  </si>
  <si>
    <t>Marijonų g. 29</t>
  </si>
  <si>
    <t>Seinų g. 17</t>
  </si>
  <si>
    <t>Švyturio g. 9</t>
  </si>
  <si>
    <t>Zarasai</t>
  </si>
  <si>
    <t>Vytauto skg. 12</t>
  </si>
  <si>
    <t>Vytauto g. 36</t>
  </si>
  <si>
    <t>Žagienės g. 4</t>
  </si>
  <si>
    <t>Marijonų g. 43</t>
  </si>
  <si>
    <t>Nevėžio g. 24</t>
  </si>
  <si>
    <t>UAB "Utenos šilumos tinklai"</t>
  </si>
  <si>
    <t>Utena</t>
  </si>
  <si>
    <t>Vaižganto g. 14, Utena</t>
  </si>
  <si>
    <t>renovuotas</t>
  </si>
  <si>
    <t>Taikos g. 20, Utena</t>
  </si>
  <si>
    <t>Taikos g. 26, Utena</t>
  </si>
  <si>
    <t>Taikos g. 22, Utena</t>
  </si>
  <si>
    <t>Taikos g. 7, Utena</t>
  </si>
  <si>
    <t>Krašuonos g. 17, Utena</t>
  </si>
  <si>
    <t>nerenovuotas</t>
  </si>
  <si>
    <t>Aukštakalnio g. 68, Utena</t>
  </si>
  <si>
    <t>Aukštakalnio g. 110, Utena</t>
  </si>
  <si>
    <t>V.Kudirkos g. 32, Utena</t>
  </si>
  <si>
    <t>Utenio a. 10, Utena</t>
  </si>
  <si>
    <t>Užpalių g. 88, Utena</t>
  </si>
  <si>
    <t>Kęstučio g. 9, Utena</t>
  </si>
  <si>
    <t>Tauragnų g. 4, Utena</t>
  </si>
  <si>
    <t>UAB "Mažeikių šilumos tinklai"</t>
  </si>
  <si>
    <t>Mažeikiai</t>
  </si>
  <si>
    <t>pilnai renovuotas</t>
  </si>
  <si>
    <t>GAMYKLOS 19</t>
  </si>
  <si>
    <t>PAVASARIO 45</t>
  </si>
  <si>
    <t>NAFTININKŲ 12</t>
  </si>
  <si>
    <t>NAFTININKŲ 14</t>
  </si>
  <si>
    <t>PAVASARIO 41C</t>
  </si>
  <si>
    <t>Gamyklos g.15-ojo NSB</t>
  </si>
  <si>
    <t>Sodų g.10-ojo NSB</t>
  </si>
  <si>
    <t>P.VILEIŠIO 6</t>
  </si>
  <si>
    <t>S.Daukanto 4 Viekšniai</t>
  </si>
  <si>
    <t>Mažeikių 6 Viekšniai</t>
  </si>
  <si>
    <t>S.Daukanto 6 Viekšniai</t>
  </si>
  <si>
    <t>S.Daukanto 8 Viekšniai</t>
  </si>
  <si>
    <t>Bažnyčios 13 Viekšniai</t>
  </si>
  <si>
    <t>SODŲ 11</t>
  </si>
  <si>
    <t>Tirkšlių 7 Viekšniai</t>
  </si>
  <si>
    <t>AB „Jonavos šilumos tinklai“</t>
  </si>
  <si>
    <t>LIETAVOS  31</t>
  </si>
  <si>
    <t>CHEMIKŲ  28</t>
  </si>
  <si>
    <t>dalinai renovuotas</t>
  </si>
  <si>
    <t>KĘSTUČIO  16L</t>
  </si>
  <si>
    <t>UAB Akmenės energija</t>
  </si>
  <si>
    <t>Akmenė</t>
  </si>
  <si>
    <t>Venta</t>
  </si>
  <si>
    <t>Naujoji Akmenė</t>
  </si>
  <si>
    <t>Žiburio g. 5</t>
  </si>
  <si>
    <t>Ažupiečių g.6</t>
  </si>
  <si>
    <t>Ažupiečių g.4</t>
  </si>
  <si>
    <t>Šviesos g. 8</t>
  </si>
  <si>
    <t>Šviesos g. 9</t>
  </si>
  <si>
    <t>Paupio g. 4</t>
  </si>
  <si>
    <t>Vytauto 51</t>
  </si>
  <si>
    <t>UAB Elektrėnų komunalinis ūkis</t>
  </si>
  <si>
    <t>Elektrėnai</t>
  </si>
  <si>
    <t>Nauja statyba</t>
  </si>
  <si>
    <t>Pilnai renuovuotas</t>
  </si>
  <si>
    <t>Sodų 15</t>
  </si>
  <si>
    <t>UAB Ignalinos šilumos tinklai</t>
  </si>
  <si>
    <t>Ignalina</t>
  </si>
  <si>
    <t>Aukštaičių g. 48, Ignalina</t>
  </si>
  <si>
    <t>Dalinai renovuotas</t>
  </si>
  <si>
    <t>UAB "Lazdijų šiluma"</t>
  </si>
  <si>
    <t>RENOVUOTAS</t>
  </si>
  <si>
    <t>Sodų g. 10</t>
  </si>
  <si>
    <t>Kailinių g. 5</t>
  </si>
  <si>
    <t>Dzūkų g. 9</t>
  </si>
  <si>
    <t>Dzūkų g.11</t>
  </si>
  <si>
    <t>Tiesos g. 8</t>
  </si>
  <si>
    <t>Dainavos g. 12</t>
  </si>
  <si>
    <t>Dzūkų g. 15</t>
  </si>
  <si>
    <t>Senamiesčio g. 3</t>
  </si>
  <si>
    <t>Sodų g. 6</t>
  </si>
  <si>
    <t>Senamiesčio g. 9</t>
  </si>
  <si>
    <t>Ateities g. 3-I</t>
  </si>
  <si>
    <t>Dzūkų g. 13</t>
  </si>
  <si>
    <t>Dzūkų g. 17</t>
  </si>
  <si>
    <t>Sodų g. 4</t>
  </si>
  <si>
    <t>Kailinių g. 3</t>
  </si>
  <si>
    <t>Kauno g. 1</t>
  </si>
  <si>
    <t>Vilniaus g. 5</t>
  </si>
  <si>
    <t>Nepriklausomybės a. 5</t>
  </si>
  <si>
    <t>Vilniaus g. 4</t>
  </si>
  <si>
    <t>Ateities g. 5</t>
  </si>
  <si>
    <t>Kailinių g. 7</t>
  </si>
  <si>
    <t>Kauno g. 33</t>
  </si>
  <si>
    <t>M. Gustaičio g. 13</t>
  </si>
  <si>
    <t>UAB „Pakruojo šiluma“</t>
  </si>
  <si>
    <t>Pakruojis</t>
  </si>
  <si>
    <t>P.Mašioto 55</t>
  </si>
  <si>
    <t>P.Mašioto 49</t>
  </si>
  <si>
    <t>V.Didžiojo 78</t>
  </si>
  <si>
    <t>V.Didžiojo 70</t>
  </si>
  <si>
    <t>P.Mašioto 63</t>
  </si>
  <si>
    <t>P.Mašioto 61</t>
  </si>
  <si>
    <t>Saulėtekio 50</t>
  </si>
  <si>
    <t>Mindaugo -6b</t>
  </si>
  <si>
    <t>iki 1993</t>
  </si>
  <si>
    <t>Mindaugo -6a</t>
  </si>
  <si>
    <t>P.Mašioto 39</t>
  </si>
  <si>
    <t>P.Mašioto 67</t>
  </si>
  <si>
    <t>V.Didžiojo 35</t>
  </si>
  <si>
    <t>Mindaugo 2c</t>
  </si>
  <si>
    <t xml:space="preserve">Skvero 6                                            </t>
  </si>
  <si>
    <t>L.Giros 8</t>
  </si>
  <si>
    <t>Ušinsko 31a</t>
  </si>
  <si>
    <t>Vilniaus 32</t>
  </si>
  <si>
    <t>Vilniaus 34</t>
  </si>
  <si>
    <t>Vasario 16-osios 19</t>
  </si>
  <si>
    <t>Vilniaus 28</t>
  </si>
  <si>
    <t>Kęstučio 8</t>
  </si>
  <si>
    <t>Vasario 16-osios 13</t>
  </si>
  <si>
    <t>Basanavičiaus 2a</t>
  </si>
  <si>
    <t>Linkuva Joniškėlio 2</t>
  </si>
  <si>
    <t>V.Didžiojo 27</t>
  </si>
  <si>
    <t>Ušinsko 22</t>
  </si>
  <si>
    <t>UAB „Plungės šilumos tinklai“</t>
  </si>
  <si>
    <t>Plungė</t>
  </si>
  <si>
    <t>I. Končiaus g. 7</t>
  </si>
  <si>
    <t>I. Končiaus g. 7A</t>
  </si>
  <si>
    <t xml:space="preserve">A. Vaišvilos g. 9 </t>
  </si>
  <si>
    <t xml:space="preserve">A. Vaišvilos g. 19 </t>
  </si>
  <si>
    <t xml:space="preserve">A. Vaišvilos g. 21 </t>
  </si>
  <si>
    <t>A. Vaišvilos g. 23</t>
  </si>
  <si>
    <t xml:space="preserve">A. Vaišvilos g. 25 </t>
  </si>
  <si>
    <t>A. Vaišvilos g. 31</t>
  </si>
  <si>
    <t xml:space="preserve">Žemaičių g. 13  </t>
  </si>
  <si>
    <t xml:space="preserve">A. Jucio g. 30 </t>
  </si>
  <si>
    <t xml:space="preserve">V. Mačernio g. 10 </t>
  </si>
  <si>
    <t xml:space="preserve">A. Jucio g. 12 </t>
  </si>
  <si>
    <t>V. Mačernio g. 6</t>
  </si>
  <si>
    <t>J. Tumo-Vaižganto g. 96</t>
  </si>
  <si>
    <t>A. Jucio skg. 2</t>
  </si>
  <si>
    <t>A. Jucio g. 45</t>
  </si>
  <si>
    <t>A. Jucio g. 53</t>
  </si>
  <si>
    <t>Gandingos g. 14</t>
  </si>
  <si>
    <t>Gandingos g. 16</t>
  </si>
  <si>
    <t>V. Mačernio g. 53</t>
  </si>
  <si>
    <t>Mendeno skg. 4</t>
  </si>
  <si>
    <t>Mendeno skg. 6</t>
  </si>
  <si>
    <t>V. Mačernio g. 51</t>
  </si>
  <si>
    <t>V. Mačernio g. 45</t>
  </si>
  <si>
    <t>A. Jucio g. 10</t>
  </si>
  <si>
    <t>V. Mačernio g. 27</t>
  </si>
  <si>
    <t>V. Mačernio g. 47</t>
  </si>
  <si>
    <t>A. Jucio skg. 1</t>
  </si>
  <si>
    <t>Gandingos g. 10</t>
  </si>
  <si>
    <t>Gandingos g. 12</t>
  </si>
  <si>
    <t>A. Vaišvilos g. 3</t>
  </si>
  <si>
    <t>I. Končiaus g. 8</t>
  </si>
  <si>
    <t>Vėjo 12</t>
  </si>
  <si>
    <t>Lentpjūvės g. 6</t>
  </si>
  <si>
    <t>Dariaus ir Girėno g. 33</t>
  </si>
  <si>
    <t>Dariaus ir Girėno g. 35</t>
  </si>
  <si>
    <t>Dariaus ir Girėno g. 51</t>
  </si>
  <si>
    <t>S. Nėries g. 4</t>
  </si>
  <si>
    <t>Stoties g. 12</t>
  </si>
  <si>
    <t>Stoties g.8</t>
  </si>
  <si>
    <t>UAB "Radviliškio šiluma"</t>
  </si>
  <si>
    <t>Radviliškis</t>
  </si>
  <si>
    <t>UAB „Raseinių šilumos tinklai"</t>
  </si>
  <si>
    <t>Raseiniai</t>
  </si>
  <si>
    <t>Ateities 19</t>
  </si>
  <si>
    <t>Naujos statybos</t>
  </si>
  <si>
    <t xml:space="preserve">Pieninės 7 </t>
  </si>
  <si>
    <t xml:space="preserve">Partizanų 14B </t>
  </si>
  <si>
    <t xml:space="preserve">V. Kudirkos 3 </t>
  </si>
  <si>
    <t xml:space="preserve">V. Kudirkos 9 </t>
  </si>
  <si>
    <t xml:space="preserve">V. Kudirkos 11 </t>
  </si>
  <si>
    <t xml:space="preserve">Vaižganto 1 </t>
  </si>
  <si>
    <t xml:space="preserve">Gamyklos 2 </t>
  </si>
  <si>
    <t>Dubysos 3</t>
  </si>
  <si>
    <t>Dubysos 1</t>
  </si>
  <si>
    <t>Renovuojamas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</si>
  <si>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</si>
  <si>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</si>
  <si>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</si>
  <si>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</si>
  <si>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</si>
  <si>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</si>
  <si>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Pieninės 5</t>
  </si>
  <si>
    <t>Vytauto Didžiojo 39</t>
  </si>
  <si>
    <t>Dominikonų 4</t>
  </si>
  <si>
    <t>Dariaus ir Girėno 26</t>
  </si>
  <si>
    <t>iki1960</t>
  </si>
  <si>
    <t>Vytauto Didžiojo 3</t>
  </si>
  <si>
    <t>Jaunimo 12</t>
  </si>
  <si>
    <t>UAB ,,Šakių šilumos tinklai"</t>
  </si>
  <si>
    <t>Šakiai</t>
  </si>
  <si>
    <t>Bažnyčios g. 11</t>
  </si>
  <si>
    <t>Šaulių g. 18</t>
  </si>
  <si>
    <t>V. Kudirkos g. 102</t>
  </si>
  <si>
    <t>V. Kudirkos g. 70</t>
  </si>
  <si>
    <t>V. Kudirkos g. 80</t>
  </si>
  <si>
    <t>S. Banaičio g. 3</t>
  </si>
  <si>
    <t>S. Banaičio g. 12</t>
  </si>
  <si>
    <t>S. Banaičio g. 4</t>
  </si>
  <si>
    <t>S. Banaičio g. 10</t>
  </si>
  <si>
    <t>V. Kudirkos g. 57</t>
  </si>
  <si>
    <t>Vytauto g. 4</t>
  </si>
  <si>
    <t>V. Kudirkos g. 37</t>
  </si>
  <si>
    <t>V. Kudirkos g. 47</t>
  </si>
  <si>
    <t>Vytauto g. 10</t>
  </si>
  <si>
    <t>Kęstučio g. 6</t>
  </si>
  <si>
    <t>Nepriklausomybės g. 5</t>
  </si>
  <si>
    <t>Nepriklausomybės g. 3</t>
  </si>
  <si>
    <t>Vytauto g. 6</t>
  </si>
  <si>
    <t>A. Mickevičiaus g.1</t>
  </si>
  <si>
    <t>A. Mickevičiaus g.7</t>
  </si>
  <si>
    <t>A. Mickevičiaus g.15</t>
  </si>
  <si>
    <t>A. Mickevičiaus g. 16</t>
  </si>
  <si>
    <t>A. Mickevičiaus g.1A</t>
  </si>
  <si>
    <t>Vilniaus 26B</t>
  </si>
  <si>
    <t>Vilniaus 26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</si>
  <si>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</si>
  <si>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</si>
  <si>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</si>
  <si>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</si>
  <si>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</si>
  <si>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</si>
  <si>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</si>
  <si>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</si>
  <si>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</si>
  <si>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A. Mickevičiaus g.5</t>
  </si>
  <si>
    <t>Vilniaus g.13</t>
  </si>
  <si>
    <t>Vilniaus g.15A</t>
  </si>
  <si>
    <t>A. Mickevičiaus g.4</t>
  </si>
  <si>
    <t>Šalčios g.7</t>
  </si>
  <si>
    <t>Šalčios g.14</t>
  </si>
  <si>
    <t>Vytauto g.29</t>
  </si>
  <si>
    <t>Vilniaus g.25</t>
  </si>
  <si>
    <t>Mokyklos g.25</t>
  </si>
  <si>
    <t>Mokyklos g.23</t>
  </si>
  <si>
    <t>Šalčios skg.8</t>
  </si>
  <si>
    <t>Mokyklos g.27</t>
  </si>
  <si>
    <t>Vilniaus g.9</t>
  </si>
  <si>
    <t>UAB " Šalčininkų šilumos tinklai"</t>
  </si>
  <si>
    <t>Šalčininkai</t>
  </si>
  <si>
    <t>UAB "Trakų energija"</t>
  </si>
  <si>
    <t>Trakai</t>
  </si>
  <si>
    <t>Vytauto g. 7, Lentvaris</t>
  </si>
  <si>
    <t>Vytauto g. 9, Lentvaris</t>
  </si>
  <si>
    <t>Birutės g. 37, Trakai</t>
  </si>
  <si>
    <t>Vytauto g. 52, Trakai</t>
  </si>
  <si>
    <t>Kilimų g. 6, Lentvaris</t>
  </si>
  <si>
    <t>Pakalnės g. 44, Lentvaris</t>
  </si>
  <si>
    <t>Klevų al. 34, Lentvaris</t>
  </si>
  <si>
    <t>Sodų g. 23A, Lentvaris</t>
  </si>
  <si>
    <t>Vytauto g. 78, Trakai</t>
  </si>
  <si>
    <t>Mindaugo g. 11B, Trakai</t>
  </si>
  <si>
    <t>Vytauto g. 40, Trakai</t>
  </si>
  <si>
    <t>Pakalnės g. 30, Lentvaris</t>
  </si>
  <si>
    <t>Lauko g. 12A, Lentvaris</t>
  </si>
  <si>
    <t>Lauko g. 8, Lentvaris</t>
  </si>
  <si>
    <t>Klevų al. 57, Lentvaris</t>
  </si>
  <si>
    <t>Senkelio g. 3, Trakai</t>
  </si>
  <si>
    <t>UAB "Varėnos šiluma"</t>
  </si>
  <si>
    <t>Varėna</t>
  </si>
  <si>
    <t>Melioratorių g. 5</t>
  </si>
  <si>
    <t>M.K.Čiurlionio g. 55</t>
  </si>
  <si>
    <t>Vytauto g. 9</t>
  </si>
  <si>
    <t>Vytauto g. 46</t>
  </si>
  <si>
    <t>Marcinkonių g. 2</t>
  </si>
  <si>
    <t>Marcinkonių g. 8</t>
  </si>
  <si>
    <t>Marcinkonių g. 16</t>
  </si>
  <si>
    <t>M.K.Čiurlionio g. 11</t>
  </si>
  <si>
    <t>Matuizos</t>
  </si>
  <si>
    <t>Kalno g. 15</t>
  </si>
  <si>
    <t>Kalno g. 29</t>
  </si>
  <si>
    <t>Vasario 16 g. 11</t>
  </si>
  <si>
    <t>Vytauto g. 64</t>
  </si>
  <si>
    <t>Jonava</t>
  </si>
  <si>
    <t>Žirmūnų g. 30C</t>
  </si>
  <si>
    <t>Radvilėnų  5</t>
  </si>
  <si>
    <t>Liepų g. 44a</t>
  </si>
  <si>
    <t>pilna renovacija</t>
  </si>
  <si>
    <t>Ryšininkų g. 3</t>
  </si>
  <si>
    <t>Dragūnų g. 13</t>
  </si>
  <si>
    <t>naujos statybos</t>
  </si>
  <si>
    <t>Panevėžio g. 25C</t>
  </si>
  <si>
    <t>Priegliaus g. 4</t>
  </si>
  <si>
    <t>Taikos pr. 120C</t>
  </si>
  <si>
    <t>Baltijos pr. 12b</t>
  </si>
  <si>
    <t>Rumpiškės g. 2A</t>
  </si>
  <si>
    <t>H.Manto g. 6a</t>
  </si>
  <si>
    <t>Šiaulių g. 5</t>
  </si>
  <si>
    <t>Taikos pr. 4a</t>
  </si>
  <si>
    <t>Žolynų g. 22</t>
  </si>
  <si>
    <t>Panevėžio g. 5</t>
  </si>
  <si>
    <t>Varpų g. 8</t>
  </si>
  <si>
    <t>Statybininkų pr. 15</t>
  </si>
  <si>
    <t>I. Simonaitytės g. 37</t>
  </si>
  <si>
    <t>Varpų g. 16</t>
  </si>
  <si>
    <t>Debreceno g. 78</t>
  </si>
  <si>
    <t>Poilsio g. 12</t>
  </si>
  <si>
    <t>Žardininkų g. 18</t>
  </si>
  <si>
    <t>M. Mažvydo al. 11</t>
  </si>
  <si>
    <t>Baltijos pr. 37</t>
  </si>
  <si>
    <t>Bandužių g. 8</t>
  </si>
  <si>
    <t>Lūžų g. 3</t>
  </si>
  <si>
    <t>Rumpiškės g. 3</t>
  </si>
  <si>
    <t>Taikos pr. 35A</t>
  </si>
  <si>
    <t>Rumpiškės g. 2</t>
  </si>
  <si>
    <t>Sausio 15-osios g. 22</t>
  </si>
  <si>
    <t>Kretingos g. 56</t>
  </si>
  <si>
    <t>J. Janonio g. 12</t>
  </si>
  <si>
    <t>Žvejų g. 15</t>
  </si>
  <si>
    <t>H.      Manto g. 30</t>
  </si>
  <si>
    <t xml:space="preserve">Kelmės g. 1A </t>
  </si>
  <si>
    <t>Plinai renovuotas</t>
  </si>
  <si>
    <t>Pirties g. 7A</t>
  </si>
  <si>
    <t>P. Cvirkos g. 63</t>
  </si>
  <si>
    <t>Klevų g. 13</t>
  </si>
  <si>
    <t>Dainų g. 40A</t>
  </si>
  <si>
    <t>Korsako g. 41</t>
  </si>
  <si>
    <t>Draugystės pr. 9</t>
  </si>
  <si>
    <t>Draugystės pr. 11</t>
  </si>
  <si>
    <t>Vilniaus g. 123</t>
  </si>
  <si>
    <t>Ežero g. 7</t>
  </si>
  <si>
    <t>Kauno g. 22</t>
  </si>
  <si>
    <t>Varpo g. 33</t>
  </si>
  <si>
    <t>Ežero g. 27</t>
  </si>
  <si>
    <t>Kviečių g. 10</t>
  </si>
  <si>
    <t>Korsako g. 57</t>
  </si>
  <si>
    <t xml:space="preserve">Gegužių g. 9 </t>
  </si>
  <si>
    <t>Korsako g. 103</t>
  </si>
  <si>
    <t>Lyros g. 23</t>
  </si>
  <si>
    <t>Grinkevičiaus g. 4</t>
  </si>
  <si>
    <t>Vytauto g. 70</t>
  </si>
  <si>
    <t>Žemaitės g. 42</t>
  </si>
  <si>
    <t>Talšos g. 4</t>
  </si>
  <si>
    <t>Dvaro g. 43A</t>
  </si>
  <si>
    <t>St. Šalkauskio g. 14</t>
  </si>
  <si>
    <t>Dubijos g. 11</t>
  </si>
  <si>
    <t>Tiesos g. 4</t>
  </si>
  <si>
    <t>Tilžės g. 121</t>
  </si>
  <si>
    <t>Aušros takas 4</t>
  </si>
  <si>
    <t>P. Cvirkos g. 75</t>
  </si>
  <si>
    <t>St. Šalkauskio g. 10</t>
  </si>
  <si>
    <t>Tilžės g. 44</t>
  </si>
  <si>
    <t>Tilžės g. 68A</t>
  </si>
  <si>
    <t>Draugystės pr. 7</t>
  </si>
  <si>
    <t>Energetikų g. 9</t>
  </si>
  <si>
    <t>Ežero g. 14</t>
  </si>
  <si>
    <t>A. Mickevičiaus g. 38</t>
  </si>
  <si>
    <t>P. Višinskio g. 37</t>
  </si>
  <si>
    <t>Ežero g. 29</t>
  </si>
  <si>
    <t>Vilniaus g. 101</t>
  </si>
  <si>
    <t>A. Mickevičiaus g. 36</t>
  </si>
  <si>
    <t>Kniaudiškių g. 54</t>
  </si>
  <si>
    <t>Kranto g. 47</t>
  </si>
  <si>
    <t>Kranto g. 37</t>
  </si>
  <si>
    <t>Molainių g. 8</t>
  </si>
  <si>
    <t>Gėlių g. 3</t>
  </si>
  <si>
    <t>A. Jakšto g. 10</t>
  </si>
  <si>
    <t>Rasos g. 6</t>
  </si>
  <si>
    <t>J. Basanavičiaus g. 102</t>
  </si>
  <si>
    <t>Liaudies g. 11</t>
  </si>
  <si>
    <t>Žemaitės g. 32</t>
  </si>
  <si>
    <t>A. Kanapinsko g. 8</t>
  </si>
  <si>
    <t>Jaunystės g. 11</t>
  </si>
  <si>
    <t>Ateities g. 6</t>
  </si>
  <si>
    <t>P. Širvio g. 5</t>
  </si>
  <si>
    <t>S. Kerbedžio g. 24</t>
  </si>
  <si>
    <t>A. Smetonos g. 5A</t>
  </si>
  <si>
    <t>A. Jakšto g. 8</t>
  </si>
  <si>
    <t>Aušros g. 69 I k. Utena</t>
  </si>
  <si>
    <t>Taikos g. 5, Utena</t>
  </si>
  <si>
    <t>Aukštakalnio g. 108, Utena</t>
  </si>
  <si>
    <t>Taikos g. 11, Utena</t>
  </si>
  <si>
    <t>Aušros g. 89 II k., Utena</t>
  </si>
  <si>
    <t>Aušros g. 2, Utena</t>
  </si>
  <si>
    <t>Aukštakalnio g. 90, Utena</t>
  </si>
  <si>
    <t>Sėlių g. 59, Utena</t>
  </si>
  <si>
    <t>Taikos g. 8, Utena</t>
  </si>
  <si>
    <t>Taikos g. 24, Utena</t>
  </si>
  <si>
    <t>Aukštaičių g. 11, Utena</t>
  </si>
  <si>
    <t>Aušros g. 35, Utena</t>
  </si>
  <si>
    <t>Taikos g. 10, Utena</t>
  </si>
  <si>
    <t>Aušros g. 64, Utena</t>
  </si>
  <si>
    <t>Taikos g. 96, Utena</t>
  </si>
  <si>
    <t>Vytauto a. 2, Utena</t>
  </si>
  <si>
    <t>J.Basanavičiaus g. 106, Utena</t>
  </si>
  <si>
    <t>J.Basanavičiaus g. 92, Utena</t>
  </si>
  <si>
    <t>Taikos g. 45, Utena</t>
  </si>
  <si>
    <t>J.Basanavičiaus g. 100, Utena</t>
  </si>
  <si>
    <t>Sėlių g. 42, Utena</t>
  </si>
  <si>
    <t>Kęstučio g. 6, Utena</t>
  </si>
  <si>
    <t>Kęstučio g. 1, Utena</t>
  </si>
  <si>
    <t>A.Baranausko g. 14, Utena</t>
  </si>
  <si>
    <t>A.Baranausko g. 17, Utena</t>
  </si>
  <si>
    <t>Aušros g. 82, Utena</t>
  </si>
  <si>
    <t>Ežero g. 5, Utena</t>
  </si>
  <si>
    <t>MINDAUGO 13</t>
  </si>
  <si>
    <t>LAISVĖS 23</t>
  </si>
  <si>
    <t>LAISVĖS 226</t>
  </si>
  <si>
    <t>ŽEMAITIJOS 23</t>
  </si>
  <si>
    <t>NAFTININKŲ 56</t>
  </si>
  <si>
    <t>VENTOS 59</t>
  </si>
  <si>
    <t>GEDIMINO 9</t>
  </si>
  <si>
    <t>GAMYKLOS 25</t>
  </si>
  <si>
    <t>ŽEMAITIJOS 29</t>
  </si>
  <si>
    <t>GAMYKLOS 3</t>
  </si>
  <si>
    <t>NAFTININKŲ 5B</t>
  </si>
  <si>
    <t>ŽEMAITIJOS 3</t>
  </si>
  <si>
    <t>TYLIOJI 34</t>
  </si>
  <si>
    <t>TYLIOJI 36</t>
  </si>
  <si>
    <t>TYLIOJI 32</t>
  </si>
  <si>
    <t>SODŲ 5</t>
  </si>
  <si>
    <t>TYLIOJI 8</t>
  </si>
  <si>
    <t>SODŲ 1</t>
  </si>
  <si>
    <t>JUODPELKIO 8</t>
  </si>
  <si>
    <t>VENTOS 33</t>
  </si>
  <si>
    <t>TYLIOJI 24</t>
  </si>
  <si>
    <t>TYLIOJI 10</t>
  </si>
  <si>
    <t>SODŲ 18</t>
  </si>
  <si>
    <t>TYLIOJI 38</t>
  </si>
  <si>
    <t>LAISVĖS 218</t>
  </si>
  <si>
    <t>PREZIDENTO  18</t>
  </si>
  <si>
    <t>PARKO   1</t>
  </si>
  <si>
    <t>CHEMIKŲ  86</t>
  </si>
  <si>
    <t>MOKYKLOS  14</t>
  </si>
  <si>
    <t>ŽEIMIŲ TAKAS   5</t>
  </si>
  <si>
    <t>CHEMIKŲ  92C</t>
  </si>
  <si>
    <t>KOSMONAUTŲ  24</t>
  </si>
  <si>
    <t>LIETAVOS  25</t>
  </si>
  <si>
    <t>ŽEIMIŲ TAKAS   9</t>
  </si>
  <si>
    <t>ŽEIMIŲ TAKAS   6</t>
  </si>
  <si>
    <t>KAUNO  44</t>
  </si>
  <si>
    <t>CHEMIKŲ 112</t>
  </si>
  <si>
    <t>CHEMIKŲ 106</t>
  </si>
  <si>
    <t>LIETAVOS  15</t>
  </si>
  <si>
    <t>SODŲ  31</t>
  </si>
  <si>
    <t>KOSMONAUTŲ  32</t>
  </si>
  <si>
    <t>SODŲ  50A</t>
  </si>
  <si>
    <t>A.KULVIEČIO   4</t>
  </si>
  <si>
    <t>ŽEIMIŲ TAKAS   1</t>
  </si>
  <si>
    <t>CHEMIKŲ 100</t>
  </si>
  <si>
    <t>VILTIES  31</t>
  </si>
  <si>
    <t>ŽEMAITĖS  18A</t>
  </si>
  <si>
    <t>CHEMIKŲ  64</t>
  </si>
  <si>
    <t>CHEMIKŲ  74</t>
  </si>
  <si>
    <t>CHEMIKŲ  90</t>
  </si>
  <si>
    <t>VASARIO 16-OSIOS  17</t>
  </si>
  <si>
    <t>LIETAVOS  39</t>
  </si>
  <si>
    <t>P.VAIČIŪNO  22</t>
  </si>
  <si>
    <t>P.VAIČIŪNO  14</t>
  </si>
  <si>
    <t>LIETAVOS  13</t>
  </si>
  <si>
    <t>A.KULVIEČIO   8</t>
  </si>
  <si>
    <t>GELEŽINKELIO   2</t>
  </si>
  <si>
    <t>MIŠKININKŲ   3</t>
  </si>
  <si>
    <t>CHEMIKŲ 134</t>
  </si>
  <si>
    <t>CHEMIKŲ  62</t>
  </si>
  <si>
    <t>MIŠKININKŲ  10</t>
  </si>
  <si>
    <t>ŽEMAITĖS   5</t>
  </si>
  <si>
    <t>Stadiono 19 Akmenė</t>
  </si>
  <si>
    <t>Puškino 38 Akmenė</t>
  </si>
  <si>
    <t>Stadiono 11 Akmenė</t>
  </si>
  <si>
    <t>Stadiono 13 Akmenė</t>
  </si>
  <si>
    <t>Ramučių 3 Naujoji Akmenė</t>
  </si>
  <si>
    <t>V.Kudirkos 7 Naujoji Akmenė</t>
  </si>
  <si>
    <t>Ventos 24 Venta</t>
  </si>
  <si>
    <t>Respublikos 7 Naujoji Akmenė</t>
  </si>
  <si>
    <t>Ventos 20 Venta</t>
  </si>
  <si>
    <t>Žemaičių 47 Venta</t>
  </si>
  <si>
    <t>Ventos 7 Venta</t>
  </si>
  <si>
    <t>Bausko 3 Venta</t>
  </si>
  <si>
    <t>Vytauto 4 Naujoji Akmenė</t>
  </si>
  <si>
    <t>Žalgirio 3 Naujoji Akmenė</t>
  </si>
  <si>
    <t>Daukanto 5 Akmenė</t>
  </si>
  <si>
    <t>UAB Anykščių šiluma</t>
  </si>
  <si>
    <t>Žiburio g. 13</t>
  </si>
  <si>
    <t>Liudiškių g. 31a</t>
  </si>
  <si>
    <t>Liudiškių g. 31c</t>
  </si>
  <si>
    <t>Vienuolio g. 13</t>
  </si>
  <si>
    <t>Ramybės g. 5</t>
  </si>
  <si>
    <t>Liudiškių g.21</t>
  </si>
  <si>
    <t>Liudiškių g. 23</t>
  </si>
  <si>
    <t>Ramybės g. 9</t>
  </si>
  <si>
    <t>Vienuolio g. 11</t>
  </si>
  <si>
    <t>Statybininkų g. 15</t>
  </si>
  <si>
    <t>V.Kudirkos g. 6</t>
  </si>
  <si>
    <t>Vienuolio g. 15</t>
  </si>
  <si>
    <t>Vienuolio g. 9</t>
  </si>
  <si>
    <t>J.Biliūno g. 25</t>
  </si>
  <si>
    <t xml:space="preserve">Žiburio g. 9 </t>
  </si>
  <si>
    <t>Storių g. 17</t>
  </si>
  <si>
    <t>Ramybės g. 11</t>
  </si>
  <si>
    <t>J.Biliūno g. 18</t>
  </si>
  <si>
    <t>J.Basanavičiaus g. 48</t>
  </si>
  <si>
    <t>J.Basanavičiaus g. 50</t>
  </si>
  <si>
    <t>Statybininkų g. 23</t>
  </si>
  <si>
    <t>Ramybės g.1</t>
  </si>
  <si>
    <t>Šviesos g. 12</t>
  </si>
  <si>
    <t>Ladygos g. 22</t>
  </si>
  <si>
    <t>Statybininkų g. 2a</t>
  </si>
  <si>
    <t>J.Biliūno g. 6</t>
  </si>
  <si>
    <t>J.Biliūno g. 33</t>
  </si>
  <si>
    <t>J.Biliūno g. 30</t>
  </si>
  <si>
    <t>Mindaugo g. 17</t>
  </si>
  <si>
    <t xml:space="preserve">A.Baranausko a.3. </t>
  </si>
  <si>
    <t>Anykščiai</t>
  </si>
  <si>
    <t>Pergalės 9b,</t>
  </si>
  <si>
    <t xml:space="preserve">Saulės 13, </t>
  </si>
  <si>
    <t xml:space="preserve">Saulės 15, </t>
  </si>
  <si>
    <t xml:space="preserve">Saulės 17, </t>
  </si>
  <si>
    <t xml:space="preserve">Trakų 11, </t>
  </si>
  <si>
    <t xml:space="preserve">Trakų 18, </t>
  </si>
  <si>
    <t xml:space="preserve">Trakų 2, </t>
  </si>
  <si>
    <t xml:space="preserve">Trakų 25, </t>
  </si>
  <si>
    <t xml:space="preserve">Trakų 27, </t>
  </si>
  <si>
    <t xml:space="preserve">Trakų 29, </t>
  </si>
  <si>
    <t>Saulės g.20</t>
  </si>
  <si>
    <t>Nerev</t>
  </si>
  <si>
    <t>Saulės g.21</t>
  </si>
  <si>
    <t>Saulės g.25</t>
  </si>
  <si>
    <t>Saulės g.12</t>
  </si>
  <si>
    <t>Draugystės g.12</t>
  </si>
  <si>
    <t>Draugystės g.14</t>
  </si>
  <si>
    <t>Draugystės g.19</t>
  </si>
  <si>
    <t>Pergalės g.23</t>
  </si>
  <si>
    <t>Pergalės g.27</t>
  </si>
  <si>
    <t>Pergalės g.41</t>
  </si>
  <si>
    <t>Saulės g.23</t>
  </si>
  <si>
    <t>Saulės g.18</t>
  </si>
  <si>
    <t>Saulės g.6</t>
  </si>
  <si>
    <t>Saulės g.11</t>
  </si>
  <si>
    <t>Draugystės g, 17</t>
  </si>
  <si>
    <t>Draugystės g.25</t>
  </si>
  <si>
    <t>Draugystės g.18</t>
  </si>
  <si>
    <t>Pergalės g.39</t>
  </si>
  <si>
    <t>Pergalės g.51</t>
  </si>
  <si>
    <t>Trakų g.15</t>
  </si>
  <si>
    <t>Turistų g. 43, Ignalina</t>
  </si>
  <si>
    <t>Ateities g. 29, Ignalina</t>
  </si>
  <si>
    <t>Laisvės g. 54, Ignalina</t>
  </si>
  <si>
    <t>Smėlio g. 28, Ignalina</t>
  </si>
  <si>
    <t>Ligoninės g. 9, Ignalina</t>
  </si>
  <si>
    <t xml:space="preserve">Aušros g. 9, Dūkštas, Ignalinos r. </t>
  </si>
  <si>
    <t xml:space="preserve">Melioratorių g. 6, Vidiškių k., Ignalinos r. </t>
  </si>
  <si>
    <t xml:space="preserve">Melioratorių g. 9, Vidiškių k., Ignalinos r. </t>
  </si>
  <si>
    <t xml:space="preserve">Vasario 16-osios g. 1, Dūkštas, Ignalinos r. </t>
  </si>
  <si>
    <t xml:space="preserve">Melioratorių g. 4, Vidiškių k., Ignalinos r. </t>
  </si>
  <si>
    <t xml:space="preserve">Sodų g. 4, Vidiškių k. , Ignalinos r. </t>
  </si>
  <si>
    <t>Lazdijai</t>
  </si>
  <si>
    <t>Vilties g. 32-II</t>
  </si>
  <si>
    <t>Vilties g. 26-II</t>
  </si>
  <si>
    <t>Vilties g.18</t>
  </si>
  <si>
    <t>M. Gustaičio g. 2</t>
  </si>
  <si>
    <t>M. Gustaičio g. 3</t>
  </si>
  <si>
    <t>Vilties g. 26-I</t>
  </si>
  <si>
    <t>Vilties g. 30</t>
  </si>
  <si>
    <t>NERENOVUOTAS</t>
  </si>
  <si>
    <t>Seinų g. 22</t>
  </si>
  <si>
    <t>Vilties g. 34-I</t>
  </si>
  <si>
    <t>Dainavos g. 11</t>
  </si>
  <si>
    <t>Vilties g. 34-II</t>
  </si>
  <si>
    <t>Ateities g. 3-II</t>
  </si>
  <si>
    <t>Vilties g. 32-I</t>
  </si>
  <si>
    <t>Vilties g. 28</t>
  </si>
  <si>
    <t>Vilties g. 22A</t>
  </si>
  <si>
    <t>Kauno g. 14</t>
  </si>
  <si>
    <t>Seinų g. 3</t>
  </si>
  <si>
    <t xml:space="preserve">P.Mašioto 37                      </t>
  </si>
  <si>
    <t xml:space="preserve">Kruojos 6                           </t>
  </si>
  <si>
    <t xml:space="preserve">Kruojos 4              </t>
  </si>
  <si>
    <t xml:space="preserve">P. Mašioto 57                     </t>
  </si>
  <si>
    <t xml:space="preserve">Pergalės g. 4             </t>
  </si>
  <si>
    <t xml:space="preserve">P.Mašioto 53                        </t>
  </si>
  <si>
    <t xml:space="preserve">Pergalės 14                       </t>
  </si>
  <si>
    <t xml:space="preserve">Vytauto Didžiojo g. 72                   </t>
  </si>
  <si>
    <t xml:space="preserve">Taikos g. 18                        </t>
  </si>
  <si>
    <t xml:space="preserve">Mažoji - 3                         </t>
  </si>
  <si>
    <t xml:space="preserve">Vilniaus 33                     </t>
  </si>
  <si>
    <t xml:space="preserve">Mažoji - 1                         </t>
  </si>
  <si>
    <t xml:space="preserve">Taikos 24A                          </t>
  </si>
  <si>
    <t xml:space="preserve">Taikos 24                       </t>
  </si>
  <si>
    <t>Dariaus ir Girėno g. 47</t>
  </si>
  <si>
    <t>Jaunystės 1, Radviliškis</t>
  </si>
  <si>
    <t>Vaižganto 58c, Radviliškis</t>
  </si>
  <si>
    <t>Jaunystės 35, Radviliškis</t>
  </si>
  <si>
    <t>Vasario 16-osios 17, Radviliškis</t>
  </si>
  <si>
    <t>Stiklo 2, Radviliškis</t>
  </si>
  <si>
    <t>Jaunystės 31, Radviliškis</t>
  </si>
  <si>
    <t>NAUJOJI 2, Radviliškis</t>
  </si>
  <si>
    <t>Laisvės al. 36, Radviliškis</t>
  </si>
  <si>
    <t>NAUJOJI 10, Radviliškis</t>
  </si>
  <si>
    <t>Povyliaus 10, Radviliškis</t>
  </si>
  <si>
    <t>NAUJOJI 6, Radviliškis</t>
  </si>
  <si>
    <t>Jaunystės 20, Radviliškis</t>
  </si>
  <si>
    <t>Vytauto 8, Radviliškis</t>
  </si>
  <si>
    <t>Radvilų 23, Radviliškis</t>
  </si>
  <si>
    <t>Gedimino 43, Radviliškis</t>
  </si>
  <si>
    <t>NAUJOJI 4, Radviliškis</t>
  </si>
  <si>
    <t>MALUNO AIKŠTE 21, Radviliškis</t>
  </si>
  <si>
    <t>Dariaus ir Girėno 60, Radviliškis</t>
  </si>
  <si>
    <t>vasario 16-osios 15, Radviliškis</t>
  </si>
  <si>
    <t>Kudirkos 10, Radviliškis</t>
  </si>
  <si>
    <t>Žalioji 6, Radviliškis</t>
  </si>
  <si>
    <t>Parko 3, Radviliškis</t>
  </si>
  <si>
    <t>Laisvės al. 34a, Radviliškis</t>
  </si>
  <si>
    <t>Dariaus ir Girėno 28a, Radviliškis</t>
  </si>
  <si>
    <t>Jaramino 16b, Radviliškis</t>
  </si>
  <si>
    <t>Jaramino 12, Radviliškis</t>
  </si>
  <si>
    <t>Kudirkos 4a, Radviliškis</t>
  </si>
  <si>
    <t>Radvilų 25, Radviliškis</t>
  </si>
  <si>
    <t>Povyliaus 6, Radviliškis</t>
  </si>
  <si>
    <t>Povyliaus 16, Radviliškis</t>
  </si>
  <si>
    <t>Bernotėno 3, Radviliškis</t>
  </si>
  <si>
    <t>Gedimino 38, Radviliškis</t>
  </si>
  <si>
    <t>Kudirkos 11, Radviliškis</t>
  </si>
  <si>
    <t>Vasario 16-osios 4, Radviliškis</t>
  </si>
  <si>
    <t>Kudirkos 5, Radviliškis</t>
  </si>
  <si>
    <t>Vasario 16-osios 1, Radviliškis</t>
  </si>
  <si>
    <t>Vasario 16-osios 2, Radviliškis</t>
  </si>
  <si>
    <t>Topolių 2, Radviliškis</t>
  </si>
  <si>
    <t>Topolių 8, Radviliškis</t>
  </si>
  <si>
    <t>Kudirkos 7, Radviliškis</t>
  </si>
  <si>
    <t>V. Kudirkos g. 102B</t>
  </si>
  <si>
    <t xml:space="preserve">Pilnai renovuotas </t>
  </si>
  <si>
    <t>V.Kudirkos g. 80</t>
  </si>
  <si>
    <t>Kęstučio g. 21</t>
  </si>
  <si>
    <t>Naujai pastatytas</t>
  </si>
  <si>
    <t>Vytauto g.3</t>
  </si>
  <si>
    <t>Basanavičiaus g. 16</t>
  </si>
  <si>
    <t>V. Kudirkos g. 43</t>
  </si>
  <si>
    <t>J. Basanavičiaus g. 14</t>
  </si>
  <si>
    <t>Draugystės takas 1</t>
  </si>
  <si>
    <t xml:space="preserve">Nerenovuotas </t>
  </si>
  <si>
    <t>Vasario 16-tosios g.</t>
  </si>
  <si>
    <t>Šaulių g. 2</t>
  </si>
  <si>
    <t>Bažnyčios g.15</t>
  </si>
  <si>
    <t>Jaunystės takas 4</t>
  </si>
  <si>
    <t xml:space="preserve">V. Kudirkos g. 53 </t>
  </si>
  <si>
    <t>V. Kudirkos g.92</t>
  </si>
  <si>
    <t>Neerenovuotas</t>
  </si>
  <si>
    <t>Nrenovuotas</t>
  </si>
  <si>
    <t>Šqaulių g. 10</t>
  </si>
  <si>
    <t>Šaulių g. 22</t>
  </si>
  <si>
    <t>Šaulių g. 8</t>
  </si>
  <si>
    <t>Vytauto g.38</t>
  </si>
  <si>
    <t>Vienuolyno g. 9, Trakai</t>
  </si>
  <si>
    <t xml:space="preserve"> renovuotas</t>
  </si>
  <si>
    <t>Bažnyčios g. 21, Lentvaris</t>
  </si>
  <si>
    <t>Karaimų g. 24, Trakai</t>
  </si>
  <si>
    <t>Vienuolyno g. 7, Trakai</t>
  </si>
  <si>
    <t>Vytauto g. 64A, Trakai</t>
  </si>
  <si>
    <t>Vytauto g. 54, Trakai</t>
  </si>
  <si>
    <t>Vytauto g. 6, Lentvaris</t>
  </si>
  <si>
    <t>Ežero g. 5, Lentvaris</t>
  </si>
  <si>
    <t>Vytauto g. 46, Trakai</t>
  </si>
  <si>
    <t>Vytauto g. 9A, Lentvaris</t>
  </si>
  <si>
    <t>Mindaugo g. 8, Trakai</t>
  </si>
  <si>
    <t>Ežero g. 10, Lentvaris</t>
  </si>
  <si>
    <t>Vytauto g. 72, Trakai</t>
  </si>
  <si>
    <t>Mindaugo g. 16, Trakai</t>
  </si>
  <si>
    <t>Bažnyčios g. 24, lentvaris</t>
  </si>
  <si>
    <t>Klevų al. 38, Lentvaris</t>
  </si>
  <si>
    <t>Vytauto g. 66, Trakai</t>
  </si>
  <si>
    <t>Mindaugo g. 1, Trakai</t>
  </si>
  <si>
    <t>Trakų g. 16, Trakai</t>
  </si>
  <si>
    <t>Vytauto g. 50B, Trakai</t>
  </si>
  <si>
    <t>Mindaugo g. 4, Trakai</t>
  </si>
  <si>
    <t>Lauko g. 3, lentvaris</t>
  </si>
  <si>
    <t>Birutės g. 45, Trakai</t>
  </si>
  <si>
    <t>Bažnyčios g. 11, Lentvaris</t>
  </si>
  <si>
    <t>Aušrosg. 7</t>
  </si>
  <si>
    <t>M.K. Čiurlionio g. 10a</t>
  </si>
  <si>
    <t>Dzūkų g. 19</t>
  </si>
  <si>
    <t>Aušros g. 1</t>
  </si>
  <si>
    <t>dalinai renovuot.</t>
  </si>
  <si>
    <t>Z.Voronecko g. 5</t>
  </si>
  <si>
    <t>J.Basanavičiaus g. 6</t>
  </si>
  <si>
    <t>Spaustuvės g. 3</t>
  </si>
  <si>
    <t>Vytauto g. 32</t>
  </si>
  <si>
    <t>Kalno g. 3</t>
  </si>
  <si>
    <t>Vasario 16 g. 3</t>
  </si>
  <si>
    <t>J.Basanavičiaus g. 44</t>
  </si>
  <si>
    <t>Vytauto g. 54</t>
  </si>
  <si>
    <t>Melioratorių g. 7</t>
  </si>
  <si>
    <t>Dzūkų g. 40</t>
  </si>
  <si>
    <t>Melioratorių g. 9</t>
  </si>
  <si>
    <t>Savanorių g. 44</t>
  </si>
  <si>
    <t>Kalno  g. 19</t>
  </si>
  <si>
    <t>Vytauto g. 7</t>
  </si>
  <si>
    <t>Žalioji g. 33</t>
  </si>
  <si>
    <t>M.K. Čiurlionio g. 4</t>
  </si>
  <si>
    <t>Melioratorių g. 3</t>
  </si>
  <si>
    <t>Vasario 16 g. 13</t>
  </si>
  <si>
    <t>Žalioji g. 31</t>
  </si>
  <si>
    <t>UAB "Visagino energija"</t>
  </si>
  <si>
    <t>Visaginas</t>
  </si>
  <si>
    <t>Festivalio g. 10</t>
  </si>
  <si>
    <t>Energetikų g. 26</t>
  </si>
  <si>
    <t>Parko g. 21</t>
  </si>
  <si>
    <t>Partizanų g. 8</t>
  </si>
  <si>
    <t>Sedulinos al. 35</t>
  </si>
  <si>
    <t>Sedulinos al. 44</t>
  </si>
  <si>
    <t>Taikos pr. 16</t>
  </si>
  <si>
    <t>Taikos pr. 34</t>
  </si>
  <si>
    <t>Veteranų g. 6</t>
  </si>
  <si>
    <t>Taikos pr. 68</t>
  </si>
  <si>
    <t>Visagino g. 16A</t>
  </si>
  <si>
    <t>Draugystės g. 1</t>
  </si>
  <si>
    <t>Energetikų g. 50</t>
  </si>
  <si>
    <t>Jaunystės g. 1</t>
  </si>
  <si>
    <t>Kosmoso g. 14</t>
  </si>
  <si>
    <t>Parko g. 15</t>
  </si>
  <si>
    <t>Partizanų g. 12</t>
  </si>
  <si>
    <t>Sedulinos al. 75</t>
  </si>
  <si>
    <t>Statybininkų g. 12</t>
  </si>
  <si>
    <t>Taikos pr. 48</t>
  </si>
  <si>
    <t>Tarybų g. 11</t>
  </si>
  <si>
    <t>UAB Kretingos šilumos tinklai</t>
  </si>
  <si>
    <t>Kretinga</t>
  </si>
  <si>
    <t>Savanorių  g. 3a</t>
  </si>
  <si>
    <t>Savanorių g. 42</t>
  </si>
  <si>
    <t>Savanorių g. 47</t>
  </si>
  <si>
    <t>Savanorių g, 54</t>
  </si>
  <si>
    <t>Savanorių g. 60</t>
  </si>
  <si>
    <t>Kęstučio g. 9</t>
  </si>
  <si>
    <t>Laisvės g.1</t>
  </si>
  <si>
    <t>Laisvės g.2</t>
  </si>
  <si>
    <t>Pasieniečių g. 4</t>
  </si>
  <si>
    <t>Lazdynų g. 5</t>
  </si>
  <si>
    <t>Savanorių g. 5a</t>
  </si>
  <si>
    <t>Savanorių g. 31</t>
  </si>
  <si>
    <t>Savanorių g.33</t>
  </si>
  <si>
    <t>Savanorių g. 37</t>
  </si>
  <si>
    <t>Savanorių g. 39</t>
  </si>
  <si>
    <t>Savanorių g. 48</t>
  </si>
  <si>
    <t>Savanorių g. 50</t>
  </si>
  <si>
    <t>Chodkevičiaus g. 5</t>
  </si>
  <si>
    <t>Melioratorių g. 59</t>
  </si>
  <si>
    <t>Melioratorių g. 75</t>
  </si>
  <si>
    <t>Birutės g. 6</t>
  </si>
  <si>
    <t>Savanorių g.22</t>
  </si>
  <si>
    <t>Savanorių g. 24</t>
  </si>
  <si>
    <t>Savanorių g. 30</t>
  </si>
  <si>
    <t>Geležinkelio g. 25</t>
  </si>
  <si>
    <t>Kęstučio g. 5</t>
  </si>
  <si>
    <t>Kęstučio g. 20</t>
  </si>
  <si>
    <t>Laisvės g. 3</t>
  </si>
  <si>
    <t>Laisvės g. 4</t>
  </si>
  <si>
    <t>Laisvės g.8</t>
  </si>
  <si>
    <t>UAB "Palangos šilumos tinklai"</t>
  </si>
  <si>
    <t>Palanga</t>
  </si>
  <si>
    <t>Bangų g. 13</t>
  </si>
  <si>
    <t>Bangų g. 15</t>
  </si>
  <si>
    <t>Bangų g. 17</t>
  </si>
  <si>
    <t>Kretingos 51A</t>
  </si>
  <si>
    <t>Kretingos 51B</t>
  </si>
  <si>
    <t>Kretingos 51C</t>
  </si>
  <si>
    <t>Medvalakio g. 12</t>
  </si>
  <si>
    <t>Medvalakio g. 12 A</t>
  </si>
  <si>
    <t>Smilgų 4</t>
  </si>
  <si>
    <t>Žiogų 6</t>
  </si>
  <si>
    <t>Oškinio 5</t>
  </si>
  <si>
    <t>Renovuotas</t>
  </si>
  <si>
    <t>Oškinio 8</t>
  </si>
  <si>
    <t>Saulėtekio 2</t>
  </si>
  <si>
    <t>Saulėtekio 3</t>
  </si>
  <si>
    <t>Saulėtekio 9</t>
  </si>
  <si>
    <t>Sodų 11</t>
  </si>
  <si>
    <t>Sodų 41</t>
  </si>
  <si>
    <t>Sodų 43</t>
  </si>
  <si>
    <t>Vytauto 140</t>
  </si>
  <si>
    <t>Vytauto 81</t>
  </si>
  <si>
    <t>Janonio 8</t>
  </si>
  <si>
    <t>Jūratės 56</t>
  </si>
  <si>
    <t>Klaipėdos 46</t>
  </si>
  <si>
    <t>Medvalakio 1</t>
  </si>
  <si>
    <t>Medvalakio 5</t>
  </si>
  <si>
    <t>Sodų 25</t>
  </si>
  <si>
    <t>Sodų 48</t>
  </si>
  <si>
    <t>Taikos 13</t>
  </si>
  <si>
    <t>Taikos 17</t>
  </si>
  <si>
    <t>Bangų 8</t>
  </si>
  <si>
    <t>Daukanto 5</t>
  </si>
  <si>
    <t>Janonio 41</t>
  </si>
  <si>
    <t>Kretingos 6</t>
  </si>
  <si>
    <t>Kretingos 7</t>
  </si>
  <si>
    <t>Mokyklos 13</t>
  </si>
  <si>
    <t>Šliūpo 11</t>
  </si>
  <si>
    <t>Valančiaus 8</t>
  </si>
  <si>
    <t>Vytauto 148</t>
  </si>
  <si>
    <t>Vytauto 69</t>
  </si>
  <si>
    <t>AB„Prienų šilumos tinklai"</t>
  </si>
  <si>
    <t>Jieznas</t>
  </si>
  <si>
    <t>Mokyklos 1</t>
  </si>
  <si>
    <t xml:space="preserve">Prienai </t>
  </si>
  <si>
    <t>J.Basanavičiaus 10</t>
  </si>
  <si>
    <t>Stadiono 22 2l.</t>
  </si>
  <si>
    <t>Statybininkų 13</t>
  </si>
  <si>
    <t>Balbieriškis</t>
  </si>
  <si>
    <t>Jaunimo 9</t>
  </si>
  <si>
    <t>Stadiono 20 2l.</t>
  </si>
  <si>
    <t>J.Basanavičiaus 26</t>
  </si>
  <si>
    <t>Statybininkų 3 1 l.</t>
  </si>
  <si>
    <t>Stadiono 20 1l.</t>
  </si>
  <si>
    <t>Statybininkų 3 2 l.</t>
  </si>
  <si>
    <t>Prienai</t>
  </si>
  <si>
    <t>Vytauto 20</t>
  </si>
  <si>
    <t>Vytenio 10</t>
  </si>
  <si>
    <t>Vytauto 25</t>
  </si>
  <si>
    <t>Stadiono 4 2l.</t>
  </si>
  <si>
    <t>Aušros 18</t>
  </si>
  <si>
    <t>Statybininkų 9 1l.</t>
  </si>
  <si>
    <t>Stadiono 4 3l.</t>
  </si>
  <si>
    <t>Statybininkų 9 2l.</t>
  </si>
  <si>
    <t>Veiveriai</t>
  </si>
  <si>
    <t>Aušros 22</t>
  </si>
  <si>
    <t>Stadiono 24a</t>
  </si>
  <si>
    <t>Liepų 11</t>
  </si>
  <si>
    <t>Jaunimo 19</t>
  </si>
  <si>
    <t>Mokyklos 1a</t>
  </si>
  <si>
    <t>Vytauto 55</t>
  </si>
  <si>
    <t>Stadiono 6 3l.</t>
  </si>
  <si>
    <t>Birutės 6</t>
  </si>
  <si>
    <t>Stadiono 24 1l.</t>
  </si>
  <si>
    <t>Statybininkų 5 2l.</t>
  </si>
  <si>
    <t>Vytauto 23</t>
  </si>
  <si>
    <t>Kęstučio 73</t>
  </si>
  <si>
    <t>Stadiono 10 1l.</t>
  </si>
  <si>
    <t>Vytauto 47</t>
  </si>
  <si>
    <t>F.Vaitkaus 12</t>
  </si>
  <si>
    <t>Jaunimo 17</t>
  </si>
  <si>
    <t>Vytauto 4A</t>
  </si>
  <si>
    <t>J.Janonio 5</t>
  </si>
  <si>
    <t>Pušyno 21</t>
  </si>
  <si>
    <t>Vytauto 40</t>
  </si>
  <si>
    <t>Vytenio 14</t>
  </si>
  <si>
    <t xml:space="preserve">I. Daugiabučiai suvartojantys mažiausiai šilumos </t>
  </si>
  <si>
    <t>II. Daugiabučiai suvartojantys mažai arba vidutiniškai šilumos</t>
  </si>
  <si>
    <t xml:space="preserve">III. Daugiabučiai suvartojantys daug šilumos </t>
  </si>
  <si>
    <t>IV. Daugiaubučiai suvartojantys labai daug šilumos</t>
  </si>
  <si>
    <t>Jaunimo 4 (renov.)</t>
  </si>
  <si>
    <t>Šilumos suvartojimo ir mokėjimų už šilumą analizė Lietuvos miestų daugiabučiuose gyvenamuosiuose namuose  2018 m. spalio mėn.</t>
  </si>
  <si>
    <t>(laikotarpis nuo šildymo sezono pradžios iki mėnesio pabaigos)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</si>
</sst>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"/>
    <numFmt numFmtId="165" formatCode="0.0000"/>
    <numFmt numFmtId="166" formatCode="0.00000"/>
  </numFmts>
  <fonts count="13" x14ac:knownFonts="1"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8"/>
      <name val="Arial"/>
      <family val="2"/>
      <charset val="186"/>
    </font>
    <font>
      <sz val="8"/>
      <color rgb="FFC00000"/>
      <name val="Arial"/>
      <family val="2"/>
      <charset val="186"/>
    </font>
    <font>
      <b/>
      <sz val="8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4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36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7" fillId="5" borderId="21" applyNumberFormat="0" applyAlignment="0" applyProtection="0"/>
    <xf numFmtId="0" fontId="8" fillId="0" borderId="0"/>
    <xf numFmtId="0" fontId="1" fillId="0" borderId="0"/>
  </cellStyleXfs>
  <cellXfs count="337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4" fillId="0" borderId="0" xfId="0" applyNumberFormat="1" applyFont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0" fillId="2" borderId="11" xfId="0" applyFont="1" applyFill="1" applyBorder="1" applyAlignment="1">
      <alignment horizontal="center"/>
    </xf>
    <xf numFmtId="0" fontId="10" fillId="2" borderId="11" xfId="0" applyFont="1" applyFill="1" applyBorder="1"/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2" fontId="10" fillId="2" borderId="11" xfId="0" applyNumberFormat="1" applyFont="1" applyFill="1" applyBorder="1" applyAlignment="1">
      <alignment horizontal="center" vertical="center"/>
    </xf>
    <xf numFmtId="0" fontId="10" fillId="3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164" fontId="10" fillId="2" borderId="11" xfId="0" applyNumberFormat="1" applyFont="1" applyFill="1" applyBorder="1" applyAlignment="1" applyProtection="1">
      <alignment horizontal="center" vertical="center"/>
      <protection locked="0"/>
    </xf>
    <xf numFmtId="165" fontId="10" fillId="2" borderId="11" xfId="0" applyNumberFormat="1" applyFont="1" applyFill="1" applyBorder="1" applyAlignment="1" applyProtection="1">
      <alignment horizontal="center" vertical="center"/>
    </xf>
    <xf numFmtId="2" fontId="10" fillId="2" borderId="11" xfId="0" applyNumberFormat="1" applyFont="1" applyFill="1" applyBorder="1" applyAlignment="1" applyProtection="1">
      <alignment horizontal="center" vertical="center"/>
      <protection locked="0"/>
    </xf>
    <xf numFmtId="2" fontId="10" fillId="2" borderId="11" xfId="0" applyNumberFormat="1" applyFont="1" applyFill="1" applyBorder="1" applyAlignment="1" applyProtection="1">
      <alignment horizontal="center" vertical="center"/>
    </xf>
    <xf numFmtId="0" fontId="10" fillId="4" borderId="11" xfId="0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 applyProtection="1">
      <alignment vertical="center"/>
      <protection locked="0"/>
    </xf>
    <xf numFmtId="164" fontId="10" fillId="4" borderId="11" xfId="0" applyNumberFormat="1" applyFont="1" applyFill="1" applyBorder="1" applyAlignment="1" applyProtection="1">
      <alignment horizontal="center" vertical="center"/>
      <protection locked="0"/>
    </xf>
    <xf numFmtId="165" fontId="10" fillId="4" borderId="11" xfId="0" applyNumberFormat="1" applyFont="1" applyFill="1" applyBorder="1" applyAlignment="1" applyProtection="1">
      <alignment horizontal="center" vertical="center"/>
    </xf>
    <xf numFmtId="2" fontId="10" fillId="4" borderId="11" xfId="0" applyNumberFormat="1" applyFont="1" applyFill="1" applyBorder="1" applyAlignment="1" applyProtection="1">
      <alignment horizontal="center" vertical="center"/>
      <protection locked="0"/>
    </xf>
    <xf numFmtId="2" fontId="10" fillId="4" borderId="11" xfId="0" applyNumberFormat="1" applyFont="1" applyFill="1" applyBorder="1" applyAlignment="1" applyProtection="1">
      <alignment horizontal="center" vertical="center"/>
    </xf>
    <xf numFmtId="0" fontId="10" fillId="2" borderId="11" xfId="0" applyFont="1" applyFill="1" applyBorder="1" applyProtection="1">
      <protection locked="0"/>
    </xf>
    <xf numFmtId="0" fontId="10" fillId="4" borderId="11" xfId="0" applyFont="1" applyFill="1" applyBorder="1" applyProtection="1">
      <protection locked="0"/>
    </xf>
    <xf numFmtId="0" fontId="10" fillId="2" borderId="11" xfId="4" applyFont="1" applyFill="1" applyBorder="1" applyProtection="1">
      <protection locked="0"/>
    </xf>
    <xf numFmtId="0" fontId="10" fillId="2" borderId="11" xfId="4" applyFont="1" applyFill="1" applyBorder="1" applyAlignment="1" applyProtection="1">
      <alignment horizontal="center" vertical="center"/>
      <protection locked="0"/>
    </xf>
    <xf numFmtId="164" fontId="10" fillId="2" borderId="11" xfId="4" applyNumberFormat="1" applyFont="1" applyFill="1" applyBorder="1" applyAlignment="1" applyProtection="1">
      <alignment horizontal="center" vertical="center"/>
      <protection locked="0"/>
    </xf>
    <xf numFmtId="2" fontId="10" fillId="2" borderId="11" xfId="4" applyNumberFormat="1" applyFont="1" applyFill="1" applyBorder="1" applyAlignment="1" applyProtection="1">
      <alignment horizontal="center" vertical="center"/>
      <protection locked="0"/>
    </xf>
    <xf numFmtId="2" fontId="10" fillId="2" borderId="11" xfId="4" applyNumberFormat="1" applyFont="1" applyFill="1" applyBorder="1" applyAlignment="1" applyProtection="1">
      <alignment horizontal="center" vertical="center"/>
    </xf>
    <xf numFmtId="164" fontId="10" fillId="2" borderId="11" xfId="0" applyNumberFormat="1" applyFont="1" applyFill="1" applyBorder="1" applyAlignment="1" applyProtection="1">
      <alignment vertical="center"/>
      <protection locked="0"/>
    </xf>
    <xf numFmtId="2" fontId="10" fillId="2" borderId="11" xfId="3" applyNumberFormat="1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 applyProtection="1">
      <alignment vertical="center"/>
      <protection locked="0"/>
    </xf>
    <xf numFmtId="164" fontId="10" fillId="6" borderId="11" xfId="0" applyNumberFormat="1" applyFont="1" applyFill="1" applyBorder="1" applyAlignment="1" applyProtection="1">
      <alignment horizontal="center" vertical="center"/>
      <protection locked="0"/>
    </xf>
    <xf numFmtId="165" fontId="10" fillId="6" borderId="11" xfId="0" applyNumberFormat="1" applyFont="1" applyFill="1" applyBorder="1" applyAlignment="1" applyProtection="1">
      <alignment horizontal="center" vertical="center"/>
    </xf>
    <xf numFmtId="2" fontId="10" fillId="6" borderId="11" xfId="0" applyNumberFormat="1" applyFont="1" applyFill="1" applyBorder="1" applyAlignment="1" applyProtection="1">
      <alignment horizontal="center" vertical="center"/>
      <protection locked="0"/>
    </xf>
    <xf numFmtId="2" fontId="10" fillId="6" borderId="11" xfId="0" applyNumberFormat="1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left" vertical="center"/>
    </xf>
    <xf numFmtId="1" fontId="10" fillId="2" borderId="11" xfId="0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vertical="center"/>
    </xf>
    <xf numFmtId="0" fontId="10" fillId="4" borderId="11" xfId="0" applyFont="1" applyFill="1" applyBorder="1" applyAlignment="1">
      <alignment horizontal="center" vertical="center"/>
    </xf>
    <xf numFmtId="164" fontId="10" fillId="4" borderId="11" xfId="0" applyNumberFormat="1" applyFont="1" applyFill="1" applyBorder="1" applyAlignment="1">
      <alignment horizontal="center" vertical="center"/>
    </xf>
    <xf numFmtId="0" fontId="10" fillId="4" borderId="11" xfId="4" applyFont="1" applyFill="1" applyBorder="1" applyProtection="1">
      <protection locked="0"/>
    </xf>
    <xf numFmtId="0" fontId="10" fillId="4" borderId="11" xfId="4" applyFont="1" applyFill="1" applyBorder="1" applyAlignment="1" applyProtection="1">
      <alignment horizontal="center" vertical="center"/>
      <protection locked="0"/>
    </xf>
    <xf numFmtId="164" fontId="10" fillId="4" borderId="11" xfId="4" applyNumberFormat="1" applyFont="1" applyFill="1" applyBorder="1" applyAlignment="1" applyProtection="1">
      <alignment horizontal="center" vertical="center"/>
      <protection locked="0"/>
    </xf>
    <xf numFmtId="2" fontId="10" fillId="4" borderId="11" xfId="4" applyNumberFormat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>
      <alignment vertical="center"/>
    </xf>
    <xf numFmtId="0" fontId="10" fillId="2" borderId="11" xfId="1" applyFont="1" applyFill="1" applyBorder="1" applyAlignment="1">
      <alignment horizontal="center" vertical="center"/>
    </xf>
    <xf numFmtId="164" fontId="10" fillId="2" borderId="11" xfId="1" applyNumberFormat="1" applyFont="1" applyFill="1" applyBorder="1" applyAlignment="1">
      <alignment horizontal="center" vertical="center"/>
    </xf>
    <xf numFmtId="0" fontId="10" fillId="4" borderId="11" xfId="4" applyFont="1" applyFill="1" applyBorder="1" applyAlignment="1" applyProtection="1">
      <alignment vertical="center"/>
      <protection locked="0"/>
    </xf>
    <xf numFmtId="2" fontId="10" fillId="4" borderId="11" xfId="4" applyNumberFormat="1" applyFont="1" applyFill="1" applyBorder="1" applyAlignment="1" applyProtection="1">
      <alignment horizontal="center" vertical="center"/>
      <protection locked="0"/>
    </xf>
    <xf numFmtId="165" fontId="10" fillId="2" borderId="11" xfId="0" applyNumberFormat="1" applyFont="1" applyFill="1" applyBorder="1" applyAlignment="1">
      <alignment horizontal="center" vertical="center"/>
    </xf>
    <xf numFmtId="165" fontId="10" fillId="2" borderId="11" xfId="4" applyNumberFormat="1" applyFont="1" applyFill="1" applyBorder="1" applyAlignment="1" applyProtection="1">
      <alignment horizontal="center" vertical="center"/>
    </xf>
    <xf numFmtId="165" fontId="10" fillId="4" borderId="11" xfId="4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center" vertical="center" wrapText="1"/>
    </xf>
    <xf numFmtId="164" fontId="10" fillId="6" borderId="11" xfId="0" applyNumberFormat="1" applyFont="1" applyFill="1" applyBorder="1" applyAlignment="1">
      <alignment horizontal="center" vertical="center"/>
    </xf>
    <xf numFmtId="0" fontId="10" fillId="6" borderId="11" xfId="0" applyFont="1" applyFill="1" applyBorder="1" applyAlignment="1" applyProtection="1">
      <alignment horizontal="left"/>
      <protection locked="0"/>
    </xf>
    <xf numFmtId="165" fontId="10" fillId="6" borderId="11" xfId="0" applyNumberFormat="1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/>
    <xf numFmtId="0" fontId="10" fillId="6" borderId="1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left" vertical="center"/>
    </xf>
    <xf numFmtId="0" fontId="10" fillId="6" borderId="11" xfId="0" applyFont="1" applyFill="1" applyBorder="1" applyProtection="1">
      <protection locked="0"/>
    </xf>
    <xf numFmtId="0" fontId="11" fillId="6" borderId="22" xfId="4" applyFont="1" applyFill="1" applyBorder="1" applyAlignment="1">
      <alignment horizontal="left" vertical="center"/>
    </xf>
    <xf numFmtId="0" fontId="11" fillId="6" borderId="11" xfId="4" applyFont="1" applyFill="1" applyBorder="1" applyAlignment="1">
      <alignment horizontal="center" vertical="center"/>
    </xf>
    <xf numFmtId="2" fontId="10" fillId="6" borderId="11" xfId="4" applyNumberFormat="1" applyFont="1" applyFill="1" applyBorder="1" applyAlignment="1" applyProtection="1">
      <alignment horizontal="center" vertical="center"/>
      <protection locked="0"/>
    </xf>
    <xf numFmtId="0" fontId="11" fillId="6" borderId="11" xfId="4" applyFont="1" applyFill="1" applyBorder="1" applyAlignment="1">
      <alignment wrapText="1"/>
    </xf>
    <xf numFmtId="0" fontId="11" fillId="6" borderId="11" xfId="5" applyFont="1" applyFill="1" applyBorder="1" applyAlignment="1" applyProtection="1">
      <alignment horizontal="center" vertical="center" wrapText="1"/>
      <protection locked="0"/>
    </xf>
    <xf numFmtId="0" fontId="11" fillId="6" borderId="11" xfId="5" applyFont="1" applyFill="1" applyBorder="1" applyAlignment="1" applyProtection="1">
      <alignment horizontal="center" vertical="center"/>
      <protection locked="0"/>
    </xf>
    <xf numFmtId="164" fontId="11" fillId="6" borderId="11" xfId="4" applyNumberFormat="1" applyFont="1" applyFill="1" applyBorder="1" applyAlignment="1">
      <alignment horizontal="center" vertical="center" wrapText="1"/>
    </xf>
    <xf numFmtId="164" fontId="11" fillId="6" borderId="11" xfId="5" applyNumberFormat="1" applyFont="1" applyFill="1" applyBorder="1" applyAlignment="1" applyProtection="1">
      <alignment horizontal="center" vertical="center" wrapText="1"/>
      <protection locked="0"/>
    </xf>
    <xf numFmtId="165" fontId="10" fillId="6" borderId="11" xfId="4" applyNumberFormat="1" applyFont="1" applyFill="1" applyBorder="1" applyAlignment="1" applyProtection="1">
      <alignment horizontal="center" vertical="center"/>
    </xf>
    <xf numFmtId="2" fontId="10" fillId="6" borderId="11" xfId="4" applyNumberFormat="1" applyFont="1" applyFill="1" applyBorder="1" applyAlignment="1" applyProtection="1">
      <alignment horizontal="center" vertical="center"/>
    </xf>
    <xf numFmtId="164" fontId="11" fillId="6" borderId="11" xfId="4" applyNumberFormat="1" applyFont="1" applyFill="1" applyBorder="1" applyAlignment="1" applyProtection="1">
      <alignment horizontal="center" vertical="center" wrapText="1"/>
      <protection locked="0"/>
    </xf>
    <xf numFmtId="0" fontId="11" fillId="6" borderId="11" xfId="4" applyFont="1" applyFill="1" applyBorder="1" applyAlignment="1">
      <alignment horizontal="center" vertical="center" wrapText="1"/>
    </xf>
    <xf numFmtId="164" fontId="10" fillId="6" borderId="11" xfId="4" applyNumberFormat="1" applyFont="1" applyFill="1" applyBorder="1" applyAlignment="1" applyProtection="1">
      <alignment horizontal="center" vertical="center"/>
      <protection locked="0"/>
    </xf>
    <xf numFmtId="0" fontId="10" fillId="6" borderId="22" xfId="0" applyFont="1" applyFill="1" applyBorder="1" applyAlignment="1" applyProtection="1">
      <alignment horizontal="left" vertical="center"/>
      <protection locked="0"/>
    </xf>
    <xf numFmtId="0" fontId="10" fillId="6" borderId="11" xfId="4" applyFont="1" applyFill="1" applyBorder="1" applyProtection="1">
      <protection locked="0"/>
    </xf>
    <xf numFmtId="0" fontId="10" fillId="6" borderId="11" xfId="4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vertical="center"/>
    </xf>
    <xf numFmtId="164" fontId="10" fillId="6" borderId="11" xfId="2" applyNumberFormat="1" applyFont="1" applyFill="1" applyBorder="1" applyAlignment="1" applyProtection="1">
      <alignment horizontal="center" vertical="center"/>
      <protection locked="0"/>
    </xf>
    <xf numFmtId="0" fontId="10" fillId="6" borderId="11" xfId="0" applyFont="1" applyFill="1" applyBorder="1" applyAlignment="1">
      <alignment horizontal="left"/>
    </xf>
    <xf numFmtId="0" fontId="10" fillId="6" borderId="11" xfId="0" applyFont="1" applyFill="1" applyBorder="1" applyAlignment="1">
      <alignment horizontal="center"/>
    </xf>
    <xf numFmtId="0" fontId="10" fillId="6" borderId="11" xfId="4" applyFont="1" applyFill="1" applyBorder="1" applyAlignment="1">
      <alignment horizontal="left"/>
    </xf>
    <xf numFmtId="0" fontId="10" fillId="6" borderId="11" xfId="4" applyFont="1" applyFill="1" applyBorder="1" applyAlignment="1">
      <alignment horizontal="center"/>
    </xf>
    <xf numFmtId="0" fontId="10" fillId="6" borderId="15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 wrapText="1"/>
    </xf>
    <xf numFmtId="0" fontId="10" fillId="6" borderId="22" xfId="4" applyFont="1" applyFill="1" applyBorder="1" applyAlignment="1">
      <alignment horizontal="left"/>
    </xf>
    <xf numFmtId="0" fontId="11" fillId="6" borderId="11" xfId="4" applyFont="1" applyFill="1" applyBorder="1" applyAlignment="1">
      <alignment horizontal="left" vertical="center"/>
    </xf>
    <xf numFmtId="0" fontId="10" fillId="6" borderId="22" xfId="0" applyFont="1" applyFill="1" applyBorder="1" applyAlignment="1">
      <alignment horizontal="left"/>
    </xf>
    <xf numFmtId="0" fontId="10" fillId="6" borderId="11" xfId="0" applyFont="1" applyFill="1" applyBorder="1" applyAlignment="1" applyProtection="1">
      <alignment horizontal="left" vertical="center"/>
      <protection locked="0"/>
    </xf>
    <xf numFmtId="0" fontId="10" fillId="7" borderId="11" xfId="0" applyFont="1" applyFill="1" applyBorder="1" applyAlignment="1">
      <alignment horizontal="center" vertical="center"/>
    </xf>
    <xf numFmtId="164" fontId="10" fillId="7" borderId="11" xfId="0" applyNumberFormat="1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 applyProtection="1">
      <alignment vertical="center"/>
      <protection locked="0"/>
    </xf>
    <xf numFmtId="165" fontId="10" fillId="7" borderId="11" xfId="0" applyNumberFormat="1" applyFont="1" applyFill="1" applyBorder="1" applyAlignment="1" applyProtection="1">
      <alignment horizontal="center" vertical="center"/>
    </xf>
    <xf numFmtId="2" fontId="10" fillId="7" borderId="11" xfId="0" applyNumberFormat="1" applyFont="1" applyFill="1" applyBorder="1" applyAlignment="1" applyProtection="1">
      <alignment horizontal="center" vertical="center"/>
      <protection locked="0"/>
    </xf>
    <xf numFmtId="2" fontId="10" fillId="7" borderId="11" xfId="0" applyNumberFormat="1" applyFont="1" applyFill="1" applyBorder="1" applyAlignment="1" applyProtection="1">
      <alignment horizontal="center" vertical="center"/>
    </xf>
    <xf numFmtId="0" fontId="10" fillId="7" borderId="11" xfId="0" applyFont="1" applyFill="1" applyBorder="1" applyProtection="1">
      <protection locked="0"/>
    </xf>
    <xf numFmtId="0" fontId="10" fillId="7" borderId="11" xfId="0" applyFont="1" applyFill="1" applyBorder="1" applyAlignment="1">
      <alignment horizontal="center"/>
    </xf>
    <xf numFmtId="0" fontId="10" fillId="7" borderId="11" xfId="4" applyFont="1" applyFill="1" applyBorder="1" applyAlignment="1" applyProtection="1">
      <alignment vertical="center"/>
      <protection locked="0"/>
    </xf>
    <xf numFmtId="164" fontId="10" fillId="7" borderId="11" xfId="0" applyNumberFormat="1" applyFont="1" applyFill="1" applyBorder="1" applyAlignment="1">
      <alignment horizontal="center" vertical="center"/>
    </xf>
    <xf numFmtId="0" fontId="10" fillId="7" borderId="11" xfId="1" applyFont="1" applyFill="1" applyBorder="1" applyAlignment="1">
      <alignment vertical="center"/>
    </xf>
    <xf numFmtId="0" fontId="10" fillId="7" borderId="11" xfId="1" applyFont="1" applyFill="1" applyBorder="1" applyAlignment="1">
      <alignment horizontal="center" vertical="center"/>
    </xf>
    <xf numFmtId="164" fontId="10" fillId="7" borderId="11" xfId="1" applyNumberFormat="1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 vertical="center"/>
    </xf>
    <xf numFmtId="0" fontId="11" fillId="7" borderId="11" xfId="4" applyFont="1" applyFill="1" applyBorder="1" applyAlignment="1">
      <alignment horizontal="center" vertical="center" wrapText="1"/>
    </xf>
    <xf numFmtId="2" fontId="10" fillId="7" borderId="11" xfId="4" applyNumberFormat="1" applyFont="1" applyFill="1" applyBorder="1" applyAlignment="1" applyProtection="1">
      <alignment horizontal="center" vertical="center"/>
      <protection locked="0"/>
    </xf>
    <xf numFmtId="0" fontId="11" fillId="7" borderId="11" xfId="4" applyFont="1" applyFill="1" applyBorder="1" applyAlignment="1">
      <alignment wrapText="1"/>
    </xf>
    <xf numFmtId="0" fontId="11" fillId="7" borderId="11" xfId="5" applyFont="1" applyFill="1" applyBorder="1" applyAlignment="1" applyProtection="1">
      <alignment horizontal="center" vertical="center"/>
      <protection locked="0"/>
    </xf>
    <xf numFmtId="164" fontId="11" fillId="7" borderId="11" xfId="4" applyNumberFormat="1" applyFont="1" applyFill="1" applyBorder="1" applyAlignment="1">
      <alignment horizontal="center" vertical="center" wrapText="1"/>
    </xf>
    <xf numFmtId="165" fontId="10" fillId="7" borderId="11" xfId="4" applyNumberFormat="1" applyFont="1" applyFill="1" applyBorder="1" applyAlignment="1" applyProtection="1">
      <alignment horizontal="center" vertical="center"/>
    </xf>
    <xf numFmtId="2" fontId="10" fillId="7" borderId="11" xfId="4" applyNumberFormat="1" applyFont="1" applyFill="1" applyBorder="1" applyAlignment="1" applyProtection="1">
      <alignment horizontal="center" vertical="center"/>
    </xf>
    <xf numFmtId="0" fontId="10" fillId="7" borderId="11" xfId="0" applyFont="1" applyFill="1" applyBorder="1" applyAlignment="1">
      <alignment vertical="center"/>
    </xf>
    <xf numFmtId="0" fontId="10" fillId="7" borderId="11" xfId="4" applyFont="1" applyFill="1" applyBorder="1" applyAlignment="1">
      <alignment horizontal="center"/>
    </xf>
    <xf numFmtId="164" fontId="10" fillId="7" borderId="11" xfId="4" applyNumberFormat="1" applyFont="1" applyFill="1" applyBorder="1" applyAlignment="1" applyProtection="1">
      <alignment horizontal="center" vertical="center"/>
      <protection locked="0"/>
    </xf>
    <xf numFmtId="0" fontId="10" fillId="7" borderId="11" xfId="4" applyFont="1" applyFill="1" applyBorder="1" applyProtection="1">
      <protection locked="0"/>
    </xf>
    <xf numFmtId="0" fontId="10" fillId="7" borderId="11" xfId="4" applyFont="1" applyFill="1" applyBorder="1" applyAlignment="1" applyProtection="1">
      <alignment horizontal="center" vertical="center"/>
      <protection locked="0"/>
    </xf>
    <xf numFmtId="164" fontId="10" fillId="7" borderId="11" xfId="2" applyNumberFormat="1" applyFont="1" applyFill="1" applyBorder="1" applyAlignment="1" applyProtection="1">
      <alignment horizontal="center" vertical="center"/>
      <protection locked="0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1" xfId="0" applyFont="1" applyFill="1" applyBorder="1"/>
    <xf numFmtId="165" fontId="10" fillId="7" borderId="11" xfId="0" applyNumberFormat="1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/>
    </xf>
    <xf numFmtId="0" fontId="11" fillId="7" borderId="11" xfId="4" applyFont="1" applyFill="1" applyBorder="1" applyAlignment="1">
      <alignment horizontal="center" vertical="center"/>
    </xf>
    <xf numFmtId="0" fontId="11" fillId="7" borderId="11" xfId="5" applyFont="1" applyFill="1" applyBorder="1" applyAlignment="1" applyProtection="1">
      <alignment horizontal="center" vertical="center" wrapText="1"/>
      <protection locked="0"/>
    </xf>
    <xf numFmtId="164" fontId="11" fillId="7" borderId="11" xfId="5" applyNumberFormat="1" applyFont="1" applyFill="1" applyBorder="1" applyAlignment="1" applyProtection="1">
      <alignment horizontal="center" vertical="center" wrapText="1"/>
      <protection locked="0"/>
    </xf>
    <xf numFmtId="0" fontId="10" fillId="7" borderId="11" xfId="0" applyFont="1" applyFill="1" applyBorder="1" applyAlignment="1" applyProtection="1">
      <alignment horizontal="left" vertical="center"/>
      <protection locked="0"/>
    </xf>
    <xf numFmtId="0" fontId="10" fillId="7" borderId="2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center" vertical="center"/>
    </xf>
    <xf numFmtId="164" fontId="10" fillId="7" borderId="24" xfId="0" applyNumberFormat="1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 applyProtection="1">
      <alignment horizontal="center" vertical="center"/>
      <protection locked="0"/>
    </xf>
    <xf numFmtId="0" fontId="10" fillId="7" borderId="24" xfId="0" applyFont="1" applyFill="1" applyBorder="1" applyAlignment="1" applyProtection="1">
      <alignment vertical="center"/>
      <protection locked="0"/>
    </xf>
    <xf numFmtId="165" fontId="10" fillId="7" borderId="24" xfId="0" applyNumberFormat="1" applyFont="1" applyFill="1" applyBorder="1" applyAlignment="1" applyProtection="1">
      <alignment horizontal="center" vertical="center"/>
    </xf>
    <xf numFmtId="2" fontId="10" fillId="7" borderId="24" xfId="0" applyNumberFormat="1" applyFont="1" applyFill="1" applyBorder="1" applyAlignment="1" applyProtection="1">
      <alignment horizontal="center" vertical="center"/>
      <protection locked="0"/>
    </xf>
    <xf numFmtId="2" fontId="10" fillId="7" borderId="24" xfId="0" applyNumberFormat="1" applyFont="1" applyFill="1" applyBorder="1" applyAlignment="1" applyProtection="1">
      <alignment horizontal="center" vertical="center"/>
    </xf>
    <xf numFmtId="2" fontId="10" fillId="7" borderId="25" xfId="0" applyNumberFormat="1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>
      <alignment horizontal="left" vertical="center"/>
    </xf>
    <xf numFmtId="2" fontId="10" fillId="7" borderId="16" xfId="0" applyNumberFormat="1" applyFont="1" applyFill="1" applyBorder="1" applyAlignment="1" applyProtection="1">
      <alignment horizontal="center" vertical="center"/>
    </xf>
    <xf numFmtId="0" fontId="10" fillId="7" borderId="26" xfId="0" applyFont="1" applyFill="1" applyBorder="1" applyAlignment="1">
      <alignment horizontal="left"/>
    </xf>
    <xf numFmtId="0" fontId="10" fillId="7" borderId="27" xfId="0" applyFont="1" applyFill="1" applyBorder="1" applyAlignment="1">
      <alignment horizontal="left" vertical="center"/>
    </xf>
    <xf numFmtId="0" fontId="10" fillId="7" borderId="27" xfId="0" applyFont="1" applyFill="1" applyBorder="1" applyAlignment="1">
      <alignment horizontal="left"/>
    </xf>
    <xf numFmtId="0" fontId="10" fillId="7" borderId="28" xfId="0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left"/>
    </xf>
    <xf numFmtId="0" fontId="11" fillId="7" borderId="28" xfId="4" applyFont="1" applyFill="1" applyBorder="1" applyAlignment="1">
      <alignment horizontal="left" vertical="center"/>
    </xf>
    <xf numFmtId="2" fontId="10" fillId="7" borderId="16" xfId="4" applyNumberFormat="1" applyFont="1" applyFill="1" applyBorder="1" applyAlignment="1" applyProtection="1">
      <alignment horizontal="center" vertical="center"/>
    </xf>
    <xf numFmtId="0" fontId="11" fillId="7" borderId="27" xfId="4" applyFont="1" applyFill="1" applyBorder="1" applyAlignment="1">
      <alignment horizontal="left" vertical="center"/>
    </xf>
    <xf numFmtId="0" fontId="10" fillId="7" borderId="27" xfId="0" applyFont="1" applyFill="1" applyBorder="1" applyAlignment="1" applyProtection="1">
      <alignment horizontal="left" vertical="center"/>
      <protection locked="0"/>
    </xf>
    <xf numFmtId="0" fontId="10" fillId="7" borderId="27" xfId="4" applyFont="1" applyFill="1" applyBorder="1" applyAlignment="1">
      <alignment horizontal="left"/>
    </xf>
    <xf numFmtId="0" fontId="10" fillId="7" borderId="26" xfId="4" applyFont="1" applyFill="1" applyBorder="1" applyAlignment="1">
      <alignment horizontal="left"/>
    </xf>
    <xf numFmtId="0" fontId="10" fillId="7" borderId="26" xfId="0" applyFont="1" applyFill="1" applyBorder="1" applyAlignment="1" applyProtection="1">
      <alignment horizontal="left" vertical="center"/>
      <protection locked="0"/>
    </xf>
    <xf numFmtId="0" fontId="10" fillId="7" borderId="26" xfId="0" applyFont="1" applyFill="1" applyBorder="1" applyAlignment="1">
      <alignment horizontal="left" vertical="center" wrapText="1"/>
    </xf>
    <xf numFmtId="2" fontId="10" fillId="7" borderId="16" xfId="0" applyNumberFormat="1" applyFont="1" applyFill="1" applyBorder="1" applyAlignment="1">
      <alignment horizontal="center" vertical="center"/>
    </xf>
    <xf numFmtId="0" fontId="11" fillId="7" borderId="26" xfId="4" applyFont="1" applyFill="1" applyBorder="1" applyAlignment="1">
      <alignment horizontal="left" vertical="center"/>
    </xf>
    <xf numFmtId="0" fontId="10" fillId="7" borderId="28" xfId="0" applyFont="1" applyFill="1" applyBorder="1" applyAlignment="1">
      <alignment horizontal="left" vertical="center" wrapText="1"/>
    </xf>
    <xf numFmtId="0" fontId="10" fillId="7" borderId="28" xfId="0" applyFont="1" applyFill="1" applyBorder="1" applyAlignment="1" applyProtection="1">
      <alignment horizontal="left" vertical="center"/>
      <protection locked="0"/>
    </xf>
    <xf numFmtId="0" fontId="10" fillId="7" borderId="29" xfId="0" applyFont="1" applyFill="1" applyBorder="1" applyAlignment="1">
      <alignment horizontal="left" vertical="center"/>
    </xf>
    <xf numFmtId="0" fontId="10" fillId="7" borderId="30" xfId="0" applyFont="1" applyFill="1" applyBorder="1" applyAlignment="1">
      <alignment horizontal="center" vertical="center"/>
    </xf>
    <xf numFmtId="164" fontId="10" fillId="7" borderId="30" xfId="0" applyNumberFormat="1" applyFont="1" applyFill="1" applyBorder="1" applyAlignment="1" applyProtection="1">
      <alignment horizontal="center" vertical="center"/>
      <protection locked="0"/>
    </xf>
    <xf numFmtId="0" fontId="10" fillId="7" borderId="30" xfId="0" applyFont="1" applyFill="1" applyBorder="1" applyAlignment="1" applyProtection="1">
      <alignment horizontal="center" vertical="center"/>
      <protection locked="0"/>
    </xf>
    <xf numFmtId="0" fontId="10" fillId="7" borderId="30" xfId="0" applyFont="1" applyFill="1" applyBorder="1" applyAlignment="1" applyProtection="1">
      <alignment vertical="center"/>
      <protection locked="0"/>
    </xf>
    <xf numFmtId="165" fontId="10" fillId="7" borderId="30" xfId="0" applyNumberFormat="1" applyFont="1" applyFill="1" applyBorder="1" applyAlignment="1" applyProtection="1">
      <alignment horizontal="center" vertical="center"/>
    </xf>
    <xf numFmtId="2" fontId="10" fillId="7" borderId="30" xfId="0" applyNumberFormat="1" applyFont="1" applyFill="1" applyBorder="1" applyAlignment="1" applyProtection="1">
      <alignment horizontal="center" vertical="center"/>
      <protection locked="0"/>
    </xf>
    <xf numFmtId="2" fontId="10" fillId="7" borderId="30" xfId="0" applyNumberFormat="1" applyFont="1" applyFill="1" applyBorder="1" applyAlignment="1" applyProtection="1">
      <alignment horizontal="center" vertical="center"/>
    </xf>
    <xf numFmtId="2" fontId="10" fillId="7" borderId="31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6" borderId="11" xfId="4" applyFont="1" applyFill="1" applyBorder="1" applyAlignment="1" applyProtection="1">
      <alignment horizontal="left" vertical="center"/>
      <protection locked="0"/>
    </xf>
    <xf numFmtId="0" fontId="11" fillId="6" borderId="11" xfId="4" applyFont="1" applyFill="1" applyBorder="1" applyAlignment="1" applyProtection="1">
      <alignment horizontal="left" vertical="center"/>
      <protection locked="0"/>
    </xf>
    <xf numFmtId="0" fontId="10" fillId="7" borderId="24" xfId="0" applyFont="1" applyFill="1" applyBorder="1" applyAlignment="1" applyProtection="1">
      <alignment horizontal="left" vertical="center"/>
      <protection locked="0"/>
    </xf>
    <xf numFmtId="0" fontId="11" fillId="7" borderId="11" xfId="4" applyFont="1" applyFill="1" applyBorder="1" applyAlignment="1" applyProtection="1">
      <alignment horizontal="left" vertical="center"/>
      <protection locked="0"/>
    </xf>
    <xf numFmtId="0" fontId="10" fillId="7" borderId="11" xfId="4" applyFont="1" applyFill="1" applyBorder="1" applyAlignment="1" applyProtection="1">
      <alignment horizontal="left" vertical="center"/>
      <protection locked="0"/>
    </xf>
    <xf numFmtId="0" fontId="10" fillId="7" borderId="3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10" fillId="2" borderId="11" xfId="4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 applyProtection="1">
      <alignment horizontal="left" vertical="center"/>
      <protection locked="0"/>
    </xf>
    <xf numFmtId="0" fontId="10" fillId="4" borderId="11" xfId="0" applyFont="1" applyFill="1" applyBorder="1" applyAlignment="1">
      <alignment horizontal="left" vertical="center"/>
    </xf>
    <xf numFmtId="0" fontId="10" fillId="4" borderId="11" xfId="4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1" xfId="4" applyFont="1" applyFill="1" applyBorder="1" applyAlignment="1">
      <alignment horizontal="left" vertical="center"/>
    </xf>
    <xf numFmtId="0" fontId="11" fillId="2" borderId="11" xfId="4" applyFont="1" applyFill="1" applyBorder="1" applyAlignment="1">
      <alignment horizontal="center" vertical="center"/>
    </xf>
    <xf numFmtId="0" fontId="11" fillId="2" borderId="11" xfId="4" applyFont="1" applyFill="1" applyBorder="1" applyAlignment="1">
      <alignment wrapText="1"/>
    </xf>
    <xf numFmtId="0" fontId="11" fillId="2" borderId="11" xfId="4" applyFont="1" applyFill="1" applyBorder="1" applyAlignment="1" applyProtection="1">
      <alignment horizontal="left" vertical="center"/>
      <protection locked="0"/>
    </xf>
    <xf numFmtId="0" fontId="11" fillId="2" borderId="11" xfId="5" applyFont="1" applyFill="1" applyBorder="1" applyAlignment="1" applyProtection="1">
      <alignment horizontal="center" vertical="center" wrapText="1"/>
      <protection locked="0"/>
    </xf>
    <xf numFmtId="0" fontId="11" fillId="2" borderId="11" xfId="5" applyFont="1" applyFill="1" applyBorder="1" applyAlignment="1" applyProtection="1">
      <alignment horizontal="center" vertical="center"/>
      <protection locked="0"/>
    </xf>
    <xf numFmtId="164" fontId="11" fillId="2" borderId="11" xfId="4" applyNumberFormat="1" applyFont="1" applyFill="1" applyBorder="1" applyAlignment="1">
      <alignment horizontal="center" vertical="center" wrapText="1"/>
    </xf>
    <xf numFmtId="164" fontId="11" fillId="2" borderId="11" xfId="4" applyNumberFormat="1" applyFont="1" applyFill="1" applyBorder="1" applyAlignment="1" applyProtection="1">
      <alignment horizontal="center" vertical="center" wrapText="1"/>
      <protection locked="0"/>
    </xf>
    <xf numFmtId="164" fontId="11" fillId="2" borderId="11" xfId="5" applyNumberFormat="1" applyFont="1" applyFill="1" applyBorder="1" applyAlignment="1" applyProtection="1">
      <alignment horizontal="center" vertical="center" wrapText="1"/>
      <protection locked="0"/>
    </xf>
    <xf numFmtId="0" fontId="11" fillId="2" borderId="11" xfId="4" applyFont="1" applyFill="1" applyBorder="1" applyAlignment="1">
      <alignment horizontal="center" vertical="center" wrapText="1"/>
    </xf>
    <xf numFmtId="4" fontId="11" fillId="2" borderId="11" xfId="5" applyNumberFormat="1" applyFont="1" applyFill="1" applyBorder="1" applyAlignment="1" applyProtection="1">
      <alignment horizontal="center" vertical="center"/>
      <protection locked="0"/>
    </xf>
    <xf numFmtId="0" fontId="10" fillId="2" borderId="11" xfId="0" applyFont="1" applyFill="1" applyBorder="1" applyAlignment="1">
      <alignment horizontal="left"/>
    </xf>
    <xf numFmtId="0" fontId="10" fillId="2" borderId="11" xfId="4" applyFont="1" applyFill="1" applyBorder="1" applyAlignment="1">
      <alignment horizontal="left"/>
    </xf>
    <xf numFmtId="0" fontId="10" fillId="2" borderId="11" xfId="4" applyFont="1" applyFill="1" applyBorder="1" applyAlignment="1">
      <alignment horizontal="center"/>
    </xf>
    <xf numFmtId="0" fontId="10" fillId="2" borderId="11" xfId="4" applyFont="1" applyFill="1" applyBorder="1" applyAlignment="1" applyProtection="1">
      <alignment vertical="center"/>
      <protection locked="0"/>
    </xf>
    <xf numFmtId="0" fontId="10" fillId="4" borderId="11" xfId="1" applyFont="1" applyFill="1" applyBorder="1" applyAlignment="1">
      <alignment vertical="center"/>
    </xf>
    <xf numFmtId="0" fontId="10" fillId="4" borderId="11" xfId="1" applyFont="1" applyFill="1" applyBorder="1" applyAlignment="1">
      <alignment horizontal="center" vertical="center"/>
    </xf>
    <xf numFmtId="164" fontId="10" fillId="4" borderId="11" xfId="1" applyNumberFormat="1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/>
    </xf>
    <xf numFmtId="0" fontId="11" fillId="4" borderId="11" xfId="4" applyFont="1" applyFill="1" applyBorder="1" applyAlignment="1">
      <alignment horizontal="center" vertical="center"/>
    </xf>
    <xf numFmtId="0" fontId="11" fillId="4" borderId="11" xfId="4" applyFont="1" applyFill="1" applyBorder="1" applyAlignment="1">
      <alignment wrapText="1"/>
    </xf>
    <xf numFmtId="0" fontId="11" fillId="4" borderId="11" xfId="4" applyFont="1" applyFill="1" applyBorder="1" applyAlignment="1" applyProtection="1">
      <alignment horizontal="left" vertical="center"/>
      <protection locked="0"/>
    </xf>
    <xf numFmtId="0" fontId="11" fillId="4" borderId="11" xfId="5" applyFont="1" applyFill="1" applyBorder="1" applyAlignment="1" applyProtection="1">
      <alignment horizontal="center" vertical="center" wrapText="1"/>
      <protection locked="0"/>
    </xf>
    <xf numFmtId="4" fontId="11" fillId="4" borderId="11" xfId="5" applyNumberFormat="1" applyFont="1" applyFill="1" applyBorder="1" applyAlignment="1" applyProtection="1">
      <alignment horizontal="center" vertical="center"/>
      <protection locked="0"/>
    </xf>
    <xf numFmtId="164" fontId="11" fillId="4" borderId="11" xfId="4" applyNumberFormat="1" applyFont="1" applyFill="1" applyBorder="1" applyAlignment="1">
      <alignment horizontal="center" vertical="center" wrapText="1"/>
    </xf>
    <xf numFmtId="164" fontId="11" fillId="4" borderId="11" xfId="5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4" applyFont="1" applyFill="1" applyBorder="1" applyAlignment="1">
      <alignment horizontal="center" vertical="center" wrapText="1"/>
    </xf>
    <xf numFmtId="164" fontId="11" fillId="4" borderId="11" xfId="4" applyNumberFormat="1" applyFont="1" applyFill="1" applyBorder="1" applyAlignment="1" applyProtection="1">
      <alignment horizontal="center" vertical="center" wrapText="1"/>
      <protection locked="0"/>
    </xf>
    <xf numFmtId="0" fontId="10" fillId="4" borderId="11" xfId="4" applyFont="1" applyFill="1" applyBorder="1" applyAlignment="1">
      <alignment horizontal="center"/>
    </xf>
    <xf numFmtId="0" fontId="11" fillId="4" borderId="11" xfId="4" applyFont="1" applyFill="1" applyBorder="1" applyAlignment="1" applyProtection="1">
      <alignment horizontal="center" vertical="center" wrapText="1"/>
      <protection locked="0"/>
    </xf>
    <xf numFmtId="0" fontId="11" fillId="4" borderId="11" xfId="5" applyFont="1" applyFill="1" applyBorder="1" applyAlignment="1" applyProtection="1">
      <alignment horizontal="center" vertical="center"/>
      <protection locked="0"/>
    </xf>
    <xf numFmtId="164" fontId="11" fillId="4" borderId="11" xfId="5" applyNumberFormat="1" applyFont="1" applyFill="1" applyBorder="1" applyAlignment="1" applyProtection="1">
      <alignment horizontal="center" vertical="center"/>
      <protection locked="0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/>
    <xf numFmtId="165" fontId="10" fillId="4" borderId="11" xfId="0" applyNumberFormat="1" applyFont="1" applyFill="1" applyBorder="1" applyAlignment="1">
      <alignment horizontal="center" vertical="center"/>
    </xf>
    <xf numFmtId="2" fontId="10" fillId="4" borderId="11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24" xfId="1" applyFont="1" applyFill="1" applyBorder="1" applyAlignment="1">
      <alignment vertical="center"/>
    </xf>
    <xf numFmtId="0" fontId="10" fillId="4" borderId="24" xfId="0" applyFont="1" applyFill="1" applyBorder="1" applyAlignment="1" applyProtection="1">
      <alignment horizontal="left" vertical="center"/>
      <protection locked="0"/>
    </xf>
    <xf numFmtId="0" fontId="10" fillId="4" borderId="24" xfId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 applyProtection="1">
      <alignment horizontal="center" vertical="center"/>
      <protection locked="0"/>
    </xf>
    <xf numFmtId="164" fontId="10" fillId="4" borderId="24" xfId="1" applyNumberFormat="1" applyFont="1" applyFill="1" applyBorder="1" applyAlignment="1">
      <alignment horizontal="center" vertical="center"/>
    </xf>
    <xf numFmtId="165" fontId="10" fillId="4" borderId="24" xfId="0" applyNumberFormat="1" applyFont="1" applyFill="1" applyBorder="1" applyAlignment="1" applyProtection="1">
      <alignment horizontal="center" vertical="center"/>
    </xf>
    <xf numFmtId="2" fontId="10" fillId="4" borderId="24" xfId="0" applyNumberFormat="1" applyFont="1" applyFill="1" applyBorder="1" applyAlignment="1" applyProtection="1">
      <alignment horizontal="center" vertical="center"/>
      <protection locked="0"/>
    </xf>
    <xf numFmtId="2" fontId="10" fillId="4" borderId="24" xfId="0" applyNumberFormat="1" applyFont="1" applyFill="1" applyBorder="1" applyAlignment="1" applyProtection="1">
      <alignment horizontal="center" vertical="center"/>
    </xf>
    <xf numFmtId="2" fontId="10" fillId="4" borderId="25" xfId="0" applyNumberFormat="1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>
      <alignment horizontal="left"/>
    </xf>
    <xf numFmtId="2" fontId="10" fillId="4" borderId="16" xfId="0" applyNumberFormat="1" applyFont="1" applyFill="1" applyBorder="1" applyAlignment="1" applyProtection="1">
      <alignment horizontal="center" vertical="center"/>
    </xf>
    <xf numFmtId="0" fontId="10" fillId="4" borderId="28" xfId="0" applyFont="1" applyFill="1" applyBorder="1" applyAlignment="1">
      <alignment horizontal="left" vertical="center"/>
    </xf>
    <xf numFmtId="0" fontId="11" fillId="4" borderId="28" xfId="4" applyFont="1" applyFill="1" applyBorder="1" applyAlignment="1">
      <alignment horizontal="left" vertical="center"/>
    </xf>
    <xf numFmtId="2" fontId="10" fillId="4" borderId="16" xfId="4" applyNumberFormat="1" applyFont="1" applyFill="1" applyBorder="1" applyAlignment="1" applyProtection="1">
      <alignment horizontal="center" vertical="center"/>
    </xf>
    <xf numFmtId="0" fontId="10" fillId="4" borderId="28" xfId="4" applyFont="1" applyFill="1" applyBorder="1" applyAlignment="1">
      <alignment horizontal="left"/>
    </xf>
    <xf numFmtId="0" fontId="10" fillId="4" borderId="28" xfId="0" applyFont="1" applyFill="1" applyBorder="1" applyAlignment="1" applyProtection="1">
      <alignment horizontal="left" vertical="center"/>
      <protection locked="0"/>
    </xf>
    <xf numFmtId="0" fontId="10" fillId="4" borderId="28" xfId="0" applyFont="1" applyFill="1" applyBorder="1" applyAlignment="1">
      <alignment horizontal="left" vertical="center" wrapText="1"/>
    </xf>
    <xf numFmtId="2" fontId="10" fillId="4" borderId="16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horizontal="left" vertical="center" wrapText="1"/>
    </xf>
    <xf numFmtId="0" fontId="10" fillId="4" borderId="30" xfId="0" applyFont="1" applyFill="1" applyBorder="1" applyAlignment="1">
      <alignment horizontal="center" vertical="center"/>
    </xf>
    <xf numFmtId="164" fontId="10" fillId="4" borderId="30" xfId="0" applyNumberFormat="1" applyFont="1" applyFill="1" applyBorder="1" applyAlignment="1" applyProtection="1">
      <alignment horizontal="center" vertical="center"/>
      <protection locked="0"/>
    </xf>
    <xf numFmtId="0" fontId="10" fillId="4" borderId="30" xfId="0" applyFont="1" applyFill="1" applyBorder="1" applyAlignment="1" applyProtection="1">
      <alignment horizontal="center" vertical="center"/>
      <protection locked="0"/>
    </xf>
    <xf numFmtId="0" fontId="10" fillId="4" borderId="30" xfId="0" applyFont="1" applyFill="1" applyBorder="1" applyAlignment="1" applyProtection="1">
      <alignment vertical="center"/>
      <protection locked="0"/>
    </xf>
    <xf numFmtId="0" fontId="10" fillId="4" borderId="30" xfId="0" applyFont="1" applyFill="1" applyBorder="1" applyAlignment="1" applyProtection="1">
      <alignment horizontal="left" vertical="center"/>
      <protection locked="0"/>
    </xf>
    <xf numFmtId="165" fontId="10" fillId="4" borderId="30" xfId="0" applyNumberFormat="1" applyFont="1" applyFill="1" applyBorder="1" applyAlignment="1" applyProtection="1">
      <alignment horizontal="center" vertical="center"/>
    </xf>
    <xf numFmtId="2" fontId="10" fillId="4" borderId="30" xfId="0" applyNumberFormat="1" applyFont="1" applyFill="1" applyBorder="1" applyAlignment="1" applyProtection="1">
      <alignment horizontal="center" vertical="center"/>
      <protection locked="0"/>
    </xf>
    <xf numFmtId="2" fontId="10" fillId="4" borderId="30" xfId="0" applyNumberFormat="1" applyFont="1" applyFill="1" applyBorder="1" applyAlignment="1" applyProtection="1">
      <alignment horizontal="center" vertical="center"/>
    </xf>
    <xf numFmtId="2" fontId="10" fillId="4" borderId="31" xfId="0" applyNumberFormat="1" applyFont="1" applyFill="1" applyBorder="1" applyAlignment="1" applyProtection="1">
      <alignment horizontal="center" vertical="center"/>
    </xf>
    <xf numFmtId="0" fontId="12" fillId="6" borderId="18" xfId="0" applyFont="1" applyFill="1" applyBorder="1" applyAlignment="1" applyProtection="1">
      <alignment horizontal="center" vertical="center" textRotation="90" wrapText="1"/>
      <protection locked="0"/>
    </xf>
    <xf numFmtId="0" fontId="12" fillId="6" borderId="9" xfId="0" applyFont="1" applyFill="1" applyBorder="1" applyAlignment="1" applyProtection="1">
      <alignment horizontal="center" vertical="center" textRotation="90" wrapText="1"/>
      <protection locked="0"/>
    </xf>
    <xf numFmtId="0" fontId="10" fillId="3" borderId="11" xfId="0" applyFont="1" applyFill="1" applyBorder="1" applyAlignment="1" applyProtection="1">
      <alignment horizontal="center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/>
      <protection locked="0"/>
    </xf>
    <xf numFmtId="0" fontId="12" fillId="7" borderId="34" xfId="0" applyFont="1" applyFill="1" applyBorder="1" applyAlignment="1" applyProtection="1">
      <alignment horizontal="center" vertical="center" textRotation="90" wrapText="1"/>
      <protection locked="0"/>
    </xf>
    <xf numFmtId="0" fontId="12" fillId="7" borderId="35" xfId="0" applyFont="1" applyFill="1" applyBorder="1" applyAlignment="1" applyProtection="1">
      <alignment horizontal="center" vertical="center" textRotation="90" wrapText="1"/>
      <protection locked="0"/>
    </xf>
    <xf numFmtId="0" fontId="12" fillId="7" borderId="36" xfId="0" applyFont="1" applyFill="1" applyBorder="1" applyAlignment="1" applyProtection="1">
      <alignment horizontal="center" vertical="center" textRotation="90" wrapText="1"/>
      <protection locked="0"/>
    </xf>
    <xf numFmtId="0" fontId="12" fillId="2" borderId="34" xfId="0" applyFont="1" applyFill="1" applyBorder="1" applyAlignment="1" applyProtection="1">
      <alignment horizontal="center" vertical="center" textRotation="90" wrapText="1"/>
      <protection locked="0"/>
    </xf>
    <xf numFmtId="0" fontId="12" fillId="2" borderId="35" xfId="0" applyFont="1" applyFill="1" applyBorder="1" applyAlignment="1" applyProtection="1">
      <alignment horizontal="center" vertical="center" textRotation="90" wrapText="1"/>
      <protection locked="0"/>
    </xf>
    <xf numFmtId="0" fontId="12" fillId="2" borderId="36" xfId="0" applyFont="1" applyFill="1" applyBorder="1" applyAlignment="1" applyProtection="1">
      <alignment horizontal="center" vertical="center" textRotation="90" wrapText="1"/>
      <protection locked="0"/>
    </xf>
    <xf numFmtId="0" fontId="10" fillId="3" borderId="5" xfId="0" applyFont="1" applyFill="1" applyBorder="1" applyAlignment="1" applyProtection="1">
      <alignment horizontal="center"/>
      <protection locked="0"/>
    </xf>
    <xf numFmtId="0" fontId="10" fillId="2" borderId="24" xfId="0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4" xfId="0" applyFont="1" applyFill="1" applyBorder="1" applyAlignment="1" applyProtection="1">
      <alignment vertical="center"/>
      <protection locked="0"/>
    </xf>
    <xf numFmtId="0" fontId="10" fillId="2" borderId="24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164" fontId="10" fillId="2" borderId="24" xfId="0" applyNumberFormat="1" applyFont="1" applyFill="1" applyBorder="1" applyAlignment="1" applyProtection="1">
      <alignment horizontal="center" vertical="center"/>
      <protection locked="0"/>
    </xf>
    <xf numFmtId="165" fontId="10" fillId="2" borderId="24" xfId="0" applyNumberFormat="1" applyFont="1" applyFill="1" applyBorder="1" applyAlignment="1" applyProtection="1">
      <alignment horizontal="center" vertical="center"/>
    </xf>
    <xf numFmtId="2" fontId="10" fillId="2" borderId="24" xfId="0" applyNumberFormat="1" applyFont="1" applyFill="1" applyBorder="1" applyAlignment="1" applyProtection="1">
      <alignment horizontal="center" vertical="center"/>
      <protection locked="0"/>
    </xf>
    <xf numFmtId="2" fontId="10" fillId="2" borderId="24" xfId="0" applyNumberFormat="1" applyFont="1" applyFill="1" applyBorder="1" applyAlignment="1" applyProtection="1">
      <alignment horizontal="center" vertical="center"/>
    </xf>
    <xf numFmtId="2" fontId="10" fillId="2" borderId="25" xfId="0" applyNumberFormat="1" applyFont="1" applyFill="1" applyBorder="1" applyAlignment="1" applyProtection="1">
      <alignment horizontal="center" vertical="center"/>
    </xf>
    <xf numFmtId="2" fontId="10" fillId="2" borderId="16" xfId="0" applyNumberFormat="1" applyFont="1" applyFill="1" applyBorder="1" applyAlignment="1" applyProtection="1">
      <alignment horizontal="center" vertical="center"/>
    </xf>
    <xf numFmtId="2" fontId="10" fillId="2" borderId="16" xfId="4" applyNumberFormat="1" applyFont="1" applyFill="1" applyBorder="1" applyAlignment="1" applyProtection="1">
      <alignment horizontal="center" vertical="center"/>
    </xf>
    <xf numFmtId="2" fontId="10" fillId="2" borderId="16" xfId="0" applyNumberFormat="1" applyFont="1" applyFill="1" applyBorder="1" applyAlignment="1">
      <alignment horizontal="center" vertical="center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2" borderId="30" xfId="0" applyFont="1" applyFill="1" applyBorder="1" applyAlignment="1">
      <alignment horizontal="left" vertical="center"/>
    </xf>
    <xf numFmtId="0" fontId="10" fillId="2" borderId="30" xfId="0" applyFont="1" applyFill="1" applyBorder="1" applyAlignment="1">
      <alignment horizontal="center" vertical="center"/>
    </xf>
    <xf numFmtId="0" fontId="10" fillId="2" borderId="30" xfId="0" applyFont="1" applyFill="1" applyBorder="1" applyAlignment="1" applyProtection="1">
      <alignment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center" vertical="center"/>
      <protection locked="0"/>
    </xf>
    <xf numFmtId="164" fontId="10" fillId="2" borderId="30" xfId="0" applyNumberFormat="1" applyFont="1" applyFill="1" applyBorder="1" applyAlignment="1" applyProtection="1">
      <alignment horizontal="center" vertical="center"/>
      <protection locked="0"/>
    </xf>
    <xf numFmtId="165" fontId="10" fillId="2" borderId="30" xfId="0" applyNumberFormat="1" applyFont="1" applyFill="1" applyBorder="1" applyAlignment="1" applyProtection="1">
      <alignment horizontal="center" vertical="center"/>
    </xf>
    <xf numFmtId="2" fontId="10" fillId="2" borderId="30" xfId="0" applyNumberFormat="1" applyFont="1" applyFill="1" applyBorder="1" applyAlignment="1" applyProtection="1">
      <alignment horizontal="center" vertical="center"/>
      <protection locked="0"/>
    </xf>
    <xf numFmtId="2" fontId="10" fillId="2" borderId="30" xfId="0" applyNumberFormat="1" applyFont="1" applyFill="1" applyBorder="1" applyAlignment="1" applyProtection="1">
      <alignment horizontal="center" vertical="center"/>
    </xf>
    <xf numFmtId="2" fontId="10" fillId="2" borderId="31" xfId="0" applyNumberFormat="1" applyFont="1" applyFill="1" applyBorder="1" applyAlignment="1" applyProtection="1">
      <alignment horizontal="center" vertical="center"/>
    </xf>
    <xf numFmtId="0" fontId="12" fillId="4" borderId="34" xfId="0" applyFont="1" applyFill="1" applyBorder="1" applyAlignment="1" applyProtection="1">
      <alignment horizontal="center" vertical="center" textRotation="90" wrapText="1"/>
      <protection locked="0"/>
    </xf>
    <xf numFmtId="0" fontId="12" fillId="4" borderId="35" xfId="0" applyFont="1" applyFill="1" applyBorder="1" applyAlignment="1" applyProtection="1">
      <alignment horizontal="center" vertical="center" textRotation="90" wrapText="1"/>
      <protection locked="0"/>
    </xf>
    <xf numFmtId="0" fontId="12" fillId="4" borderId="36" xfId="0" applyFont="1" applyFill="1" applyBorder="1" applyAlignment="1" applyProtection="1">
      <alignment horizontal="center" vertical="center" textRotation="90" wrapText="1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vertical="center"/>
    </xf>
  </cellXfs>
  <cellStyles count="6">
    <cellStyle name="Comma" xfId="2" builtinId="3"/>
    <cellStyle name="Input" xfId="3" builtinId="20"/>
    <cellStyle name="Normal" xfId="0" builtinId="0"/>
    <cellStyle name="Normal 2" xfId="4" xr:uid="{FC81AE02-1EB7-4519-93BD-122A2940DB5D}"/>
    <cellStyle name="Paprastas 3" xfId="1" xr:uid="{844C482C-8686-4EC5-9FB4-1A4B17195868}"/>
    <cellStyle name="Paprastas 3 2" xfId="5" xr:uid="{A7679334-200C-4D84-86FB-8261AEDCA67B}"/>
  </cellStyles>
  <dxfs count="0"/>
  <tableStyles count="0" defaultTableStyle="TableStyleMedium2" defaultPivotStyle="PivotStyleLight16"/>
  <colors>
    <mruColors>
      <color rgb="FFFFFF99"/>
      <color rgb="FFFFFF66"/>
      <color rgb="FFFF9933"/>
      <color rgb="FFFF6600"/>
      <color rgb="FFFFFF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92"/>
  <sheetViews>
    <sheetView tabSelected="1" zoomScale="80" zoomScaleNormal="80" workbookViewId="0">
      <selection activeCell="M226" sqref="M226"/>
    </sheetView>
  </sheetViews>
  <sheetFormatPr defaultRowHeight="11.25" x14ac:dyDescent="0.2"/>
  <cols>
    <col min="1" max="1" width="11.28515625" style="4" customWidth="1"/>
    <col min="2" max="2" width="4.5703125" style="4" customWidth="1"/>
    <col min="3" max="3" width="29.85546875" style="4" bestFit="1" customWidth="1"/>
    <col min="4" max="4" width="14.85546875" style="4" bestFit="1" customWidth="1"/>
    <col min="5" max="5" width="37.85546875" style="1" bestFit="1" customWidth="1"/>
    <col min="6" max="6" width="14.42578125" style="225" customWidth="1"/>
    <col min="7" max="7" width="6.28515625" style="4" customWidth="1"/>
    <col min="8" max="8" width="7.7109375" style="4" customWidth="1"/>
    <col min="9" max="9" width="6.42578125" style="4" customWidth="1"/>
    <col min="10" max="10" width="10.28515625" style="4" customWidth="1"/>
    <col min="11" max="13" width="11.140625" style="4" customWidth="1"/>
    <col min="14" max="14" width="7.7109375" style="4" customWidth="1"/>
    <col min="15" max="15" width="8.42578125" style="4" customWidth="1"/>
    <col min="16" max="16" width="13.140625" style="4" customWidth="1"/>
    <col min="17" max="17" width="8.7109375" style="22" bestFit="1" customWidth="1"/>
    <col min="18" max="18" width="10.7109375" style="4" customWidth="1"/>
    <col min="19" max="19" width="10.140625" style="4" customWidth="1"/>
    <col min="20" max="21" width="12.140625" style="4" customWidth="1"/>
    <col min="22" max="22" width="13.42578125" style="4" customWidth="1"/>
    <col min="23" max="16384" width="9.140625" style="1"/>
  </cols>
  <sheetData>
    <row r="1" spans="1:26" ht="18" x14ac:dyDescent="0.2">
      <c r="A1" s="83" t="s">
        <v>1007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5"/>
      <c r="Z1" s="5"/>
    </row>
    <row r="2" spans="1:26" s="336" customFormat="1" ht="18.75" customHeight="1" x14ac:dyDescent="0.2">
      <c r="A2" s="83" t="s">
        <v>1008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6" ht="18.75" thickBot="1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5"/>
      <c r="V3" s="5"/>
    </row>
    <row r="4" spans="1:26" x14ac:dyDescent="0.2">
      <c r="A4" s="90" t="s">
        <v>2</v>
      </c>
      <c r="B4" s="93" t="s">
        <v>3</v>
      </c>
      <c r="C4" s="84" t="s">
        <v>0</v>
      </c>
      <c r="D4" s="87" t="s">
        <v>1</v>
      </c>
      <c r="E4" s="74" t="s">
        <v>4</v>
      </c>
      <c r="F4" s="210" t="s">
        <v>5</v>
      </c>
      <c r="G4" s="74" t="s">
        <v>6</v>
      </c>
      <c r="H4" s="74" t="s">
        <v>7</v>
      </c>
      <c r="I4" s="78" t="s">
        <v>8</v>
      </c>
      <c r="J4" s="79"/>
      <c r="K4" s="79"/>
      <c r="L4" s="79"/>
      <c r="M4" s="79"/>
      <c r="N4" s="80"/>
      <c r="O4" s="74" t="s">
        <v>9</v>
      </c>
      <c r="P4" s="74" t="s">
        <v>10</v>
      </c>
      <c r="Q4" s="81" t="s">
        <v>11</v>
      </c>
      <c r="R4" s="74" t="s">
        <v>12</v>
      </c>
      <c r="S4" s="74" t="s">
        <v>13</v>
      </c>
      <c r="T4" s="97" t="s">
        <v>14</v>
      </c>
      <c r="U4" s="74" t="s">
        <v>15</v>
      </c>
      <c r="V4" s="76" t="s">
        <v>16</v>
      </c>
    </row>
    <row r="5" spans="1:26" s="4" customFormat="1" ht="45" x14ac:dyDescent="0.2">
      <c r="A5" s="91"/>
      <c r="B5" s="94"/>
      <c r="C5" s="85"/>
      <c r="D5" s="88"/>
      <c r="E5" s="96"/>
      <c r="F5" s="211"/>
      <c r="G5" s="75"/>
      <c r="H5" s="75"/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22</v>
      </c>
      <c r="O5" s="75"/>
      <c r="P5" s="75"/>
      <c r="Q5" s="82"/>
      <c r="R5" s="75"/>
      <c r="S5" s="75"/>
      <c r="T5" s="98"/>
      <c r="U5" s="75"/>
      <c r="V5" s="77"/>
    </row>
    <row r="6" spans="1:26" s="4" customFormat="1" ht="22.5" x14ac:dyDescent="0.2">
      <c r="A6" s="92"/>
      <c r="B6" s="95"/>
      <c r="C6" s="86"/>
      <c r="D6" s="89"/>
      <c r="E6" s="75"/>
      <c r="F6" s="212"/>
      <c r="G6" s="13" t="s">
        <v>24</v>
      </c>
      <c r="H6" s="13" t="s">
        <v>25</v>
      </c>
      <c r="I6" s="13" t="s">
        <v>26</v>
      </c>
      <c r="J6" s="13" t="s">
        <v>26</v>
      </c>
      <c r="K6" s="13" t="s">
        <v>26</v>
      </c>
      <c r="L6" s="13" t="s">
        <v>26</v>
      </c>
      <c r="M6" s="13" t="s">
        <v>26</v>
      </c>
      <c r="N6" s="13" t="s">
        <v>26</v>
      </c>
      <c r="O6" s="13" t="s">
        <v>27</v>
      </c>
      <c r="P6" s="13" t="s">
        <v>26</v>
      </c>
      <c r="Q6" s="18" t="s">
        <v>27</v>
      </c>
      <c r="R6" s="13" t="s">
        <v>23</v>
      </c>
      <c r="S6" s="13" t="s">
        <v>28</v>
      </c>
      <c r="T6" s="13" t="s">
        <v>29</v>
      </c>
      <c r="U6" s="14" t="s">
        <v>30</v>
      </c>
      <c r="V6" s="15" t="s">
        <v>31</v>
      </c>
    </row>
    <row r="7" spans="1:26" s="4" customFormat="1" x14ac:dyDescent="0.2">
      <c r="A7" s="5">
        <v>7</v>
      </c>
      <c r="B7" s="6">
        <v>8</v>
      </c>
      <c r="C7" s="12">
        <v>1</v>
      </c>
      <c r="D7" s="11">
        <v>2</v>
      </c>
      <c r="E7" s="7">
        <v>9</v>
      </c>
      <c r="F7" s="213">
        <v>10</v>
      </c>
      <c r="G7" s="8">
        <v>11</v>
      </c>
      <c r="H7" s="8">
        <v>12</v>
      </c>
      <c r="I7" s="8">
        <v>13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Q7" s="19">
        <v>21</v>
      </c>
      <c r="R7" s="8">
        <v>22</v>
      </c>
      <c r="S7" s="8">
        <v>23</v>
      </c>
      <c r="T7" s="9">
        <v>24</v>
      </c>
      <c r="U7" s="7">
        <v>25</v>
      </c>
      <c r="V7" s="10">
        <v>25</v>
      </c>
    </row>
    <row r="8" spans="1:26" s="4" customFormat="1" ht="12.75" x14ac:dyDescent="0.2">
      <c r="A8" s="295" t="s">
        <v>1002</v>
      </c>
      <c r="B8" s="28">
        <v>1</v>
      </c>
      <c r="C8" s="106" t="s">
        <v>96</v>
      </c>
      <c r="D8" s="105" t="s">
        <v>97</v>
      </c>
      <c r="E8" s="51" t="s">
        <v>1006</v>
      </c>
      <c r="F8" s="136" t="s">
        <v>39</v>
      </c>
      <c r="G8" s="50">
        <v>64</v>
      </c>
      <c r="H8" s="50">
        <v>1987</v>
      </c>
      <c r="I8" s="52">
        <v>3.17</v>
      </c>
      <c r="J8" s="52">
        <v>4.82</v>
      </c>
      <c r="K8" s="52">
        <v>-1.65</v>
      </c>
      <c r="L8" s="52">
        <v>0</v>
      </c>
      <c r="M8" s="52">
        <v>0</v>
      </c>
      <c r="N8" s="52">
        <v>0</v>
      </c>
      <c r="O8" s="52">
        <v>2419.08</v>
      </c>
      <c r="P8" s="52">
        <v>0</v>
      </c>
      <c r="Q8" s="52">
        <v>2419.08</v>
      </c>
      <c r="R8" s="53">
        <v>0</v>
      </c>
      <c r="S8" s="54">
        <v>47.4</v>
      </c>
      <c r="T8" s="55">
        <v>0</v>
      </c>
      <c r="U8" s="55">
        <v>0</v>
      </c>
      <c r="V8" s="55">
        <v>0</v>
      </c>
    </row>
    <row r="9" spans="1:26" s="4" customFormat="1" ht="12.75" x14ac:dyDescent="0.2">
      <c r="A9" s="296"/>
      <c r="B9" s="297">
        <v>2</v>
      </c>
      <c r="C9" s="106" t="s">
        <v>136</v>
      </c>
      <c r="D9" s="105" t="s">
        <v>137</v>
      </c>
      <c r="E9" s="107" t="s">
        <v>444</v>
      </c>
      <c r="F9" s="136" t="s">
        <v>445</v>
      </c>
      <c r="G9" s="50">
        <v>18</v>
      </c>
      <c r="H9" s="50">
        <v>1954</v>
      </c>
      <c r="I9" s="52">
        <v>3.0565000000000002</v>
      </c>
      <c r="J9" s="52">
        <v>1.7849999999999999</v>
      </c>
      <c r="K9" s="52">
        <v>0.75429999999999997</v>
      </c>
      <c r="L9" s="52">
        <v>0.4335</v>
      </c>
      <c r="M9" s="52">
        <v>1.5100000000000001E-2</v>
      </c>
      <c r="N9" s="52">
        <v>6.8599999999999994E-2</v>
      </c>
      <c r="O9" s="52">
        <v>919.43</v>
      </c>
      <c r="P9" s="52">
        <v>8.3699999999999997E-2</v>
      </c>
      <c r="Q9" s="52">
        <v>919.43</v>
      </c>
      <c r="R9" s="53">
        <f>P9/Q9</f>
        <v>9.1034662780200781E-5</v>
      </c>
      <c r="S9" s="54">
        <v>48.2</v>
      </c>
      <c r="T9" s="55">
        <f>R9*S9</f>
        <v>4.3878707460056777E-3</v>
      </c>
      <c r="U9" s="55">
        <f>R9*60*1000</f>
        <v>5.4620797668120469</v>
      </c>
      <c r="V9" s="55">
        <f>U9*S9/1000</f>
        <v>0.26327224476034072</v>
      </c>
    </row>
    <row r="10" spans="1:26" s="4" customFormat="1" ht="12.75" x14ac:dyDescent="0.2">
      <c r="A10" s="296"/>
      <c r="B10" s="28">
        <v>3</v>
      </c>
      <c r="C10" s="106" t="s">
        <v>189</v>
      </c>
      <c r="D10" s="105" t="s">
        <v>190</v>
      </c>
      <c r="E10" s="51" t="s">
        <v>193</v>
      </c>
      <c r="F10" s="136" t="s">
        <v>39</v>
      </c>
      <c r="G10" s="50">
        <v>36</v>
      </c>
      <c r="H10" s="50" t="s">
        <v>51</v>
      </c>
      <c r="I10" s="52">
        <v>15.2</v>
      </c>
      <c r="J10" s="52">
        <v>7.7</v>
      </c>
      <c r="K10" s="52">
        <v>3.1</v>
      </c>
      <c r="L10" s="52">
        <v>3.9</v>
      </c>
      <c r="M10" s="52">
        <v>0</v>
      </c>
      <c r="N10" s="52">
        <v>0.6</v>
      </c>
      <c r="O10" s="52">
        <v>2347.8000000000002</v>
      </c>
      <c r="P10" s="52">
        <v>0.6</v>
      </c>
      <c r="Q10" s="52">
        <v>2347.8000000000002</v>
      </c>
      <c r="R10" s="53">
        <v>2.3000000000000001E-4</v>
      </c>
      <c r="S10" s="54">
        <v>57</v>
      </c>
      <c r="T10" s="55">
        <v>0.01</v>
      </c>
      <c r="U10" s="55">
        <v>14.08</v>
      </c>
      <c r="V10" s="55">
        <v>0.8</v>
      </c>
    </row>
    <row r="11" spans="1:26" s="4" customFormat="1" ht="12.75" x14ac:dyDescent="0.2">
      <c r="A11" s="296"/>
      <c r="B11" s="28">
        <v>4</v>
      </c>
      <c r="C11" s="106" t="s">
        <v>883</v>
      </c>
      <c r="D11" s="105" t="s">
        <v>884</v>
      </c>
      <c r="E11" s="51" t="s">
        <v>889</v>
      </c>
      <c r="F11" s="136" t="s">
        <v>40</v>
      </c>
      <c r="G11" s="50">
        <v>49</v>
      </c>
      <c r="H11" s="50">
        <v>1986</v>
      </c>
      <c r="I11" s="52">
        <v>12</v>
      </c>
      <c r="J11" s="52">
        <v>3.3660000000000001</v>
      </c>
      <c r="K11" s="52">
        <v>7.1509999999999998</v>
      </c>
      <c r="L11" s="52">
        <v>0.61199999999999999</v>
      </c>
      <c r="M11" s="52">
        <v>8.7133000000000002E-2</v>
      </c>
      <c r="N11" s="52">
        <v>0.78420000000000001</v>
      </c>
      <c r="O11" s="52"/>
      <c r="P11" s="52">
        <v>0.87133300000000002</v>
      </c>
      <c r="Q11" s="52">
        <v>2329.3049999999998</v>
      </c>
      <c r="R11" s="53">
        <v>3.7407424102897646E-4</v>
      </c>
      <c r="S11" s="54">
        <v>67.099999999999994</v>
      </c>
      <c r="T11" s="55">
        <v>2.5100381573044318E-2</v>
      </c>
      <c r="U11" s="55">
        <v>22.444454461738587</v>
      </c>
      <c r="V11" s="55">
        <v>1.5060228943826592</v>
      </c>
    </row>
    <row r="12" spans="1:26" s="4" customFormat="1" ht="12.75" x14ac:dyDescent="0.2">
      <c r="A12" s="296"/>
      <c r="B12" s="297">
        <v>5</v>
      </c>
      <c r="C12" s="106" t="s">
        <v>883</v>
      </c>
      <c r="D12" s="105" t="s">
        <v>884</v>
      </c>
      <c r="E12" s="51" t="s">
        <v>888</v>
      </c>
      <c r="F12" s="136" t="s">
        <v>39</v>
      </c>
      <c r="G12" s="50">
        <v>29</v>
      </c>
      <c r="H12" s="50">
        <v>1981</v>
      </c>
      <c r="I12" s="52">
        <v>9.3640000000000008</v>
      </c>
      <c r="J12" s="52">
        <v>3.1619999999999999</v>
      </c>
      <c r="K12" s="52">
        <v>4.8920000000000003</v>
      </c>
      <c r="L12" s="52">
        <v>0.56100000000000005</v>
      </c>
      <c r="M12" s="52">
        <v>0.13481000000000001</v>
      </c>
      <c r="N12" s="52">
        <v>0.61413499999999999</v>
      </c>
      <c r="O12" s="52"/>
      <c r="P12" s="52">
        <v>0.74894499999999997</v>
      </c>
      <c r="Q12" s="52">
        <v>1736.258</v>
      </c>
      <c r="R12" s="53">
        <v>4.3135582384645597E-4</v>
      </c>
      <c r="S12" s="54">
        <v>67.099999999999994</v>
      </c>
      <c r="T12" s="55">
        <v>2.8943975780097192E-2</v>
      </c>
      <c r="U12" s="55">
        <v>25.88134943078736</v>
      </c>
      <c r="V12" s="55">
        <v>1.7366385468058319</v>
      </c>
    </row>
    <row r="13" spans="1:26" s="4" customFormat="1" ht="12.75" x14ac:dyDescent="0.2">
      <c r="A13" s="296"/>
      <c r="B13" s="28">
        <v>6</v>
      </c>
      <c r="C13" s="106" t="s">
        <v>136</v>
      </c>
      <c r="D13" s="105" t="s">
        <v>137</v>
      </c>
      <c r="E13" s="107" t="s">
        <v>446</v>
      </c>
      <c r="F13" s="136" t="s">
        <v>445</v>
      </c>
      <c r="G13" s="50">
        <v>48</v>
      </c>
      <c r="H13" s="50">
        <v>1964</v>
      </c>
      <c r="I13" s="52">
        <v>10.2979</v>
      </c>
      <c r="J13" s="52">
        <v>5.2278000000000002</v>
      </c>
      <c r="K13" s="52">
        <v>4.8</v>
      </c>
      <c r="L13" s="52">
        <v>-0.59730000000000005</v>
      </c>
      <c r="M13" s="52">
        <v>0.15609999999999999</v>
      </c>
      <c r="N13" s="52">
        <v>0.71130000000000004</v>
      </c>
      <c r="O13" s="52">
        <v>1945.78</v>
      </c>
      <c r="P13" s="52">
        <v>0.86750000000000005</v>
      </c>
      <c r="Q13" s="52">
        <v>1945.78</v>
      </c>
      <c r="R13" s="53">
        <f>P13/Q13</f>
        <v>4.458366310682606E-4</v>
      </c>
      <c r="S13" s="54">
        <v>48.2</v>
      </c>
      <c r="T13" s="55">
        <f>R13*S13</f>
        <v>2.1489325617490163E-2</v>
      </c>
      <c r="U13" s="55">
        <f>R13*60*1000</f>
        <v>26.750197864095636</v>
      </c>
      <c r="V13" s="55">
        <f>U13*S13/1000</f>
        <v>1.2893595370494098</v>
      </c>
    </row>
    <row r="14" spans="1:26" s="4" customFormat="1" ht="12.75" x14ac:dyDescent="0.2">
      <c r="A14" s="296"/>
      <c r="B14" s="28">
        <v>7</v>
      </c>
      <c r="C14" s="106" t="s">
        <v>223</v>
      </c>
      <c r="D14" s="105" t="s">
        <v>224</v>
      </c>
      <c r="E14" s="51" t="s">
        <v>674</v>
      </c>
      <c r="F14" s="136" t="s">
        <v>226</v>
      </c>
      <c r="G14" s="50">
        <v>20</v>
      </c>
      <c r="H14" s="50">
        <v>1984</v>
      </c>
      <c r="I14" s="52">
        <v>7.28</v>
      </c>
      <c r="J14" s="52">
        <v>1.732</v>
      </c>
      <c r="K14" s="52">
        <v>4.806</v>
      </c>
      <c r="L14" s="52">
        <v>-2.4E-2</v>
      </c>
      <c r="M14" s="52">
        <v>0.13700000000000001</v>
      </c>
      <c r="N14" s="52">
        <v>0.628</v>
      </c>
      <c r="O14" s="52">
        <v>1050.8499999999999</v>
      </c>
      <c r="P14" s="52">
        <v>0.628</v>
      </c>
      <c r="Q14" s="52">
        <v>1050.8499999999999</v>
      </c>
      <c r="R14" s="53">
        <v>5.9761145739163537E-4</v>
      </c>
      <c r="S14" s="54">
        <v>55.5</v>
      </c>
      <c r="T14" s="55">
        <v>3.3167435885235762E-2</v>
      </c>
      <c r="U14" s="55">
        <v>35.856687443498124</v>
      </c>
      <c r="V14" s="55">
        <v>1.990046153114146</v>
      </c>
    </row>
    <row r="15" spans="1:26" s="4" customFormat="1" ht="12.75" x14ac:dyDescent="0.2">
      <c r="A15" s="296"/>
      <c r="B15" s="297">
        <v>8</v>
      </c>
      <c r="C15" s="106" t="s">
        <v>136</v>
      </c>
      <c r="D15" s="105" t="s">
        <v>137</v>
      </c>
      <c r="E15" s="107" t="s">
        <v>447</v>
      </c>
      <c r="F15" s="136" t="s">
        <v>448</v>
      </c>
      <c r="G15" s="50">
        <v>113</v>
      </c>
      <c r="H15" s="50">
        <v>2010</v>
      </c>
      <c r="I15" s="52">
        <v>24.476400000000002</v>
      </c>
      <c r="J15" s="52">
        <v>18.309000000000001</v>
      </c>
      <c r="K15" s="52">
        <v>0</v>
      </c>
      <c r="L15" s="52">
        <v>1.2495000000000001</v>
      </c>
      <c r="M15" s="52">
        <v>-8.0394000000000005</v>
      </c>
      <c r="N15" s="52">
        <v>12.9573</v>
      </c>
      <c r="O15" s="52">
        <v>7728.52</v>
      </c>
      <c r="P15" s="52">
        <v>4.9630000000000001</v>
      </c>
      <c r="Q15" s="52">
        <v>7660.25</v>
      </c>
      <c r="R15" s="53">
        <f>P15/Q15</f>
        <v>6.4789008191638658E-4</v>
      </c>
      <c r="S15" s="54">
        <v>48.2</v>
      </c>
      <c r="T15" s="55">
        <f>R15*S15</f>
        <v>3.1228301948369834E-2</v>
      </c>
      <c r="U15" s="55">
        <f>R15*60*1000</f>
        <v>38.87340491498319</v>
      </c>
      <c r="V15" s="55">
        <f>U15*S15/1000</f>
        <v>1.8736981169021898</v>
      </c>
    </row>
    <row r="16" spans="1:26" s="4" customFormat="1" ht="12.75" x14ac:dyDescent="0.2">
      <c r="A16" s="296"/>
      <c r="B16" s="28">
        <v>9</v>
      </c>
      <c r="C16" s="106" t="s">
        <v>136</v>
      </c>
      <c r="D16" s="105" t="s">
        <v>137</v>
      </c>
      <c r="E16" s="107" t="s">
        <v>449</v>
      </c>
      <c r="F16" s="136" t="s">
        <v>448</v>
      </c>
      <c r="G16" s="50">
        <v>45</v>
      </c>
      <c r="H16" s="50">
        <v>2009</v>
      </c>
      <c r="I16" s="52">
        <v>7.7</v>
      </c>
      <c r="J16" s="52">
        <v>5.2</v>
      </c>
      <c r="K16" s="52">
        <v>0</v>
      </c>
      <c r="L16" s="52">
        <v>0.5</v>
      </c>
      <c r="M16" s="52">
        <v>-1</v>
      </c>
      <c r="N16" s="52">
        <v>3</v>
      </c>
      <c r="O16" s="52">
        <v>2525.4</v>
      </c>
      <c r="P16" s="52">
        <v>2.1</v>
      </c>
      <c r="Q16" s="52">
        <v>2526.4</v>
      </c>
      <c r="R16" s="53">
        <f>P16/Q16</f>
        <v>8.3122229259024701E-4</v>
      </c>
      <c r="S16" s="54">
        <v>48.2</v>
      </c>
      <c r="T16" s="55">
        <f>R16*S16</f>
        <v>4.0064914502849908E-2</v>
      </c>
      <c r="U16" s="55">
        <f>R16*60*1000</f>
        <v>49.873337555414821</v>
      </c>
      <c r="V16" s="55">
        <f>U16*S16/1000</f>
        <v>2.4038948701709946</v>
      </c>
      <c r="X16" s="17"/>
    </row>
    <row r="17" spans="1:22" s="4" customFormat="1" ht="12.75" x14ac:dyDescent="0.2">
      <c r="A17" s="296"/>
      <c r="B17" s="28">
        <v>10</v>
      </c>
      <c r="C17" s="106" t="s">
        <v>257</v>
      </c>
      <c r="D17" s="105" t="s">
        <v>258</v>
      </c>
      <c r="E17" s="51" t="s">
        <v>263</v>
      </c>
      <c r="F17" s="136" t="s">
        <v>39</v>
      </c>
      <c r="G17" s="50">
        <v>30</v>
      </c>
      <c r="H17" s="50" t="s">
        <v>51</v>
      </c>
      <c r="I17" s="52">
        <v>8.4</v>
      </c>
      <c r="J17" s="52">
        <v>2.173</v>
      </c>
      <c r="K17" s="52">
        <v>4.8</v>
      </c>
      <c r="L17" s="52">
        <v>0</v>
      </c>
      <c r="M17" s="52">
        <v>0.47091000000000005</v>
      </c>
      <c r="N17" s="52">
        <v>0.95609000000000011</v>
      </c>
      <c r="O17" s="52">
        <v>1592.21</v>
      </c>
      <c r="P17" s="52">
        <v>1.427</v>
      </c>
      <c r="Q17" s="52">
        <v>1592.21</v>
      </c>
      <c r="R17" s="53">
        <v>8.9623856149628506E-4</v>
      </c>
      <c r="S17" s="54">
        <v>61.3</v>
      </c>
      <c r="T17" s="55">
        <v>5.493942381972227E-2</v>
      </c>
      <c r="U17" s="55">
        <v>53.774313689777102</v>
      </c>
      <c r="V17" s="55">
        <v>3.2963654291833362</v>
      </c>
    </row>
    <row r="18" spans="1:22" s="4" customFormat="1" ht="12.75" x14ac:dyDescent="0.2">
      <c r="A18" s="296"/>
      <c r="B18" s="297">
        <v>11</v>
      </c>
      <c r="C18" s="106" t="s">
        <v>139</v>
      </c>
      <c r="D18" s="105" t="s">
        <v>140</v>
      </c>
      <c r="E18" s="51" t="s">
        <v>478</v>
      </c>
      <c r="F18" s="136" t="s">
        <v>479</v>
      </c>
      <c r="G18" s="50">
        <v>21</v>
      </c>
      <c r="H18" s="50">
        <v>1980</v>
      </c>
      <c r="I18" s="52">
        <v>6.3239999999999998</v>
      </c>
      <c r="J18" s="52">
        <v>1.887</v>
      </c>
      <c r="K18" s="52">
        <v>3.3889999999999998</v>
      </c>
      <c r="L18" s="52">
        <v>0.318</v>
      </c>
      <c r="M18" s="52">
        <v>0.189</v>
      </c>
      <c r="N18" s="52">
        <v>1.048</v>
      </c>
      <c r="O18" s="52">
        <v>1046.24</v>
      </c>
      <c r="P18" s="52">
        <v>1.048</v>
      </c>
      <c r="Q18" s="52">
        <v>1046.24</v>
      </c>
      <c r="R18" s="53">
        <v>1E-3</v>
      </c>
      <c r="S18" s="54">
        <v>45.78</v>
      </c>
      <c r="T18" s="55">
        <v>0.05</v>
      </c>
      <c r="U18" s="55">
        <v>60.1</v>
      </c>
      <c r="V18" s="55">
        <v>2.75</v>
      </c>
    </row>
    <row r="19" spans="1:22" s="4" customFormat="1" ht="12.75" x14ac:dyDescent="0.2">
      <c r="A19" s="296"/>
      <c r="B19" s="28">
        <v>12</v>
      </c>
      <c r="C19" s="106" t="s">
        <v>286</v>
      </c>
      <c r="D19" s="105" t="s">
        <v>287</v>
      </c>
      <c r="E19" s="125" t="s">
        <v>290</v>
      </c>
      <c r="F19" s="124" t="s">
        <v>39</v>
      </c>
      <c r="G19" s="105">
        <v>50</v>
      </c>
      <c r="H19" s="105">
        <v>1978</v>
      </c>
      <c r="I19" s="52">
        <v>12.02</v>
      </c>
      <c r="J19" s="52">
        <v>4.001919</v>
      </c>
      <c r="K19" s="52">
        <v>6.0682349999999996</v>
      </c>
      <c r="L19" s="52">
        <v>-0.68691999999999998</v>
      </c>
      <c r="M19" s="52">
        <v>0.47461900000000001</v>
      </c>
      <c r="N19" s="52">
        <v>2.1621239999999999</v>
      </c>
      <c r="O19" s="101">
        <v>2587.0500000000002</v>
      </c>
      <c r="P19" s="52">
        <v>2.6367430000000001</v>
      </c>
      <c r="Q19" s="101">
        <v>2587.0500000000002</v>
      </c>
      <c r="R19" s="53">
        <v>1.0192083647397614E-3</v>
      </c>
      <c r="S19" s="54">
        <v>61.04</v>
      </c>
      <c r="T19" s="55">
        <v>6.2212478583715029E-2</v>
      </c>
      <c r="U19" s="55">
        <v>61.152501884385678</v>
      </c>
      <c r="V19" s="55">
        <v>3.7327487150229017</v>
      </c>
    </row>
    <row r="20" spans="1:22" s="4" customFormat="1" ht="12.75" x14ac:dyDescent="0.2">
      <c r="A20" s="296"/>
      <c r="B20" s="28">
        <v>13</v>
      </c>
      <c r="C20" s="106" t="s">
        <v>136</v>
      </c>
      <c r="D20" s="105" t="s">
        <v>137</v>
      </c>
      <c r="E20" s="107" t="s">
        <v>450</v>
      </c>
      <c r="F20" s="136" t="s">
        <v>448</v>
      </c>
      <c r="G20" s="50">
        <v>36</v>
      </c>
      <c r="H20" s="50">
        <v>2016</v>
      </c>
      <c r="I20" s="52">
        <v>6.5824999999999996</v>
      </c>
      <c r="J20" s="52">
        <v>3.6465000000000001</v>
      </c>
      <c r="K20" s="52">
        <v>0</v>
      </c>
      <c r="L20" s="52">
        <v>0.71399999999999997</v>
      </c>
      <c r="M20" s="52">
        <v>-0.372</v>
      </c>
      <c r="N20" s="52">
        <v>2.5939999999999999</v>
      </c>
      <c r="O20" s="52">
        <v>2482.41</v>
      </c>
      <c r="P20" s="52">
        <v>2.0798000000000001</v>
      </c>
      <c r="Q20" s="52">
        <v>1952.08</v>
      </c>
      <c r="R20" s="53">
        <f>P20/Q20</f>
        <v>1.0654276464079342E-3</v>
      </c>
      <c r="S20" s="54">
        <v>48.2</v>
      </c>
      <c r="T20" s="55">
        <f>R20*S20</f>
        <v>5.1353612556862431E-2</v>
      </c>
      <c r="U20" s="55">
        <f>R20*60*1000</f>
        <v>63.925658784476049</v>
      </c>
      <c r="V20" s="55">
        <f>U20*S20/1000</f>
        <v>3.0812167534117458</v>
      </c>
    </row>
    <row r="21" spans="1:22" ht="12.75" x14ac:dyDescent="0.2">
      <c r="A21" s="296"/>
      <c r="B21" s="297">
        <v>14</v>
      </c>
      <c r="C21" s="106" t="s">
        <v>883</v>
      </c>
      <c r="D21" s="105" t="s">
        <v>884</v>
      </c>
      <c r="E21" s="51" t="s">
        <v>893</v>
      </c>
      <c r="F21" s="136" t="s">
        <v>39</v>
      </c>
      <c r="G21" s="50">
        <v>20</v>
      </c>
      <c r="H21" s="50">
        <v>1975</v>
      </c>
      <c r="I21" s="52">
        <v>6.1059999999999999</v>
      </c>
      <c r="J21" s="52">
        <v>1.6319999999999999</v>
      </c>
      <c r="K21" s="52">
        <v>3.2610000000000001</v>
      </c>
      <c r="L21" s="52">
        <v>5.0999999999999997E-2</v>
      </c>
      <c r="M21" s="52">
        <v>0.209093</v>
      </c>
      <c r="N21" s="52">
        <v>0.95253699999999997</v>
      </c>
      <c r="O21" s="52"/>
      <c r="P21" s="52">
        <v>1.1616299999999999</v>
      </c>
      <c r="Q21" s="52">
        <v>1028.54</v>
      </c>
      <c r="R21" s="53">
        <v>1.1293970093530635E-3</v>
      </c>
      <c r="S21" s="54">
        <v>67.099999999999994</v>
      </c>
      <c r="T21" s="55">
        <v>7.5782539327590562E-2</v>
      </c>
      <c r="U21" s="55">
        <v>67.763820561183806</v>
      </c>
      <c r="V21" s="55">
        <v>4.5469523596554327</v>
      </c>
    </row>
    <row r="22" spans="1:22" ht="12.75" x14ac:dyDescent="0.2">
      <c r="A22" s="296"/>
      <c r="B22" s="28">
        <v>15</v>
      </c>
      <c r="C22" s="106" t="s">
        <v>640</v>
      </c>
      <c r="D22" s="105" t="s">
        <v>671</v>
      </c>
      <c r="E22" s="51" t="s">
        <v>216</v>
      </c>
      <c r="F22" s="136" t="s">
        <v>39</v>
      </c>
      <c r="G22" s="50">
        <v>20</v>
      </c>
      <c r="H22" s="50">
        <v>1983</v>
      </c>
      <c r="I22" s="52">
        <v>6.16</v>
      </c>
      <c r="J22" s="52">
        <v>1.1970000000000001</v>
      </c>
      <c r="K22" s="52">
        <v>3.5230000000000001</v>
      </c>
      <c r="L22" s="52">
        <v>0.128</v>
      </c>
      <c r="M22" s="52">
        <v>0.23499999999999999</v>
      </c>
      <c r="N22" s="52">
        <v>1.3109999999999999</v>
      </c>
      <c r="O22" s="52">
        <v>1143.9000000000001</v>
      </c>
      <c r="P22" s="52">
        <v>1.3</v>
      </c>
      <c r="Q22" s="52">
        <v>1143.9000000000001</v>
      </c>
      <c r="R22" s="53">
        <v>1.15E-3</v>
      </c>
      <c r="S22" s="54">
        <v>71.83</v>
      </c>
      <c r="T22" s="55">
        <v>8.2604499999999997E-2</v>
      </c>
      <c r="U22" s="55">
        <v>69</v>
      </c>
      <c r="V22" s="55">
        <v>4.95627</v>
      </c>
    </row>
    <row r="23" spans="1:22" ht="12.75" x14ac:dyDescent="0.2">
      <c r="A23" s="296"/>
      <c r="B23" s="28">
        <v>16</v>
      </c>
      <c r="C23" s="106" t="s">
        <v>207</v>
      </c>
      <c r="D23" s="105" t="s">
        <v>441</v>
      </c>
      <c r="E23" s="51" t="s">
        <v>588</v>
      </c>
      <c r="F23" s="136" t="s">
        <v>39</v>
      </c>
      <c r="G23" s="50">
        <v>60</v>
      </c>
      <c r="H23" s="50">
        <v>1965</v>
      </c>
      <c r="I23" s="52">
        <v>17.218580000000003</v>
      </c>
      <c r="J23" s="52">
        <v>4.2330000000000005</v>
      </c>
      <c r="K23" s="52">
        <v>10.553593000000001</v>
      </c>
      <c r="L23" s="52">
        <v>-0.69641999999999993</v>
      </c>
      <c r="M23" s="52"/>
      <c r="N23" s="52">
        <v>3.1284070000000002</v>
      </c>
      <c r="O23" s="52">
        <v>2700.73</v>
      </c>
      <c r="P23" s="52">
        <v>3.1284070000000002</v>
      </c>
      <c r="Q23" s="52">
        <v>2700.73</v>
      </c>
      <c r="R23" s="53">
        <v>1.1583560740984844E-3</v>
      </c>
      <c r="S23" s="54">
        <v>50.5</v>
      </c>
      <c r="T23" s="55">
        <v>5.8496981741973465E-2</v>
      </c>
      <c r="U23" s="55">
        <v>69.501364445909076</v>
      </c>
      <c r="V23" s="55">
        <v>3.5098189045184083</v>
      </c>
    </row>
    <row r="24" spans="1:22" ht="12.75" x14ac:dyDescent="0.2">
      <c r="A24" s="296"/>
      <c r="B24" s="297">
        <v>17</v>
      </c>
      <c r="C24" s="106" t="s">
        <v>640</v>
      </c>
      <c r="D24" s="105" t="s">
        <v>671</v>
      </c>
      <c r="E24" s="51" t="s">
        <v>641</v>
      </c>
      <c r="F24" s="136" t="s">
        <v>39</v>
      </c>
      <c r="G24" s="50">
        <v>20</v>
      </c>
      <c r="H24" s="50">
        <v>1989</v>
      </c>
      <c r="I24" s="52">
        <v>6.9</v>
      </c>
      <c r="J24" s="52">
        <v>1.3049999999999999</v>
      </c>
      <c r="K24" s="52">
        <v>4.1859999999999999</v>
      </c>
      <c r="L24" s="52">
        <v>7.0999999999999994E-2</v>
      </c>
      <c r="M24" s="52">
        <v>0.24399999999999999</v>
      </c>
      <c r="N24" s="52">
        <v>1.3580000000000001</v>
      </c>
      <c r="O24" s="52">
        <v>1175.8</v>
      </c>
      <c r="P24" s="52">
        <v>1.4</v>
      </c>
      <c r="Q24" s="52">
        <v>1175.8</v>
      </c>
      <c r="R24" s="53">
        <v>1.16E-3</v>
      </c>
      <c r="S24" s="54">
        <v>71.83</v>
      </c>
      <c r="T24" s="55">
        <v>8.3322800000000002E-2</v>
      </c>
      <c r="U24" s="55">
        <v>69.599999999999994</v>
      </c>
      <c r="V24" s="55">
        <v>4.9993679999999996</v>
      </c>
    </row>
    <row r="25" spans="1:22" s="3" customFormat="1" ht="12.75" x14ac:dyDescent="0.2">
      <c r="A25" s="296"/>
      <c r="B25" s="28">
        <v>18</v>
      </c>
      <c r="C25" s="106" t="s">
        <v>207</v>
      </c>
      <c r="D25" s="105" t="s">
        <v>441</v>
      </c>
      <c r="E25" s="51" t="s">
        <v>589</v>
      </c>
      <c r="F25" s="136" t="s">
        <v>39</v>
      </c>
      <c r="G25" s="50">
        <v>60</v>
      </c>
      <c r="H25" s="50">
        <v>1964</v>
      </c>
      <c r="I25" s="52">
        <v>14.197320000000001</v>
      </c>
      <c r="J25" s="52">
        <v>5.5590000000000002</v>
      </c>
      <c r="K25" s="52">
        <v>5.2253400000000001</v>
      </c>
      <c r="L25" s="52">
        <v>6.3200000000000001E-3</v>
      </c>
      <c r="M25" s="52"/>
      <c r="N25" s="52">
        <v>3.40666</v>
      </c>
      <c r="O25" s="52">
        <v>2879.62</v>
      </c>
      <c r="P25" s="52">
        <v>3.40666</v>
      </c>
      <c r="Q25" s="52">
        <v>2879.62</v>
      </c>
      <c r="R25" s="53">
        <v>1.1830241490196625E-3</v>
      </c>
      <c r="S25" s="54">
        <v>50.5</v>
      </c>
      <c r="T25" s="55">
        <v>5.9742719525492954E-2</v>
      </c>
      <c r="U25" s="55">
        <v>70.98144894117975</v>
      </c>
      <c r="V25" s="55">
        <v>3.5845631715295774</v>
      </c>
    </row>
    <row r="26" spans="1:22" ht="12.75" x14ac:dyDescent="0.2">
      <c r="A26" s="296"/>
      <c r="B26" s="28">
        <v>19</v>
      </c>
      <c r="C26" s="106" t="s">
        <v>223</v>
      </c>
      <c r="D26" s="105" t="s">
        <v>224</v>
      </c>
      <c r="E26" s="51" t="s">
        <v>677</v>
      </c>
      <c r="F26" s="136" t="s">
        <v>226</v>
      </c>
      <c r="G26" s="50">
        <v>20</v>
      </c>
      <c r="H26" s="50">
        <v>1982</v>
      </c>
      <c r="I26" s="52">
        <v>8.7439999999999998</v>
      </c>
      <c r="J26" s="52">
        <v>1.732</v>
      </c>
      <c r="K26" s="52">
        <v>5.5789999999999997</v>
      </c>
      <c r="L26" s="52">
        <v>-8.8999999999999996E-2</v>
      </c>
      <c r="M26" s="52">
        <v>0.27400000000000002</v>
      </c>
      <c r="N26" s="52">
        <v>1.248</v>
      </c>
      <c r="O26" s="52">
        <v>1051.81</v>
      </c>
      <c r="P26" s="52">
        <v>1.248</v>
      </c>
      <c r="Q26" s="52">
        <v>1051.81</v>
      </c>
      <c r="R26" s="53">
        <v>1.1865260836082562E-3</v>
      </c>
      <c r="S26" s="54">
        <v>55.5</v>
      </c>
      <c r="T26" s="55">
        <v>6.5852197640258223E-2</v>
      </c>
      <c r="U26" s="55">
        <v>71.191565016495375</v>
      </c>
      <c r="V26" s="55">
        <v>3.9511318584154931</v>
      </c>
    </row>
    <row r="27" spans="1:22" ht="12.75" x14ac:dyDescent="0.2">
      <c r="A27" s="296"/>
      <c r="B27" s="297">
        <v>20</v>
      </c>
      <c r="C27" s="106" t="s">
        <v>286</v>
      </c>
      <c r="D27" s="105" t="s">
        <v>287</v>
      </c>
      <c r="E27" s="125" t="s">
        <v>289</v>
      </c>
      <c r="F27" s="124" t="s">
        <v>40</v>
      </c>
      <c r="G27" s="105">
        <v>30</v>
      </c>
      <c r="H27" s="105">
        <v>2007</v>
      </c>
      <c r="I27" s="52">
        <v>6.43</v>
      </c>
      <c r="J27" s="52">
        <v>5.22539</v>
      </c>
      <c r="K27" s="52">
        <v>2.1846749999999999</v>
      </c>
      <c r="L27" s="52">
        <v>-2.6753900000000002</v>
      </c>
      <c r="M27" s="52">
        <v>0.74796399999999996</v>
      </c>
      <c r="N27" s="52">
        <v>0.94735999999999998</v>
      </c>
      <c r="O27" s="101">
        <v>1422.86</v>
      </c>
      <c r="P27" s="52">
        <v>1.6953239999999998</v>
      </c>
      <c r="Q27" s="101">
        <v>1422.86</v>
      </c>
      <c r="R27" s="53">
        <v>1.1914903785333764E-3</v>
      </c>
      <c r="S27" s="54">
        <v>61.04</v>
      </c>
      <c r="T27" s="55">
        <v>7.27285727056773E-2</v>
      </c>
      <c r="U27" s="55">
        <v>71.489422712002593</v>
      </c>
      <c r="V27" s="55">
        <v>4.3637143623406383</v>
      </c>
    </row>
    <row r="28" spans="1:22" ht="12.75" x14ac:dyDescent="0.2">
      <c r="A28" s="296"/>
      <c r="B28" s="28">
        <v>21</v>
      </c>
      <c r="C28" s="106" t="s">
        <v>883</v>
      </c>
      <c r="D28" s="105" t="s">
        <v>884</v>
      </c>
      <c r="E28" s="51" t="s">
        <v>886</v>
      </c>
      <c r="F28" s="136" t="s">
        <v>231</v>
      </c>
      <c r="G28" s="50">
        <v>39</v>
      </c>
      <c r="H28" s="50">
        <v>1977</v>
      </c>
      <c r="I28" s="52">
        <v>13</v>
      </c>
      <c r="J28" s="52">
        <v>2.7029999999999998</v>
      </c>
      <c r="K28" s="52">
        <v>6.63</v>
      </c>
      <c r="L28" s="52">
        <v>0.96899999999999997</v>
      </c>
      <c r="M28" s="52">
        <v>0</v>
      </c>
      <c r="N28" s="52">
        <v>2.6979929999999999</v>
      </c>
      <c r="O28" s="52"/>
      <c r="P28" s="52">
        <v>2.6979929999999999</v>
      </c>
      <c r="Q28" s="52">
        <v>2262.7550000000001</v>
      </c>
      <c r="R28" s="53">
        <v>1.1923487076594681E-3</v>
      </c>
      <c r="S28" s="54">
        <v>67.099999999999994</v>
      </c>
      <c r="T28" s="55">
        <v>8.0006598283950306E-2</v>
      </c>
      <c r="U28" s="55">
        <v>71.54092245956808</v>
      </c>
      <c r="V28" s="55">
        <v>4.800395897037018</v>
      </c>
    </row>
    <row r="29" spans="1:22" ht="12.75" x14ac:dyDescent="0.2">
      <c r="A29" s="296"/>
      <c r="B29" s="28">
        <v>22</v>
      </c>
      <c r="C29" s="106" t="s">
        <v>189</v>
      </c>
      <c r="D29" s="105" t="s">
        <v>190</v>
      </c>
      <c r="E29" s="51" t="s">
        <v>563</v>
      </c>
      <c r="F29" s="136" t="s">
        <v>39</v>
      </c>
      <c r="G29" s="50">
        <v>28</v>
      </c>
      <c r="H29" s="50" t="s">
        <v>51</v>
      </c>
      <c r="I29" s="52">
        <v>6.2</v>
      </c>
      <c r="J29" s="52">
        <v>1.8</v>
      </c>
      <c r="K29" s="52">
        <v>2.8</v>
      </c>
      <c r="L29" s="52">
        <v>-0.3</v>
      </c>
      <c r="M29" s="52">
        <v>0</v>
      </c>
      <c r="N29" s="52">
        <v>1.8</v>
      </c>
      <c r="O29" s="52">
        <v>1536.8</v>
      </c>
      <c r="P29" s="52">
        <v>1.8</v>
      </c>
      <c r="Q29" s="52">
        <v>1536.8</v>
      </c>
      <c r="R29" s="53">
        <v>1.1999999999999999E-3</v>
      </c>
      <c r="S29" s="54">
        <v>57</v>
      </c>
      <c r="T29" s="55">
        <v>7.0000000000000007E-2</v>
      </c>
      <c r="U29" s="55">
        <v>72.13</v>
      </c>
      <c r="V29" s="55">
        <v>4.1100000000000003</v>
      </c>
    </row>
    <row r="30" spans="1:22" ht="12.75" x14ac:dyDescent="0.2">
      <c r="A30" s="296"/>
      <c r="B30" s="297">
        <v>23</v>
      </c>
      <c r="C30" s="99" t="s">
        <v>212</v>
      </c>
      <c r="D30" s="105" t="s">
        <v>213</v>
      </c>
      <c r="E30" s="51" t="s">
        <v>625</v>
      </c>
      <c r="F30" s="136" t="s">
        <v>191</v>
      </c>
      <c r="G30" s="50">
        <v>40</v>
      </c>
      <c r="H30" s="50" t="s">
        <v>51</v>
      </c>
      <c r="I30" s="52">
        <v>9.5</v>
      </c>
      <c r="J30" s="52">
        <v>2.4</v>
      </c>
      <c r="K30" s="52">
        <v>4.5</v>
      </c>
      <c r="L30" s="52">
        <v>-0.1</v>
      </c>
      <c r="M30" s="52">
        <v>0.3</v>
      </c>
      <c r="N30" s="52">
        <v>2.4</v>
      </c>
      <c r="O30" s="52">
        <v>2186.9</v>
      </c>
      <c r="P30" s="52">
        <v>2.7</v>
      </c>
      <c r="Q30" s="52">
        <v>2186.9</v>
      </c>
      <c r="R30" s="53">
        <v>1.2099999999999999E-3</v>
      </c>
      <c r="S30" s="54">
        <v>53.41</v>
      </c>
      <c r="T30" s="55">
        <v>0.06</v>
      </c>
      <c r="U30" s="55">
        <v>72.78</v>
      </c>
      <c r="V30" s="55">
        <v>3.89</v>
      </c>
    </row>
    <row r="31" spans="1:22" ht="12.75" x14ac:dyDescent="0.2">
      <c r="A31" s="296"/>
      <c r="B31" s="28">
        <v>24</v>
      </c>
      <c r="C31" s="106" t="s">
        <v>640</v>
      </c>
      <c r="D31" s="105" t="s">
        <v>671</v>
      </c>
      <c r="E31" s="51" t="s">
        <v>644</v>
      </c>
      <c r="F31" s="136" t="s">
        <v>39</v>
      </c>
      <c r="G31" s="50">
        <v>10</v>
      </c>
      <c r="H31" s="50">
        <v>1963</v>
      </c>
      <c r="I31" s="52">
        <v>2.4740000000000002</v>
      </c>
      <c r="J31" s="52">
        <v>0.49099999999999999</v>
      </c>
      <c r="K31" s="52">
        <v>1.413</v>
      </c>
      <c r="L31" s="52">
        <v>1.89E-2</v>
      </c>
      <c r="M31" s="52">
        <v>0.09</v>
      </c>
      <c r="N31" s="52">
        <v>0.55000000000000004</v>
      </c>
      <c r="O31" s="52">
        <v>453.1</v>
      </c>
      <c r="P31" s="52">
        <v>0.6</v>
      </c>
      <c r="Q31" s="52">
        <v>453.1</v>
      </c>
      <c r="R31" s="53">
        <v>1.2099999999999999E-3</v>
      </c>
      <c r="S31" s="54">
        <v>71.83</v>
      </c>
      <c r="T31" s="55">
        <v>8.6914299999999986E-2</v>
      </c>
      <c r="U31" s="55">
        <v>72.599999999999994</v>
      </c>
      <c r="V31" s="55">
        <v>5.2148579999999995</v>
      </c>
    </row>
    <row r="32" spans="1:22" ht="12.75" x14ac:dyDescent="0.2">
      <c r="A32" s="296"/>
      <c r="B32" s="28">
        <v>25</v>
      </c>
      <c r="C32" s="106" t="s">
        <v>408</v>
      </c>
      <c r="D32" s="105" t="s">
        <v>409</v>
      </c>
      <c r="E32" s="51" t="s">
        <v>414</v>
      </c>
      <c r="F32" s="136" t="s">
        <v>812</v>
      </c>
      <c r="G32" s="50">
        <v>9</v>
      </c>
      <c r="H32" s="50">
        <v>1979</v>
      </c>
      <c r="I32" s="52">
        <v>3.2</v>
      </c>
      <c r="J32" s="52">
        <v>0.44900000000000001</v>
      </c>
      <c r="K32" s="52">
        <v>1.95</v>
      </c>
      <c r="L32" s="52">
        <v>0.16</v>
      </c>
      <c r="M32" s="52">
        <v>0</v>
      </c>
      <c r="N32" s="52">
        <v>0.63</v>
      </c>
      <c r="O32" s="52">
        <v>513.1</v>
      </c>
      <c r="P32" s="52">
        <v>0.63</v>
      </c>
      <c r="Q32" s="52">
        <v>513.1</v>
      </c>
      <c r="R32" s="53">
        <v>1.2278308321964529E-3</v>
      </c>
      <c r="S32" s="54">
        <v>80.099999999999994</v>
      </c>
      <c r="T32" s="55">
        <v>9.8349249658935864E-2</v>
      </c>
      <c r="U32" s="55">
        <v>73.669849931787169</v>
      </c>
      <c r="V32" s="55">
        <v>5.9009549795361513</v>
      </c>
    </row>
    <row r="33" spans="1:22" ht="12.75" x14ac:dyDescent="0.2">
      <c r="A33" s="296"/>
      <c r="B33" s="297">
        <v>26</v>
      </c>
      <c r="C33" s="106" t="s">
        <v>408</v>
      </c>
      <c r="D33" s="105" t="s">
        <v>409</v>
      </c>
      <c r="E33" s="51" t="s">
        <v>813</v>
      </c>
      <c r="F33" s="136" t="s">
        <v>812</v>
      </c>
      <c r="G33" s="50">
        <v>12</v>
      </c>
      <c r="H33" s="50">
        <v>1958</v>
      </c>
      <c r="I33" s="52">
        <v>2.4</v>
      </c>
      <c r="J33" s="52">
        <v>0.74</v>
      </c>
      <c r="K33" s="52">
        <v>0.88</v>
      </c>
      <c r="L33" s="52">
        <v>7.0000000000000007E-2</v>
      </c>
      <c r="M33" s="52">
        <v>7.0000000000000007E-2</v>
      </c>
      <c r="N33" s="52">
        <v>0.7</v>
      </c>
      <c r="O33" s="52">
        <v>563.5</v>
      </c>
      <c r="P33" s="52">
        <v>0.7</v>
      </c>
      <c r="Q33" s="52">
        <v>563.5</v>
      </c>
      <c r="R33" s="53">
        <v>1.2422360248447203E-3</v>
      </c>
      <c r="S33" s="54">
        <v>80.099999999999994</v>
      </c>
      <c r="T33" s="55">
        <v>9.9503105590062091E-2</v>
      </c>
      <c r="U33" s="55">
        <v>74.534161490683218</v>
      </c>
      <c r="V33" s="55">
        <v>5.9701863354037252</v>
      </c>
    </row>
    <row r="34" spans="1:22" ht="12.75" x14ac:dyDescent="0.2">
      <c r="A34" s="296"/>
      <c r="B34" s="28">
        <v>27</v>
      </c>
      <c r="C34" s="106" t="s">
        <v>223</v>
      </c>
      <c r="D34" s="105" t="s">
        <v>224</v>
      </c>
      <c r="E34" s="51" t="s">
        <v>675</v>
      </c>
      <c r="F34" s="136" t="s">
        <v>226</v>
      </c>
      <c r="G34" s="50">
        <v>20</v>
      </c>
      <c r="H34" s="50">
        <v>1984</v>
      </c>
      <c r="I34" s="52">
        <v>7.7610000000000001</v>
      </c>
      <c r="J34" s="52">
        <v>1.6910000000000001</v>
      </c>
      <c r="K34" s="52">
        <v>4.4640000000000004</v>
      </c>
      <c r="L34" s="52"/>
      <c r="M34" s="52">
        <v>0.28899999999999998</v>
      </c>
      <c r="N34" s="52">
        <v>1.3169999999999999</v>
      </c>
      <c r="O34" s="52">
        <v>1056.5999999999999</v>
      </c>
      <c r="P34" s="52">
        <v>1.3169999999999999</v>
      </c>
      <c r="Q34" s="52">
        <v>1056.5999999999999</v>
      </c>
      <c r="R34" s="53">
        <v>1.2464508801817149E-3</v>
      </c>
      <c r="S34" s="54">
        <v>55.5</v>
      </c>
      <c r="T34" s="55">
        <v>6.9178023850085174E-2</v>
      </c>
      <c r="U34" s="55">
        <v>74.787052810902892</v>
      </c>
      <c r="V34" s="55">
        <v>4.1506814310051103</v>
      </c>
    </row>
    <row r="35" spans="1:22" ht="12.75" x14ac:dyDescent="0.2">
      <c r="A35" s="296"/>
      <c r="B35" s="28">
        <v>28</v>
      </c>
      <c r="C35" s="106" t="s">
        <v>408</v>
      </c>
      <c r="D35" s="105" t="s">
        <v>409</v>
      </c>
      <c r="E35" s="51" t="s">
        <v>811</v>
      </c>
      <c r="F35" s="136" t="s">
        <v>210</v>
      </c>
      <c r="G35" s="50">
        <v>23</v>
      </c>
      <c r="H35" s="50">
        <v>1983</v>
      </c>
      <c r="I35" s="52">
        <v>7.8</v>
      </c>
      <c r="J35" s="52">
        <v>2.1</v>
      </c>
      <c r="K35" s="52">
        <v>4.5</v>
      </c>
      <c r="L35" s="52">
        <v>-0.3</v>
      </c>
      <c r="M35" s="52">
        <v>0</v>
      </c>
      <c r="N35" s="52">
        <v>1.5</v>
      </c>
      <c r="O35" s="52">
        <v>1192.3</v>
      </c>
      <c r="P35" s="52">
        <v>1.5</v>
      </c>
      <c r="Q35" s="52">
        <v>1192.3</v>
      </c>
      <c r="R35" s="53">
        <v>1.2580726327266628E-3</v>
      </c>
      <c r="S35" s="54">
        <v>80.099999999999994</v>
      </c>
      <c r="T35" s="55">
        <v>0.10077161788140568</v>
      </c>
      <c r="U35" s="55">
        <v>75.484357963599777</v>
      </c>
      <c r="V35" s="55">
        <v>6.0462970728843421</v>
      </c>
    </row>
    <row r="36" spans="1:22" ht="12.75" x14ac:dyDescent="0.2">
      <c r="A36" s="296"/>
      <c r="B36" s="297">
        <v>29</v>
      </c>
      <c r="C36" s="99" t="s">
        <v>32</v>
      </c>
      <c r="D36" s="100" t="s">
        <v>33</v>
      </c>
      <c r="E36" s="102" t="s">
        <v>42</v>
      </c>
      <c r="F36" s="136"/>
      <c r="G36" s="50">
        <v>47</v>
      </c>
      <c r="H36" s="50">
        <v>2007</v>
      </c>
      <c r="I36" s="52">
        <v>12.746</v>
      </c>
      <c r="J36" s="52">
        <v>8.1937689999999996</v>
      </c>
      <c r="K36" s="52">
        <v>0.94971700000000003</v>
      </c>
      <c r="L36" s="52">
        <v>-0.135771</v>
      </c>
      <c r="M36" s="52">
        <v>0.67288700000000001</v>
      </c>
      <c r="N36" s="52">
        <v>3.7382430000000002</v>
      </c>
      <c r="O36" s="52">
        <v>2876.41</v>
      </c>
      <c r="P36" s="52">
        <v>3.7382430000000002</v>
      </c>
      <c r="Q36" s="52">
        <v>2876.41</v>
      </c>
      <c r="R36" s="103">
        <v>1.2996210554128238E-3</v>
      </c>
      <c r="S36" s="54">
        <v>54.1</v>
      </c>
      <c r="T36" s="54">
        <v>7.0309499097833766E-2</v>
      </c>
      <c r="U36" s="54">
        <v>77.977263324769424</v>
      </c>
      <c r="V36" s="54">
        <v>4.2185699458700254</v>
      </c>
    </row>
    <row r="37" spans="1:22" ht="12.75" x14ac:dyDescent="0.2">
      <c r="A37" s="296"/>
      <c r="B37" s="28">
        <v>30</v>
      </c>
      <c r="C37" s="135" t="s">
        <v>915</v>
      </c>
      <c r="D37" s="128" t="s">
        <v>916</v>
      </c>
      <c r="E37" s="107" t="s">
        <v>926</v>
      </c>
      <c r="F37" s="136" t="s">
        <v>225</v>
      </c>
      <c r="G37" s="50">
        <v>62</v>
      </c>
      <c r="H37" s="50">
        <v>2015</v>
      </c>
      <c r="I37" s="52">
        <v>7.024</v>
      </c>
      <c r="J37" s="52">
        <v>3.7484209000000002</v>
      </c>
      <c r="K37" s="52">
        <v>0</v>
      </c>
      <c r="L37" s="52">
        <v>-0.127420899</v>
      </c>
      <c r="M37" s="52">
        <v>1.4559999700000001</v>
      </c>
      <c r="N37" s="52">
        <v>1.9470000000000001</v>
      </c>
      <c r="O37" s="52">
        <v>2477.89</v>
      </c>
      <c r="P37" s="52">
        <f>SUM(M37+N37)</f>
        <v>3.4029999700000002</v>
      </c>
      <c r="Q37" s="52">
        <v>2477.89</v>
      </c>
      <c r="R37" s="53">
        <f>P37/Q37</f>
        <v>1.3733458587750064E-3</v>
      </c>
      <c r="S37" s="54">
        <v>57.6</v>
      </c>
      <c r="T37" s="55">
        <f>R37*S37</f>
        <v>7.910472146544037E-2</v>
      </c>
      <c r="U37" s="55">
        <f>R37*60*1000</f>
        <v>82.400751526500386</v>
      </c>
      <c r="V37" s="55">
        <f>U37*S37/1000</f>
        <v>4.7462832879264223</v>
      </c>
    </row>
    <row r="38" spans="1:22" ht="12.75" x14ac:dyDescent="0.2">
      <c r="A38" s="296"/>
      <c r="B38" s="28">
        <v>31</v>
      </c>
      <c r="C38" s="133" t="s">
        <v>957</v>
      </c>
      <c r="D38" s="130" t="s">
        <v>958</v>
      </c>
      <c r="E38" s="122" t="s">
        <v>959</v>
      </c>
      <c r="F38" s="214" t="s">
        <v>39</v>
      </c>
      <c r="G38" s="123">
        <v>20</v>
      </c>
      <c r="H38" s="123">
        <v>1973</v>
      </c>
      <c r="I38" s="120">
        <v>5.1002999999999998</v>
      </c>
      <c r="J38" s="120">
        <v>6.5000000000000002E-2</v>
      </c>
      <c r="K38" s="120">
        <v>1.901</v>
      </c>
      <c r="L38" s="120">
        <v>1.9239999999999999</v>
      </c>
      <c r="M38" s="120">
        <v>1.03E-2</v>
      </c>
      <c r="N38" s="120">
        <v>1.2</v>
      </c>
      <c r="O38" s="120">
        <v>861.17</v>
      </c>
      <c r="P38" s="120">
        <v>1.2</v>
      </c>
      <c r="Q38" s="120">
        <v>861.17</v>
      </c>
      <c r="R38" s="116">
        <v>1.3934530928852607E-3</v>
      </c>
      <c r="S38" s="110">
        <v>68.125</v>
      </c>
      <c r="T38" s="117">
        <v>9.4928991952808378E-2</v>
      </c>
      <c r="U38" s="117">
        <v>83.607185573115643</v>
      </c>
      <c r="V38" s="117">
        <v>5.6957395171685032</v>
      </c>
    </row>
    <row r="39" spans="1:22" ht="12.75" x14ac:dyDescent="0.2">
      <c r="A39" s="296"/>
      <c r="B39" s="297">
        <v>32</v>
      </c>
      <c r="C39" s="106" t="s">
        <v>640</v>
      </c>
      <c r="D39" s="105" t="s">
        <v>671</v>
      </c>
      <c r="E39" s="51" t="s">
        <v>642</v>
      </c>
      <c r="F39" s="136" t="s">
        <v>39</v>
      </c>
      <c r="G39" s="50">
        <v>21</v>
      </c>
      <c r="H39" s="50">
        <v>1982</v>
      </c>
      <c r="I39" s="52">
        <v>7.86</v>
      </c>
      <c r="J39" s="52">
        <v>2.2799999999999998</v>
      </c>
      <c r="K39" s="52">
        <v>4.2350000000000003</v>
      </c>
      <c r="L39" s="52">
        <v>-0.24399999999999999</v>
      </c>
      <c r="M39" s="52">
        <v>0.28599999999999998</v>
      </c>
      <c r="N39" s="52">
        <v>1.5920000000000001</v>
      </c>
      <c r="O39" s="52">
        <v>1140</v>
      </c>
      <c r="P39" s="52">
        <v>1.6</v>
      </c>
      <c r="Q39" s="52">
        <v>1140</v>
      </c>
      <c r="R39" s="53">
        <v>1.4E-3</v>
      </c>
      <c r="S39" s="54">
        <v>71.83</v>
      </c>
      <c r="T39" s="55">
        <v>0.100562</v>
      </c>
      <c r="U39" s="55">
        <v>84</v>
      </c>
      <c r="V39" s="55">
        <v>6.0337200000000006</v>
      </c>
    </row>
    <row r="40" spans="1:22" ht="12.75" x14ac:dyDescent="0.2">
      <c r="A40" s="296"/>
      <c r="B40" s="28">
        <v>33</v>
      </c>
      <c r="C40" s="106" t="s">
        <v>328</v>
      </c>
      <c r="D40" s="105" t="s">
        <v>329</v>
      </c>
      <c r="E40" s="51" t="s">
        <v>748</v>
      </c>
      <c r="F40" s="136" t="s">
        <v>39</v>
      </c>
      <c r="G40" s="50">
        <v>36</v>
      </c>
      <c r="H40" s="50">
        <v>1994</v>
      </c>
      <c r="I40" s="52">
        <v>9.7580110000000015</v>
      </c>
      <c r="J40" s="52">
        <v>2.7341600000000001</v>
      </c>
      <c r="K40" s="52">
        <v>3.946968</v>
      </c>
      <c r="L40" s="52">
        <v>-3.1158999999999999E-2</v>
      </c>
      <c r="M40" s="52">
        <v>1.025655</v>
      </c>
      <c r="N40" s="52">
        <v>2.0823870000000002</v>
      </c>
      <c r="O40" s="52">
        <v>2169.34</v>
      </c>
      <c r="P40" s="52">
        <v>3.1080420000000002</v>
      </c>
      <c r="Q40" s="52">
        <v>2169.34</v>
      </c>
      <c r="R40" s="53">
        <v>1.4327131754358468E-3</v>
      </c>
      <c r="S40" s="54">
        <v>48.941000000000003</v>
      </c>
      <c r="T40" s="55">
        <v>7.0118415519005786E-2</v>
      </c>
      <c r="U40" s="55">
        <v>85.962790526150798</v>
      </c>
      <c r="V40" s="55">
        <v>4.2071049311403463</v>
      </c>
    </row>
    <row r="41" spans="1:22" ht="12.75" x14ac:dyDescent="0.2">
      <c r="A41" s="296"/>
      <c r="B41" s="28">
        <v>34</v>
      </c>
      <c r="C41" s="106" t="s">
        <v>232</v>
      </c>
      <c r="D41" s="105" t="s">
        <v>714</v>
      </c>
      <c r="E41" s="51" t="s">
        <v>718</v>
      </c>
      <c r="F41" s="136" t="s">
        <v>233</v>
      </c>
      <c r="G41" s="50">
        <v>40</v>
      </c>
      <c r="H41" s="50">
        <v>1982</v>
      </c>
      <c r="I41" s="52">
        <v>12.2</v>
      </c>
      <c r="J41" s="52">
        <v>3</v>
      </c>
      <c r="K41" s="52">
        <v>6.4</v>
      </c>
      <c r="L41" s="52">
        <v>-0.4</v>
      </c>
      <c r="M41" s="52">
        <v>0</v>
      </c>
      <c r="N41" s="52">
        <v>3.2</v>
      </c>
      <c r="O41" s="52">
        <v>2229.1799999999998</v>
      </c>
      <c r="P41" s="52">
        <v>3.2</v>
      </c>
      <c r="Q41" s="52">
        <v>2229.1799999999998</v>
      </c>
      <c r="R41" s="53">
        <v>1.4355054324908714E-3</v>
      </c>
      <c r="S41" s="54">
        <v>71.83</v>
      </c>
      <c r="T41" s="55">
        <v>0.10311235521581928</v>
      </c>
      <c r="U41" s="55">
        <v>86.130325949452271</v>
      </c>
      <c r="V41" s="55">
        <v>6.186741312949156</v>
      </c>
    </row>
    <row r="42" spans="1:22" ht="12.75" x14ac:dyDescent="0.2">
      <c r="A42" s="296"/>
      <c r="B42" s="297">
        <v>35</v>
      </c>
      <c r="C42" s="106" t="s">
        <v>257</v>
      </c>
      <c r="D42" s="105" t="s">
        <v>258</v>
      </c>
      <c r="E42" s="51" t="s">
        <v>733</v>
      </c>
      <c r="F42" s="136" t="s">
        <v>39</v>
      </c>
      <c r="G42" s="50">
        <v>31</v>
      </c>
      <c r="H42" s="50" t="s">
        <v>51</v>
      </c>
      <c r="I42" s="52">
        <v>9.9809999999999999</v>
      </c>
      <c r="J42" s="52">
        <v>2.4889999999999999</v>
      </c>
      <c r="K42" s="52">
        <v>5.0810000000000004</v>
      </c>
      <c r="L42" s="52">
        <v>-9.1999999999999998E-2</v>
      </c>
      <c r="M42" s="52">
        <v>0.82599000000000011</v>
      </c>
      <c r="N42" s="52">
        <v>1.6770100000000001</v>
      </c>
      <c r="O42" s="52">
        <v>1737.18</v>
      </c>
      <c r="P42" s="52">
        <v>2.5030000000000001</v>
      </c>
      <c r="Q42" s="52">
        <v>1737.18</v>
      </c>
      <c r="R42" s="53">
        <v>1.4408409030727961E-3</v>
      </c>
      <c r="S42" s="54">
        <v>61.3</v>
      </c>
      <c r="T42" s="55">
        <v>8.8323547358362398E-2</v>
      </c>
      <c r="U42" s="55">
        <v>86.450454184367771</v>
      </c>
      <c r="V42" s="55">
        <v>5.2994128415017441</v>
      </c>
    </row>
    <row r="43" spans="1:22" ht="12.75" x14ac:dyDescent="0.2">
      <c r="A43" s="296"/>
      <c r="B43" s="28">
        <v>36</v>
      </c>
      <c r="C43" s="106" t="s">
        <v>139</v>
      </c>
      <c r="D43" s="105" t="s">
        <v>140</v>
      </c>
      <c r="E43" s="51" t="s">
        <v>480</v>
      </c>
      <c r="F43" s="136" t="s">
        <v>479</v>
      </c>
      <c r="G43" s="50">
        <v>29</v>
      </c>
      <c r="H43" s="50">
        <v>1989</v>
      </c>
      <c r="I43" s="52">
        <v>11.186</v>
      </c>
      <c r="J43" s="52">
        <v>2.9580000000000002</v>
      </c>
      <c r="K43" s="52">
        <v>5.8479999999999999</v>
      </c>
      <c r="L43" s="52">
        <v>0.38700000000000001</v>
      </c>
      <c r="M43" s="52">
        <v>0.42899999999999999</v>
      </c>
      <c r="N43" s="52">
        <v>2.38</v>
      </c>
      <c r="O43" s="52">
        <v>1635.74</v>
      </c>
      <c r="P43" s="52">
        <v>2.38</v>
      </c>
      <c r="Q43" s="52">
        <v>1635.74</v>
      </c>
      <c r="R43" s="53">
        <v>1.4499999999999999E-3</v>
      </c>
      <c r="S43" s="54">
        <v>45.78</v>
      </c>
      <c r="T43" s="55">
        <v>7.0000000000000007E-2</v>
      </c>
      <c r="U43" s="55">
        <v>87.3</v>
      </c>
      <c r="V43" s="55">
        <v>4</v>
      </c>
    </row>
    <row r="44" spans="1:22" ht="12.75" x14ac:dyDescent="0.2">
      <c r="A44" s="296"/>
      <c r="B44" s="28">
        <v>37</v>
      </c>
      <c r="C44" s="106" t="s">
        <v>189</v>
      </c>
      <c r="D44" s="105" t="s">
        <v>190</v>
      </c>
      <c r="E44" s="51" t="s">
        <v>564</v>
      </c>
      <c r="F44" s="136" t="s">
        <v>39</v>
      </c>
      <c r="G44" s="50">
        <v>15</v>
      </c>
      <c r="H44" s="50" t="s">
        <v>51</v>
      </c>
      <c r="I44" s="52">
        <v>1.2</v>
      </c>
      <c r="J44" s="52">
        <v>0</v>
      </c>
      <c r="K44" s="52">
        <v>0</v>
      </c>
      <c r="L44" s="52">
        <v>0</v>
      </c>
      <c r="M44" s="52">
        <v>0</v>
      </c>
      <c r="N44" s="52">
        <v>1.2</v>
      </c>
      <c r="O44" s="52">
        <v>846.6</v>
      </c>
      <c r="P44" s="52">
        <v>1.2</v>
      </c>
      <c r="Q44" s="52">
        <v>846.6</v>
      </c>
      <c r="R44" s="53">
        <v>1.4599999999999999E-3</v>
      </c>
      <c r="S44" s="54">
        <v>57</v>
      </c>
      <c r="T44" s="55">
        <v>0.08</v>
      </c>
      <c r="U44" s="55">
        <v>87.88</v>
      </c>
      <c r="V44" s="55">
        <v>5.01</v>
      </c>
    </row>
    <row r="45" spans="1:22" ht="12.75" x14ac:dyDescent="0.2">
      <c r="A45" s="296"/>
      <c r="B45" s="297">
        <v>38</v>
      </c>
      <c r="C45" s="106" t="s">
        <v>207</v>
      </c>
      <c r="D45" s="105" t="s">
        <v>441</v>
      </c>
      <c r="E45" s="51" t="s">
        <v>590</v>
      </c>
      <c r="F45" s="136" t="s">
        <v>39</v>
      </c>
      <c r="G45" s="50">
        <v>22</v>
      </c>
      <c r="H45" s="50" t="s">
        <v>51</v>
      </c>
      <c r="I45" s="52">
        <v>6.8563399999999994</v>
      </c>
      <c r="J45" s="52">
        <v>2.0910000000000002</v>
      </c>
      <c r="K45" s="52">
        <v>3.7687599999999999</v>
      </c>
      <c r="L45" s="52">
        <v>-0.79866000000000004</v>
      </c>
      <c r="M45" s="52"/>
      <c r="N45" s="52">
        <v>1.7952399999999999</v>
      </c>
      <c r="O45" s="52">
        <v>1229.33</v>
      </c>
      <c r="P45" s="52">
        <v>1.7952399999999999</v>
      </c>
      <c r="Q45" s="52">
        <v>1229.33</v>
      </c>
      <c r="R45" s="53">
        <v>1.46034018530419E-3</v>
      </c>
      <c r="S45" s="54">
        <v>50.5</v>
      </c>
      <c r="T45" s="55">
        <v>7.3747179357861598E-2</v>
      </c>
      <c r="U45" s="55">
        <v>87.620411118251397</v>
      </c>
      <c r="V45" s="55">
        <v>4.4248307614716955</v>
      </c>
    </row>
    <row r="46" spans="1:22" ht="12.75" x14ac:dyDescent="0.2">
      <c r="A46" s="296"/>
      <c r="B46" s="28">
        <v>39</v>
      </c>
      <c r="C46" s="106" t="s">
        <v>328</v>
      </c>
      <c r="D46" s="105" t="s">
        <v>329</v>
      </c>
      <c r="E46" s="51" t="s">
        <v>749</v>
      </c>
      <c r="F46" s="136" t="s">
        <v>39</v>
      </c>
      <c r="G46" s="50">
        <v>45</v>
      </c>
      <c r="H46" s="50">
        <v>1973</v>
      </c>
      <c r="I46" s="52">
        <v>13.122985</v>
      </c>
      <c r="J46" s="52">
        <v>3.25996</v>
      </c>
      <c r="K46" s="52">
        <v>6.1500599999999999</v>
      </c>
      <c r="L46" s="52">
        <v>0.56504399999999999</v>
      </c>
      <c r="M46" s="52">
        <v>1.0388139999999999</v>
      </c>
      <c r="N46" s="52">
        <v>2.1091069999999998</v>
      </c>
      <c r="O46" s="52">
        <v>2141</v>
      </c>
      <c r="P46" s="52">
        <v>3.1479209999999997</v>
      </c>
      <c r="Q46" s="52">
        <v>2141</v>
      </c>
      <c r="R46" s="53">
        <v>1.4703040635217187E-3</v>
      </c>
      <c r="S46" s="54">
        <v>48.941000000000003</v>
      </c>
      <c r="T46" s="55">
        <v>7.195815117281644E-2</v>
      </c>
      <c r="U46" s="55">
        <v>88.218243811303125</v>
      </c>
      <c r="V46" s="55">
        <v>4.3174890703689863</v>
      </c>
    </row>
    <row r="47" spans="1:22" ht="12.75" x14ac:dyDescent="0.2">
      <c r="A47" s="296"/>
      <c r="B47" s="28">
        <v>40</v>
      </c>
      <c r="C47" s="135" t="s">
        <v>915</v>
      </c>
      <c r="D47" s="128" t="s">
        <v>916</v>
      </c>
      <c r="E47" s="107" t="s">
        <v>925</v>
      </c>
      <c r="F47" s="136" t="s">
        <v>225</v>
      </c>
      <c r="G47" s="50">
        <v>85</v>
      </c>
      <c r="H47" s="50">
        <v>2013</v>
      </c>
      <c r="I47" s="52">
        <v>6.3810000000000002</v>
      </c>
      <c r="J47" s="52">
        <v>1.6319999999999999</v>
      </c>
      <c r="K47" s="52">
        <v>0</v>
      </c>
      <c r="L47" s="52">
        <v>-0.153</v>
      </c>
      <c r="M47" s="52">
        <v>1.6189999620000002</v>
      </c>
      <c r="N47" s="52">
        <v>3.2829999999999999</v>
      </c>
      <c r="O47" s="52">
        <v>2590.79</v>
      </c>
      <c r="P47" s="52">
        <f>SUM(M47+N47)</f>
        <v>4.9019999619999997</v>
      </c>
      <c r="Q47" s="52">
        <v>3325.98</v>
      </c>
      <c r="R47" s="53">
        <f>P47/Q47</f>
        <v>1.4738513045778987E-3</v>
      </c>
      <c r="S47" s="54">
        <v>57.6</v>
      </c>
      <c r="T47" s="55">
        <f>R47*S47</f>
        <v>8.4893835143686966E-2</v>
      </c>
      <c r="U47" s="55">
        <f>R47*60*1000</f>
        <v>88.431078274673922</v>
      </c>
      <c r="V47" s="55">
        <f>U47*S47/1000</f>
        <v>5.0936301086212179</v>
      </c>
    </row>
    <row r="48" spans="1:22" s="2" customFormat="1" ht="12.75" x14ac:dyDescent="0.2">
      <c r="A48" s="296"/>
      <c r="B48" s="297">
        <v>41</v>
      </c>
      <c r="C48" s="106" t="s">
        <v>207</v>
      </c>
      <c r="D48" s="105" t="s">
        <v>441</v>
      </c>
      <c r="E48" s="51" t="s">
        <v>211</v>
      </c>
      <c r="F48" s="136" t="s">
        <v>39</v>
      </c>
      <c r="G48" s="50">
        <v>22</v>
      </c>
      <c r="H48" s="50">
        <v>1979</v>
      </c>
      <c r="I48" s="52">
        <v>7.3065799999999994</v>
      </c>
      <c r="J48" s="52">
        <v>2.2440000000000002</v>
      </c>
      <c r="K48" s="52">
        <v>3.2273800000000001</v>
      </c>
      <c r="L48" s="52">
        <v>0.14757999999999999</v>
      </c>
      <c r="M48" s="52"/>
      <c r="N48" s="52">
        <v>1.6876200000000001</v>
      </c>
      <c r="O48" s="52">
        <v>1138.07</v>
      </c>
      <c r="P48" s="52">
        <v>1.6876200000000001</v>
      </c>
      <c r="Q48" s="52">
        <v>1138.07</v>
      </c>
      <c r="R48" s="53">
        <v>1.4828789090302005E-3</v>
      </c>
      <c r="S48" s="54">
        <v>50.5</v>
      </c>
      <c r="T48" s="55">
        <v>7.4885384906025129E-2</v>
      </c>
      <c r="U48" s="55">
        <v>88.972734541812017</v>
      </c>
      <c r="V48" s="55">
        <v>4.4931230943615068</v>
      </c>
    </row>
    <row r="49" spans="1:22" s="2" customFormat="1" ht="12.75" x14ac:dyDescent="0.2">
      <c r="A49" s="296"/>
      <c r="B49" s="28">
        <v>42</v>
      </c>
      <c r="C49" s="106" t="s">
        <v>207</v>
      </c>
      <c r="D49" s="105" t="s">
        <v>441</v>
      </c>
      <c r="E49" s="51" t="s">
        <v>591</v>
      </c>
      <c r="F49" s="136" t="s">
        <v>39</v>
      </c>
      <c r="G49" s="50">
        <v>60</v>
      </c>
      <c r="H49" s="50">
        <v>1987</v>
      </c>
      <c r="I49" s="52">
        <v>18.246320000000001</v>
      </c>
      <c r="J49" s="52">
        <v>5.7629999999999999</v>
      </c>
      <c r="K49" s="52">
        <v>8.8410060000000001</v>
      </c>
      <c r="L49" s="52">
        <v>0.21032000000000001</v>
      </c>
      <c r="M49" s="52"/>
      <c r="N49" s="52">
        <v>3.4319940000000004</v>
      </c>
      <c r="O49" s="52">
        <v>2294.02</v>
      </c>
      <c r="P49" s="52">
        <v>3.4319940000000004</v>
      </c>
      <c r="Q49" s="52">
        <v>2294.02</v>
      </c>
      <c r="R49" s="53">
        <v>1.4960610631119173E-3</v>
      </c>
      <c r="S49" s="54">
        <v>50.5</v>
      </c>
      <c r="T49" s="55">
        <v>7.5551083687151827E-2</v>
      </c>
      <c r="U49" s="55">
        <v>89.763663786715028</v>
      </c>
      <c r="V49" s="55">
        <v>4.5330650212291097</v>
      </c>
    </row>
    <row r="50" spans="1:22" s="2" customFormat="1" ht="12.75" x14ac:dyDescent="0.2">
      <c r="A50" s="296"/>
      <c r="B50" s="28">
        <v>43</v>
      </c>
      <c r="C50" s="106" t="s">
        <v>286</v>
      </c>
      <c r="D50" s="105" t="s">
        <v>287</v>
      </c>
      <c r="E50" s="125" t="s">
        <v>297</v>
      </c>
      <c r="F50" s="124" t="s">
        <v>39</v>
      </c>
      <c r="G50" s="105">
        <v>60</v>
      </c>
      <c r="H50" s="105">
        <v>1986</v>
      </c>
      <c r="I50" s="52">
        <v>20.8</v>
      </c>
      <c r="J50" s="52">
        <v>5.0670659999999996</v>
      </c>
      <c r="K50" s="52">
        <v>9.8361450000000001</v>
      </c>
      <c r="L50" s="52">
        <v>3.2933999999999998E-2</v>
      </c>
      <c r="M50" s="52">
        <v>1.055498</v>
      </c>
      <c r="N50" s="52">
        <v>4.8083330000000002</v>
      </c>
      <c r="O50" s="101">
        <v>3808.22</v>
      </c>
      <c r="P50" s="52">
        <v>5.8638310000000002</v>
      </c>
      <c r="Q50" s="101">
        <v>3808.22</v>
      </c>
      <c r="R50" s="53">
        <v>1.539782628104469E-3</v>
      </c>
      <c r="S50" s="54">
        <v>61.04</v>
      </c>
      <c r="T50" s="55">
        <v>9.3988331619496782E-2</v>
      </c>
      <c r="U50" s="55">
        <v>92.386957686268147</v>
      </c>
      <c r="V50" s="55">
        <v>5.6392998971698081</v>
      </c>
    </row>
    <row r="51" spans="1:22" s="2" customFormat="1" ht="12.75" x14ac:dyDescent="0.2">
      <c r="A51" s="296"/>
      <c r="B51" s="297">
        <v>44</v>
      </c>
      <c r="C51" s="106" t="s">
        <v>286</v>
      </c>
      <c r="D51" s="105" t="s">
        <v>287</v>
      </c>
      <c r="E51" s="125" t="s">
        <v>302</v>
      </c>
      <c r="F51" s="124" t="s">
        <v>39</v>
      </c>
      <c r="G51" s="105">
        <v>30</v>
      </c>
      <c r="H51" s="105">
        <v>1985</v>
      </c>
      <c r="I51" s="52">
        <v>9.1999999999999993</v>
      </c>
      <c r="J51" s="52">
        <v>2.655036</v>
      </c>
      <c r="K51" s="52">
        <v>4.8092309999999996</v>
      </c>
      <c r="L51" s="52">
        <v>-0.71704000000000001</v>
      </c>
      <c r="M51" s="52">
        <v>0.441496</v>
      </c>
      <c r="N51" s="52">
        <v>2.0112580000000002</v>
      </c>
      <c r="O51" s="52">
        <v>1566.56</v>
      </c>
      <c r="P51" s="52">
        <v>2.4527540000000001</v>
      </c>
      <c r="Q51" s="52">
        <v>1566.56</v>
      </c>
      <c r="R51" s="53">
        <v>1.5656942600347258E-3</v>
      </c>
      <c r="S51" s="54">
        <v>61.04</v>
      </c>
      <c r="T51" s="55">
        <v>9.5569977632519662E-2</v>
      </c>
      <c r="U51" s="55">
        <v>93.941655602083543</v>
      </c>
      <c r="V51" s="55">
        <v>5.7341986579511799</v>
      </c>
    </row>
    <row r="52" spans="1:22" s="2" customFormat="1" ht="12.75" x14ac:dyDescent="0.2">
      <c r="A52" s="296"/>
      <c r="B52" s="28">
        <v>45</v>
      </c>
      <c r="C52" s="106" t="s">
        <v>883</v>
      </c>
      <c r="D52" s="105" t="s">
        <v>884</v>
      </c>
      <c r="E52" s="51" t="s">
        <v>885</v>
      </c>
      <c r="F52" s="136" t="s">
        <v>39</v>
      </c>
      <c r="G52" s="50">
        <v>20</v>
      </c>
      <c r="H52" s="50">
        <v>1976</v>
      </c>
      <c r="I52" s="52">
        <v>6.8289999999999997</v>
      </c>
      <c r="J52" s="52">
        <v>1.7390000000000001</v>
      </c>
      <c r="K52" s="52">
        <v>3.319</v>
      </c>
      <c r="L52" s="52">
        <v>0.24990000000000001</v>
      </c>
      <c r="M52" s="52">
        <v>0.27380599999999999</v>
      </c>
      <c r="N52" s="52">
        <v>1.247339</v>
      </c>
      <c r="O52" s="52"/>
      <c r="P52" s="52">
        <v>1.521145</v>
      </c>
      <c r="Q52" s="52">
        <v>963.36099999999999</v>
      </c>
      <c r="R52" s="53">
        <v>1.5789979042124395E-3</v>
      </c>
      <c r="S52" s="54">
        <v>67.099999999999994</v>
      </c>
      <c r="T52" s="55">
        <v>0.10595075937265468</v>
      </c>
      <c r="U52" s="55">
        <v>94.739874252746361</v>
      </c>
      <c r="V52" s="55">
        <v>6.3570455623592803</v>
      </c>
    </row>
    <row r="53" spans="1:22" s="2" customFormat="1" ht="12.75" x14ac:dyDescent="0.2">
      <c r="A53" s="296"/>
      <c r="B53" s="28">
        <v>46</v>
      </c>
      <c r="C53" s="106" t="s">
        <v>96</v>
      </c>
      <c r="D53" s="105" t="s">
        <v>97</v>
      </c>
      <c r="E53" s="51" t="s">
        <v>101</v>
      </c>
      <c r="F53" s="136"/>
      <c r="G53" s="50">
        <v>86</v>
      </c>
      <c r="H53" s="50">
        <v>2006</v>
      </c>
      <c r="I53" s="52">
        <v>20.02</v>
      </c>
      <c r="J53" s="52">
        <v>12.37</v>
      </c>
      <c r="K53" s="52">
        <v>-0.34</v>
      </c>
      <c r="L53" s="52">
        <v>0</v>
      </c>
      <c r="M53" s="52">
        <v>0</v>
      </c>
      <c r="N53" s="52">
        <v>7.99</v>
      </c>
      <c r="O53" s="52">
        <v>5046.72</v>
      </c>
      <c r="P53" s="52">
        <v>7.99</v>
      </c>
      <c r="Q53" s="52">
        <v>5046.72</v>
      </c>
      <c r="R53" s="53">
        <v>1.58E-3</v>
      </c>
      <c r="S53" s="54">
        <v>47.4</v>
      </c>
      <c r="T53" s="55">
        <v>0.08</v>
      </c>
      <c r="U53" s="55">
        <v>94.94</v>
      </c>
      <c r="V53" s="55">
        <v>4.5</v>
      </c>
    </row>
    <row r="54" spans="1:22" s="2" customFormat="1" ht="12.75" x14ac:dyDescent="0.2">
      <c r="A54" s="296"/>
      <c r="B54" s="297">
        <v>47</v>
      </c>
      <c r="C54" s="106" t="s">
        <v>286</v>
      </c>
      <c r="D54" s="105" t="s">
        <v>287</v>
      </c>
      <c r="E54" s="125" t="s">
        <v>298</v>
      </c>
      <c r="F54" s="124" t="s">
        <v>39</v>
      </c>
      <c r="G54" s="105">
        <v>60</v>
      </c>
      <c r="H54" s="105">
        <v>1968</v>
      </c>
      <c r="I54" s="52">
        <v>15.51</v>
      </c>
      <c r="J54" s="52">
        <v>4.0572160000000004</v>
      </c>
      <c r="K54" s="52">
        <v>6.9650220000000003</v>
      </c>
      <c r="L54" s="52">
        <v>0.175784</v>
      </c>
      <c r="M54" s="52">
        <v>0.77615100000000004</v>
      </c>
      <c r="N54" s="52">
        <v>3.5357959999999999</v>
      </c>
      <c r="O54" s="101">
        <v>2725.93</v>
      </c>
      <c r="P54" s="52">
        <v>4.311947</v>
      </c>
      <c r="Q54" s="101">
        <v>2725.93</v>
      </c>
      <c r="R54" s="53">
        <v>1.5818260190100261E-3</v>
      </c>
      <c r="S54" s="54">
        <v>61.04</v>
      </c>
      <c r="T54" s="55">
        <v>9.6554660200371997E-2</v>
      </c>
      <c r="U54" s="55">
        <v>94.909561140601568</v>
      </c>
      <c r="V54" s="55">
        <v>5.7932796120223191</v>
      </c>
    </row>
    <row r="55" spans="1:22" s="2" customFormat="1" ht="12.75" x14ac:dyDescent="0.2">
      <c r="A55" s="296"/>
      <c r="B55" s="28">
        <v>48</v>
      </c>
      <c r="C55" s="106" t="s">
        <v>207</v>
      </c>
      <c r="D55" s="105" t="s">
        <v>441</v>
      </c>
      <c r="E55" s="51" t="s">
        <v>209</v>
      </c>
      <c r="F55" s="136" t="s">
        <v>39</v>
      </c>
      <c r="G55" s="50">
        <v>30</v>
      </c>
      <c r="H55" s="50">
        <v>1987</v>
      </c>
      <c r="I55" s="52">
        <v>10.00376</v>
      </c>
      <c r="J55" s="52">
        <v>3.468</v>
      </c>
      <c r="K55" s="52">
        <v>4.2732990000000006</v>
      </c>
      <c r="L55" s="52">
        <v>-0.15823999999999999</v>
      </c>
      <c r="M55" s="52"/>
      <c r="N55" s="52">
        <v>2.4207010000000002</v>
      </c>
      <c r="O55" s="52">
        <v>1510.76</v>
      </c>
      <c r="P55" s="52">
        <v>2.4207010000000002</v>
      </c>
      <c r="Q55" s="52">
        <v>1510.76</v>
      </c>
      <c r="R55" s="53">
        <v>1.6023067859885093E-3</v>
      </c>
      <c r="S55" s="54">
        <v>50.5</v>
      </c>
      <c r="T55" s="55">
        <v>8.0916492692419711E-2</v>
      </c>
      <c r="U55" s="55">
        <v>96.13840715931056</v>
      </c>
      <c r="V55" s="55">
        <v>4.8549895615451835</v>
      </c>
    </row>
    <row r="56" spans="1:22" ht="12.75" x14ac:dyDescent="0.2">
      <c r="A56" s="296"/>
      <c r="B56" s="28">
        <v>49</v>
      </c>
      <c r="C56" s="106" t="s">
        <v>232</v>
      </c>
      <c r="D56" s="105" t="s">
        <v>714</v>
      </c>
      <c r="E56" s="51" t="s">
        <v>720</v>
      </c>
      <c r="F56" s="136" t="s">
        <v>233</v>
      </c>
      <c r="G56" s="50">
        <v>6</v>
      </c>
      <c r="H56" s="50">
        <v>1978</v>
      </c>
      <c r="I56" s="52">
        <v>1.6099999999999999</v>
      </c>
      <c r="J56" s="52">
        <v>0.3</v>
      </c>
      <c r="K56" s="52">
        <v>0.9</v>
      </c>
      <c r="L56" s="52">
        <v>-0.09</v>
      </c>
      <c r="M56" s="52">
        <v>0</v>
      </c>
      <c r="N56" s="52">
        <v>0.5</v>
      </c>
      <c r="O56" s="52">
        <v>311.56</v>
      </c>
      <c r="P56" s="52">
        <v>0.5</v>
      </c>
      <c r="Q56" s="52">
        <v>311.56</v>
      </c>
      <c r="R56" s="53">
        <v>1.6048273205803057E-3</v>
      </c>
      <c r="S56" s="54">
        <v>71.83</v>
      </c>
      <c r="T56" s="55">
        <v>0.11527474643728335</v>
      </c>
      <c r="U56" s="55">
        <v>96.289639234818338</v>
      </c>
      <c r="V56" s="55">
        <v>6.9164847862370005</v>
      </c>
    </row>
    <row r="57" spans="1:22" ht="12.75" x14ac:dyDescent="0.2">
      <c r="A57" s="296"/>
      <c r="B57" s="297">
        <v>50</v>
      </c>
      <c r="C57" s="106" t="s">
        <v>96</v>
      </c>
      <c r="D57" s="105" t="s">
        <v>97</v>
      </c>
      <c r="E57" s="51" t="s">
        <v>98</v>
      </c>
      <c r="F57" s="136"/>
      <c r="G57" s="50">
        <v>18</v>
      </c>
      <c r="H57" s="50">
        <v>2006</v>
      </c>
      <c r="I57" s="52">
        <v>6.12</v>
      </c>
      <c r="J57" s="52">
        <v>1.77</v>
      </c>
      <c r="K57" s="52">
        <v>0.77</v>
      </c>
      <c r="L57" s="52">
        <v>0.37</v>
      </c>
      <c r="M57" s="52">
        <v>0</v>
      </c>
      <c r="N57" s="52">
        <v>3.21</v>
      </c>
      <c r="O57" s="52">
        <v>1988.27</v>
      </c>
      <c r="P57" s="52">
        <v>2.56</v>
      </c>
      <c r="Q57" s="52">
        <v>1587.5</v>
      </c>
      <c r="R57" s="53">
        <v>1.6100000000000001E-3</v>
      </c>
      <c r="S57" s="54">
        <v>47.4</v>
      </c>
      <c r="T57" s="55">
        <v>0.08</v>
      </c>
      <c r="U57" s="55">
        <v>96.87</v>
      </c>
      <c r="V57" s="55">
        <v>4.59</v>
      </c>
    </row>
    <row r="58" spans="1:22" ht="12.75" x14ac:dyDescent="0.2">
      <c r="A58" s="296"/>
      <c r="B58" s="28">
        <v>51</v>
      </c>
      <c r="C58" s="106" t="s">
        <v>207</v>
      </c>
      <c r="D58" s="105" t="s">
        <v>441</v>
      </c>
      <c r="E58" s="51" t="s">
        <v>592</v>
      </c>
      <c r="F58" s="136" t="s">
        <v>39</v>
      </c>
      <c r="G58" s="50">
        <v>75</v>
      </c>
      <c r="H58" s="50">
        <v>1978</v>
      </c>
      <c r="I58" s="52">
        <v>27.197559999999999</v>
      </c>
      <c r="J58" s="52">
        <v>7.548</v>
      </c>
      <c r="K58" s="52">
        <v>13.214046000000002</v>
      </c>
      <c r="L58" s="52">
        <v>-4.444E-2</v>
      </c>
      <c r="M58" s="52"/>
      <c r="N58" s="52">
        <v>6.4799540000000002</v>
      </c>
      <c r="O58" s="52">
        <v>4020.42</v>
      </c>
      <c r="P58" s="52">
        <v>6.4799540000000002</v>
      </c>
      <c r="Q58" s="52">
        <v>4020.42</v>
      </c>
      <c r="R58" s="53">
        <v>1.6117604628372161E-3</v>
      </c>
      <c r="S58" s="54">
        <v>50.5</v>
      </c>
      <c r="T58" s="55">
        <v>8.1393903373279411E-2</v>
      </c>
      <c r="U58" s="55">
        <v>96.705627770232965</v>
      </c>
      <c r="V58" s="55">
        <v>4.8836342023967649</v>
      </c>
    </row>
    <row r="59" spans="1:22" ht="12.75" x14ac:dyDescent="0.2">
      <c r="A59" s="296"/>
      <c r="B59" s="28">
        <v>52</v>
      </c>
      <c r="C59" s="106" t="s">
        <v>640</v>
      </c>
      <c r="D59" s="105" t="s">
        <v>671</v>
      </c>
      <c r="E59" s="51" t="s">
        <v>643</v>
      </c>
      <c r="F59" s="136" t="s">
        <v>39</v>
      </c>
      <c r="G59" s="50">
        <v>22</v>
      </c>
      <c r="H59" s="50">
        <v>1982</v>
      </c>
      <c r="I59" s="52">
        <v>7.7</v>
      </c>
      <c r="J59" s="52">
        <v>2.1349999999999998</v>
      </c>
      <c r="K59" s="52">
        <v>3.8530000000000002</v>
      </c>
      <c r="L59" s="52">
        <v>-0.14599999999999999</v>
      </c>
      <c r="M59" s="52">
        <v>0.33400000000000002</v>
      </c>
      <c r="N59" s="52">
        <v>1.8580000000000001</v>
      </c>
      <c r="O59" s="52">
        <v>1146.3</v>
      </c>
      <c r="P59" s="52">
        <v>1.9</v>
      </c>
      <c r="Q59" s="52">
        <v>1146.3</v>
      </c>
      <c r="R59" s="53">
        <v>1.6199999999999999E-3</v>
      </c>
      <c r="S59" s="54">
        <v>71.83</v>
      </c>
      <c r="T59" s="55">
        <v>0.11636459999999998</v>
      </c>
      <c r="U59" s="55">
        <v>97.199999999999989</v>
      </c>
      <c r="V59" s="55">
        <v>6.9818759999999989</v>
      </c>
    </row>
    <row r="60" spans="1:22" ht="12.75" x14ac:dyDescent="0.2">
      <c r="A60" s="296"/>
      <c r="B60" s="297">
        <v>53</v>
      </c>
      <c r="C60" s="106" t="s">
        <v>286</v>
      </c>
      <c r="D60" s="105" t="s">
        <v>287</v>
      </c>
      <c r="E60" s="125" t="s">
        <v>299</v>
      </c>
      <c r="F60" s="124" t="s">
        <v>39</v>
      </c>
      <c r="G60" s="105">
        <v>60</v>
      </c>
      <c r="H60" s="105">
        <v>1980</v>
      </c>
      <c r="I60" s="52">
        <v>16.66</v>
      </c>
      <c r="J60" s="52">
        <v>5.3912560000000003</v>
      </c>
      <c r="K60" s="52">
        <v>6.3974289999999998</v>
      </c>
      <c r="L60" s="52">
        <v>-0.18926000000000001</v>
      </c>
      <c r="M60" s="52">
        <v>0.91090499999999996</v>
      </c>
      <c r="N60" s="52">
        <v>4.149635</v>
      </c>
      <c r="O60" s="101">
        <v>3117.83</v>
      </c>
      <c r="P60" s="52">
        <v>5.0605399999999996</v>
      </c>
      <c r="Q60" s="101">
        <v>3117.83</v>
      </c>
      <c r="R60" s="53">
        <v>1.6230968333744943E-3</v>
      </c>
      <c r="S60" s="54">
        <v>61.04</v>
      </c>
      <c r="T60" s="55">
        <v>9.9073830709179134E-2</v>
      </c>
      <c r="U60" s="55">
        <v>97.385810002469654</v>
      </c>
      <c r="V60" s="55">
        <v>5.9444298425507478</v>
      </c>
    </row>
    <row r="61" spans="1:22" ht="12.75" x14ac:dyDescent="0.2">
      <c r="A61" s="296"/>
      <c r="B61" s="28">
        <v>54</v>
      </c>
      <c r="C61" s="106" t="s">
        <v>408</v>
      </c>
      <c r="D61" s="105" t="s">
        <v>409</v>
      </c>
      <c r="E61" s="51" t="s">
        <v>411</v>
      </c>
      <c r="F61" s="136" t="s">
        <v>175</v>
      </c>
      <c r="G61" s="50">
        <v>22</v>
      </c>
      <c r="H61" s="50">
        <v>1991</v>
      </c>
      <c r="I61" s="52">
        <v>7.7</v>
      </c>
      <c r="J61" s="52">
        <v>1.5</v>
      </c>
      <c r="K61" s="52">
        <v>4.0999999999999996</v>
      </c>
      <c r="L61" s="52">
        <v>-0.157</v>
      </c>
      <c r="M61" s="52">
        <v>0.39</v>
      </c>
      <c r="N61" s="52">
        <v>1.9</v>
      </c>
      <c r="O61" s="52">
        <v>1170.2</v>
      </c>
      <c r="P61" s="52">
        <v>1.9</v>
      </c>
      <c r="Q61" s="52">
        <v>1170.2</v>
      </c>
      <c r="R61" s="53">
        <v>1.6236540762262859E-3</v>
      </c>
      <c r="S61" s="54">
        <v>80.099999999999994</v>
      </c>
      <c r="T61" s="55">
        <v>0.13005469150572549</v>
      </c>
      <c r="U61" s="55">
        <v>97.41924457357716</v>
      </c>
      <c r="V61" s="55">
        <v>7.8032814903435304</v>
      </c>
    </row>
    <row r="62" spans="1:22" ht="12.75" x14ac:dyDescent="0.2">
      <c r="A62" s="296"/>
      <c r="B62" s="28">
        <v>55</v>
      </c>
      <c r="C62" s="106" t="s">
        <v>408</v>
      </c>
      <c r="D62" s="105" t="s">
        <v>409</v>
      </c>
      <c r="E62" s="51" t="s">
        <v>814</v>
      </c>
      <c r="F62" s="136" t="s">
        <v>175</v>
      </c>
      <c r="G62" s="50">
        <v>10</v>
      </c>
      <c r="H62" s="50">
        <v>1958</v>
      </c>
      <c r="I62" s="52">
        <v>2.0499999999999998</v>
      </c>
      <c r="J62" s="52">
        <v>0.41</v>
      </c>
      <c r="K62" s="52">
        <v>0.4</v>
      </c>
      <c r="L62" s="52">
        <v>0.6</v>
      </c>
      <c r="M62" s="52">
        <v>0.1</v>
      </c>
      <c r="N62" s="52">
        <v>0.622</v>
      </c>
      <c r="O62" s="52">
        <v>380.64</v>
      </c>
      <c r="P62" s="52">
        <v>0.62</v>
      </c>
      <c r="Q62" s="52">
        <v>380.64</v>
      </c>
      <c r="R62" s="53">
        <v>1.628835645229088E-3</v>
      </c>
      <c r="S62" s="54">
        <v>80.099999999999994</v>
      </c>
      <c r="T62" s="55">
        <v>0.13046973518284993</v>
      </c>
      <c r="U62" s="55">
        <v>97.730138713745276</v>
      </c>
      <c r="V62" s="55">
        <v>7.8281841109709962</v>
      </c>
    </row>
    <row r="63" spans="1:22" ht="12.75" x14ac:dyDescent="0.2">
      <c r="A63" s="296"/>
      <c r="B63" s="297">
        <v>56</v>
      </c>
      <c r="C63" s="106" t="s">
        <v>408</v>
      </c>
      <c r="D63" s="105" t="s">
        <v>409</v>
      </c>
      <c r="E63" s="51" t="s">
        <v>815</v>
      </c>
      <c r="F63" s="136" t="s">
        <v>175</v>
      </c>
      <c r="G63" s="50">
        <v>22</v>
      </c>
      <c r="H63" s="50">
        <v>1979</v>
      </c>
      <c r="I63" s="52">
        <v>8.19</v>
      </c>
      <c r="J63" s="52">
        <v>2.7</v>
      </c>
      <c r="K63" s="52">
        <v>3.7</v>
      </c>
      <c r="L63" s="52">
        <v>-0.4</v>
      </c>
      <c r="M63" s="52">
        <v>0.36</v>
      </c>
      <c r="N63" s="52">
        <v>1.9</v>
      </c>
      <c r="O63" s="52">
        <v>1163.9000000000001</v>
      </c>
      <c r="P63" s="52">
        <v>1.9</v>
      </c>
      <c r="Q63" s="52">
        <v>1163.9000000000001</v>
      </c>
      <c r="R63" s="53">
        <v>1.6324426497121745E-3</v>
      </c>
      <c r="S63" s="54">
        <v>80.099999999999994</v>
      </c>
      <c r="T63" s="55">
        <v>0.13075865624194516</v>
      </c>
      <c r="U63" s="55">
        <v>97.946558982730465</v>
      </c>
      <c r="V63" s="55">
        <v>7.8455193745167096</v>
      </c>
    </row>
    <row r="64" spans="1:22" ht="12.75" x14ac:dyDescent="0.2">
      <c r="A64" s="296"/>
      <c r="B64" s="28">
        <v>57</v>
      </c>
      <c r="C64" s="106" t="s">
        <v>139</v>
      </c>
      <c r="D64" s="105" t="s">
        <v>140</v>
      </c>
      <c r="E64" s="51" t="s">
        <v>481</v>
      </c>
      <c r="F64" s="136" t="s">
        <v>479</v>
      </c>
      <c r="G64" s="50">
        <v>45</v>
      </c>
      <c r="H64" s="50">
        <v>1967</v>
      </c>
      <c r="I64" s="52">
        <v>11.81</v>
      </c>
      <c r="J64" s="52">
        <v>1.5680000000000001</v>
      </c>
      <c r="K64" s="52">
        <v>7.1719999999999997</v>
      </c>
      <c r="L64" s="52">
        <v>0.188</v>
      </c>
      <c r="M64" s="52">
        <v>0.55300000000000005</v>
      </c>
      <c r="N64" s="52">
        <v>3.07</v>
      </c>
      <c r="O64" s="52">
        <v>1869.57</v>
      </c>
      <c r="P64" s="52">
        <v>3.07</v>
      </c>
      <c r="Q64" s="52">
        <v>1869.57</v>
      </c>
      <c r="R64" s="53">
        <v>1.64E-3</v>
      </c>
      <c r="S64" s="54">
        <v>45.78</v>
      </c>
      <c r="T64" s="55">
        <v>0.08</v>
      </c>
      <c r="U64" s="55">
        <v>98.53</v>
      </c>
      <c r="V64" s="55">
        <v>4.51</v>
      </c>
    </row>
    <row r="65" spans="1:22" ht="12.75" x14ac:dyDescent="0.2">
      <c r="A65" s="296"/>
      <c r="B65" s="28">
        <v>58</v>
      </c>
      <c r="C65" s="106" t="s">
        <v>207</v>
      </c>
      <c r="D65" s="105" t="s">
        <v>441</v>
      </c>
      <c r="E65" s="51" t="s">
        <v>208</v>
      </c>
      <c r="F65" s="136" t="s">
        <v>39</v>
      </c>
      <c r="G65" s="50">
        <v>20</v>
      </c>
      <c r="H65" s="50" t="s">
        <v>51</v>
      </c>
      <c r="I65" s="52">
        <v>5.9249000000000001</v>
      </c>
      <c r="J65" s="52">
        <v>1.887</v>
      </c>
      <c r="K65" s="52">
        <v>1.9962600000000001</v>
      </c>
      <c r="L65" s="52">
        <v>-9.6099999999999991E-2</v>
      </c>
      <c r="M65" s="52"/>
      <c r="N65" s="52">
        <v>2.13774</v>
      </c>
      <c r="O65" s="52">
        <v>1300.1100000000001</v>
      </c>
      <c r="P65" s="52">
        <v>2.13774</v>
      </c>
      <c r="Q65" s="52">
        <v>1300.1100000000001</v>
      </c>
      <c r="R65" s="53">
        <v>1.6442762535477766E-3</v>
      </c>
      <c r="S65" s="54">
        <v>50.5</v>
      </c>
      <c r="T65" s="55">
        <v>8.303595080416272E-2</v>
      </c>
      <c r="U65" s="55">
        <v>98.656575212866599</v>
      </c>
      <c r="V65" s="55">
        <v>4.9821570482497632</v>
      </c>
    </row>
    <row r="66" spans="1:22" ht="12.75" x14ac:dyDescent="0.2">
      <c r="A66" s="296"/>
      <c r="B66" s="297">
        <v>59</v>
      </c>
      <c r="C66" s="106" t="s">
        <v>189</v>
      </c>
      <c r="D66" s="105" t="s">
        <v>190</v>
      </c>
      <c r="E66" s="51" t="s">
        <v>198</v>
      </c>
      <c r="F66" s="136" t="s">
        <v>39</v>
      </c>
      <c r="G66" s="50">
        <v>100</v>
      </c>
      <c r="H66" s="50" t="s">
        <v>51</v>
      </c>
      <c r="I66" s="52">
        <v>23.9</v>
      </c>
      <c r="J66" s="52">
        <v>7.4</v>
      </c>
      <c r="K66" s="52">
        <v>9.6999999999999993</v>
      </c>
      <c r="L66" s="52">
        <v>-0.5</v>
      </c>
      <c r="M66" s="52">
        <v>0</v>
      </c>
      <c r="N66" s="52">
        <v>7.3</v>
      </c>
      <c r="O66" s="52">
        <v>4428.2</v>
      </c>
      <c r="P66" s="52">
        <v>7.3</v>
      </c>
      <c r="Q66" s="52">
        <v>4428.2</v>
      </c>
      <c r="R66" s="53">
        <v>1.65E-3</v>
      </c>
      <c r="S66" s="54">
        <v>57</v>
      </c>
      <c r="T66" s="55">
        <v>0.09</v>
      </c>
      <c r="U66" s="55">
        <v>99</v>
      </c>
      <c r="V66" s="55">
        <v>5.64</v>
      </c>
    </row>
    <row r="67" spans="1:22" ht="12.75" x14ac:dyDescent="0.2">
      <c r="A67" s="296"/>
      <c r="B67" s="28">
        <v>60</v>
      </c>
      <c r="C67" s="106" t="s">
        <v>207</v>
      </c>
      <c r="D67" s="105" t="s">
        <v>441</v>
      </c>
      <c r="E67" s="51" t="s">
        <v>593</v>
      </c>
      <c r="F67" s="136" t="s">
        <v>39</v>
      </c>
      <c r="G67" s="50">
        <v>18</v>
      </c>
      <c r="H67" s="50" t="s">
        <v>51</v>
      </c>
      <c r="I67" s="52">
        <v>6.4870000000000001</v>
      </c>
      <c r="J67" s="52">
        <v>2.2440000000000002</v>
      </c>
      <c r="K67" s="52">
        <v>2.6018560000000002</v>
      </c>
      <c r="L67" s="52">
        <v>0</v>
      </c>
      <c r="M67" s="52"/>
      <c r="N67" s="52">
        <v>1.6411439999999999</v>
      </c>
      <c r="O67" s="52">
        <v>993.94</v>
      </c>
      <c r="P67" s="52">
        <v>1.6411439999999999</v>
      </c>
      <c r="Q67" s="52">
        <v>993.94</v>
      </c>
      <c r="R67" s="53">
        <v>1.6511499688109945E-3</v>
      </c>
      <c r="S67" s="54">
        <v>50.5</v>
      </c>
      <c r="T67" s="55">
        <v>8.3383073424955226E-2</v>
      </c>
      <c r="U67" s="55">
        <v>99.068998128659672</v>
      </c>
      <c r="V67" s="55">
        <v>5.0029844054973136</v>
      </c>
    </row>
    <row r="68" spans="1:22" ht="12.75" x14ac:dyDescent="0.2">
      <c r="A68" s="296"/>
      <c r="B68" s="28">
        <v>61</v>
      </c>
      <c r="C68" s="108" t="s">
        <v>141</v>
      </c>
      <c r="D68" s="109" t="s">
        <v>142</v>
      </c>
      <c r="E68" s="111" t="s">
        <v>519</v>
      </c>
      <c r="F68" s="215" t="s">
        <v>39</v>
      </c>
      <c r="G68" s="112">
        <v>40</v>
      </c>
      <c r="H68" s="113" t="s">
        <v>51</v>
      </c>
      <c r="I68" s="114">
        <v>15.56</v>
      </c>
      <c r="J68" s="114">
        <v>5.63</v>
      </c>
      <c r="K68" s="114">
        <v>6.18</v>
      </c>
      <c r="L68" s="114">
        <v>-0.38</v>
      </c>
      <c r="M68" s="114">
        <v>0.74339999999999995</v>
      </c>
      <c r="N68" s="114">
        <v>3.3866000000000001</v>
      </c>
      <c r="O68" s="115">
        <v>2495.71</v>
      </c>
      <c r="P68" s="114">
        <v>4.13</v>
      </c>
      <c r="Q68" s="115">
        <v>2495.71</v>
      </c>
      <c r="R68" s="116">
        <v>1.6548397049336661E-3</v>
      </c>
      <c r="S68" s="110">
        <v>56.7</v>
      </c>
      <c r="T68" s="117">
        <v>9.3829411269738872E-2</v>
      </c>
      <c r="U68" s="117">
        <v>99.29038229601997</v>
      </c>
      <c r="V68" s="117">
        <v>5.6297646761843323</v>
      </c>
    </row>
    <row r="69" spans="1:22" ht="12.75" x14ac:dyDescent="0.2">
      <c r="A69" s="296"/>
      <c r="B69" s="297">
        <v>62</v>
      </c>
      <c r="C69" s="106" t="s">
        <v>286</v>
      </c>
      <c r="D69" s="105" t="s">
        <v>287</v>
      </c>
      <c r="E69" s="125" t="s">
        <v>300</v>
      </c>
      <c r="F69" s="124" t="s">
        <v>39</v>
      </c>
      <c r="G69" s="105">
        <v>85</v>
      </c>
      <c r="H69" s="105">
        <v>1970</v>
      </c>
      <c r="I69" s="52">
        <v>22.52</v>
      </c>
      <c r="J69" s="52">
        <v>6.4348799999999997</v>
      </c>
      <c r="K69" s="52">
        <v>11.11027</v>
      </c>
      <c r="L69" s="52">
        <v>-1.3348800000000001</v>
      </c>
      <c r="M69" s="52">
        <v>1.1357630000000001</v>
      </c>
      <c r="N69" s="52">
        <v>5.1739369999999996</v>
      </c>
      <c r="O69" s="101">
        <v>3789.83</v>
      </c>
      <c r="P69" s="52">
        <v>6.3096999999999994</v>
      </c>
      <c r="Q69" s="101">
        <v>3789.83</v>
      </c>
      <c r="R69" s="53">
        <v>1.6649031750764545E-3</v>
      </c>
      <c r="S69" s="54">
        <v>61.04</v>
      </c>
      <c r="T69" s="55">
        <v>0.10162568980666678</v>
      </c>
      <c r="U69" s="55">
        <v>99.894190504587272</v>
      </c>
      <c r="V69" s="55">
        <v>6.0975413884000069</v>
      </c>
    </row>
    <row r="70" spans="1:22" ht="12.75" x14ac:dyDescent="0.2">
      <c r="A70" s="296"/>
      <c r="B70" s="28">
        <v>63</v>
      </c>
      <c r="C70" s="106" t="s">
        <v>207</v>
      </c>
      <c r="D70" s="105" t="s">
        <v>441</v>
      </c>
      <c r="E70" s="51" t="s">
        <v>594</v>
      </c>
      <c r="F70" s="136" t="s">
        <v>39</v>
      </c>
      <c r="G70" s="50">
        <v>60</v>
      </c>
      <c r="H70" s="50">
        <v>1970</v>
      </c>
      <c r="I70" s="52">
        <v>16.386559999999999</v>
      </c>
      <c r="J70" s="52">
        <v>3.8250000000000002</v>
      </c>
      <c r="K70" s="52">
        <v>8.9334389999999999</v>
      </c>
      <c r="L70" s="52">
        <v>-0.93444000000000005</v>
      </c>
      <c r="M70" s="52"/>
      <c r="N70" s="52">
        <v>4.5625610000000005</v>
      </c>
      <c r="O70" s="52">
        <v>2701.03</v>
      </c>
      <c r="P70" s="52">
        <v>4.5625610000000005</v>
      </c>
      <c r="Q70" s="52">
        <v>2701.03</v>
      </c>
      <c r="R70" s="53">
        <v>1.6891930115548513E-3</v>
      </c>
      <c r="S70" s="54">
        <v>50.5</v>
      </c>
      <c r="T70" s="55">
        <v>8.5304247083519996E-2</v>
      </c>
      <c r="U70" s="55">
        <v>101.35158069329107</v>
      </c>
      <c r="V70" s="55">
        <v>5.1182548250111983</v>
      </c>
    </row>
    <row r="71" spans="1:22" ht="12.75" x14ac:dyDescent="0.2">
      <c r="A71" s="296"/>
      <c r="B71" s="28">
        <v>64</v>
      </c>
      <c r="C71" s="106" t="s">
        <v>96</v>
      </c>
      <c r="D71" s="105" t="s">
        <v>97</v>
      </c>
      <c r="E71" s="51" t="s">
        <v>99</v>
      </c>
      <c r="F71" s="136"/>
      <c r="G71" s="50">
        <v>118</v>
      </c>
      <c r="H71" s="50">
        <v>2007</v>
      </c>
      <c r="I71" s="52">
        <v>45.5</v>
      </c>
      <c r="J71" s="52">
        <v>19.559999999999999</v>
      </c>
      <c r="K71" s="52">
        <v>12.83</v>
      </c>
      <c r="L71" s="52">
        <v>0</v>
      </c>
      <c r="M71" s="52">
        <v>0</v>
      </c>
      <c r="N71" s="52">
        <v>13.11</v>
      </c>
      <c r="O71" s="52">
        <v>7726.7</v>
      </c>
      <c r="P71" s="52">
        <v>11.83</v>
      </c>
      <c r="Q71" s="52">
        <v>6972.04</v>
      </c>
      <c r="R71" s="53">
        <v>1.6999999999999999E-3</v>
      </c>
      <c r="S71" s="54">
        <v>47.4</v>
      </c>
      <c r="T71" s="55">
        <v>0.08</v>
      </c>
      <c r="U71" s="55">
        <v>101.82</v>
      </c>
      <c r="V71" s="55">
        <v>4.83</v>
      </c>
    </row>
    <row r="72" spans="1:22" ht="12.75" x14ac:dyDescent="0.2">
      <c r="A72" s="296"/>
      <c r="B72" s="297">
        <v>65</v>
      </c>
      <c r="C72" s="106" t="s">
        <v>257</v>
      </c>
      <c r="D72" s="105" t="s">
        <v>258</v>
      </c>
      <c r="E72" s="51" t="s">
        <v>260</v>
      </c>
      <c r="F72" s="136" t="s">
        <v>39</v>
      </c>
      <c r="G72" s="50">
        <v>27</v>
      </c>
      <c r="H72" s="50" t="s">
        <v>51</v>
      </c>
      <c r="I72" s="52">
        <v>7.4979999999999993</v>
      </c>
      <c r="J72" s="52">
        <v>2.4119999999999999</v>
      </c>
      <c r="K72" s="52">
        <v>2.79</v>
      </c>
      <c r="L72" s="52">
        <v>0</v>
      </c>
      <c r="M72" s="52">
        <v>0.75768000000000002</v>
      </c>
      <c r="N72" s="52">
        <v>1.5383199999999999</v>
      </c>
      <c r="O72" s="52">
        <v>1344.29</v>
      </c>
      <c r="P72" s="52">
        <v>2.2959999999999998</v>
      </c>
      <c r="Q72" s="52">
        <v>1344.29</v>
      </c>
      <c r="R72" s="53">
        <v>1.7079647992620638E-3</v>
      </c>
      <c r="S72" s="54">
        <v>61.3</v>
      </c>
      <c r="T72" s="55">
        <v>0.10469824219476451</v>
      </c>
      <c r="U72" s="55">
        <v>102.47788795572383</v>
      </c>
      <c r="V72" s="55">
        <v>6.2818945316858708</v>
      </c>
    </row>
    <row r="73" spans="1:22" ht="12.75" x14ac:dyDescent="0.2">
      <c r="A73" s="296"/>
      <c r="B73" s="28">
        <v>66</v>
      </c>
      <c r="C73" s="106" t="s">
        <v>883</v>
      </c>
      <c r="D73" s="105" t="s">
        <v>884</v>
      </c>
      <c r="E73" s="51" t="s">
        <v>890</v>
      </c>
      <c r="F73" s="136" t="s">
        <v>39</v>
      </c>
      <c r="G73" s="50">
        <v>55</v>
      </c>
      <c r="H73" s="50">
        <v>1966</v>
      </c>
      <c r="I73" s="52">
        <v>4.3079999999999998</v>
      </c>
      <c r="J73" s="52">
        <v>0</v>
      </c>
      <c r="K73" s="52">
        <v>0</v>
      </c>
      <c r="L73" s="52">
        <v>0</v>
      </c>
      <c r="M73" s="52">
        <v>0.77500000000000002</v>
      </c>
      <c r="N73" s="52">
        <v>3.5325600000000001</v>
      </c>
      <c r="O73" s="52"/>
      <c r="P73" s="52">
        <v>4.3075600000000005</v>
      </c>
      <c r="Q73" s="52">
        <v>2515.7730000000001</v>
      </c>
      <c r="R73" s="53">
        <v>1.7122212536663682E-3</v>
      </c>
      <c r="S73" s="54">
        <v>67.099999999999994</v>
      </c>
      <c r="T73" s="55">
        <v>0.11489004612101329</v>
      </c>
      <c r="U73" s="55">
        <v>102.73327521998209</v>
      </c>
      <c r="V73" s="55">
        <v>6.893402767260798</v>
      </c>
    </row>
    <row r="74" spans="1:22" ht="12.75" x14ac:dyDescent="0.2">
      <c r="A74" s="296"/>
      <c r="B74" s="28">
        <v>67</v>
      </c>
      <c r="C74" s="106" t="s">
        <v>286</v>
      </c>
      <c r="D74" s="105" t="s">
        <v>287</v>
      </c>
      <c r="E74" s="125" t="s">
        <v>295</v>
      </c>
      <c r="F74" s="124" t="s">
        <v>39</v>
      </c>
      <c r="G74" s="105">
        <v>55</v>
      </c>
      <c r="H74" s="105">
        <v>1966</v>
      </c>
      <c r="I74" s="52">
        <v>14.37</v>
      </c>
      <c r="J74" s="52">
        <v>4.0425690000000003</v>
      </c>
      <c r="K74" s="52">
        <v>6.5952089999999997</v>
      </c>
      <c r="L74" s="52">
        <v>-0.67657</v>
      </c>
      <c r="M74" s="52">
        <v>0.79358300000000004</v>
      </c>
      <c r="N74" s="52">
        <v>3.6151810000000002</v>
      </c>
      <c r="O74" s="101">
        <v>2562.34</v>
      </c>
      <c r="P74" s="52">
        <v>4.4087640000000006</v>
      </c>
      <c r="Q74" s="101">
        <v>2562.34</v>
      </c>
      <c r="R74" s="53">
        <v>1.7206007009218137E-3</v>
      </c>
      <c r="S74" s="54">
        <v>61.04</v>
      </c>
      <c r="T74" s="55">
        <v>0.10502546678426751</v>
      </c>
      <c r="U74" s="55">
        <v>103.23604205530883</v>
      </c>
      <c r="V74" s="55">
        <v>6.3015280070560511</v>
      </c>
    </row>
    <row r="75" spans="1:22" ht="12.75" x14ac:dyDescent="0.2">
      <c r="A75" s="296"/>
      <c r="B75" s="297">
        <v>68</v>
      </c>
      <c r="C75" s="106" t="s">
        <v>96</v>
      </c>
      <c r="D75" s="105" t="s">
        <v>97</v>
      </c>
      <c r="E75" s="51" t="s">
        <v>443</v>
      </c>
      <c r="F75" s="136"/>
      <c r="G75" s="50">
        <v>60</v>
      </c>
      <c r="H75" s="50">
        <v>2005</v>
      </c>
      <c r="I75" s="52">
        <v>22.07</v>
      </c>
      <c r="J75" s="52">
        <v>9.17</v>
      </c>
      <c r="K75" s="52">
        <v>3.88</v>
      </c>
      <c r="L75" s="52">
        <v>0.42</v>
      </c>
      <c r="M75" s="52">
        <v>0</v>
      </c>
      <c r="N75" s="52">
        <v>8.6</v>
      </c>
      <c r="O75" s="52">
        <v>4933.47</v>
      </c>
      <c r="P75" s="52">
        <v>8.2799999999999994</v>
      </c>
      <c r="Q75" s="52">
        <v>4747.3</v>
      </c>
      <c r="R75" s="53">
        <v>1.74E-3</v>
      </c>
      <c r="S75" s="54">
        <v>47.4</v>
      </c>
      <c r="T75" s="55">
        <v>0.08</v>
      </c>
      <c r="U75" s="55">
        <v>104.59</v>
      </c>
      <c r="V75" s="55">
        <v>4.96</v>
      </c>
    </row>
    <row r="76" spans="1:22" ht="12.75" x14ac:dyDescent="0.2">
      <c r="A76" s="296"/>
      <c r="B76" s="28">
        <v>69</v>
      </c>
      <c r="C76" s="106" t="s">
        <v>189</v>
      </c>
      <c r="D76" s="105" t="s">
        <v>190</v>
      </c>
      <c r="E76" s="51" t="s">
        <v>565</v>
      </c>
      <c r="F76" s="136" t="s">
        <v>39</v>
      </c>
      <c r="G76" s="50">
        <v>20</v>
      </c>
      <c r="H76" s="50" t="s">
        <v>51</v>
      </c>
      <c r="I76" s="52">
        <v>7.6</v>
      </c>
      <c r="J76" s="52">
        <v>1.7</v>
      </c>
      <c r="K76" s="52">
        <v>4</v>
      </c>
      <c r="L76" s="52">
        <v>0.3</v>
      </c>
      <c r="M76" s="52">
        <v>0</v>
      </c>
      <c r="N76" s="52">
        <v>1.7</v>
      </c>
      <c r="O76" s="52">
        <v>950.6</v>
      </c>
      <c r="P76" s="52">
        <v>1.7</v>
      </c>
      <c r="Q76" s="52">
        <v>950.6</v>
      </c>
      <c r="R76" s="53">
        <v>1.74E-3</v>
      </c>
      <c r="S76" s="54">
        <v>57</v>
      </c>
      <c r="T76" s="55">
        <v>0.1</v>
      </c>
      <c r="U76" s="55">
        <v>104.33</v>
      </c>
      <c r="V76" s="55">
        <v>5.95</v>
      </c>
    </row>
    <row r="77" spans="1:22" ht="12.75" x14ac:dyDescent="0.2">
      <c r="A77" s="296"/>
      <c r="B77" s="28">
        <v>70</v>
      </c>
      <c r="C77" s="121" t="s">
        <v>172</v>
      </c>
      <c r="D77" s="50" t="s">
        <v>173</v>
      </c>
      <c r="E77" s="107" t="s">
        <v>536</v>
      </c>
      <c r="F77" s="136" t="s">
        <v>175</v>
      </c>
      <c r="G77" s="50">
        <v>25</v>
      </c>
      <c r="H77" s="50" t="s">
        <v>51</v>
      </c>
      <c r="I77" s="52">
        <f>SUM(J77:N77)</f>
        <v>8.1999999999999993</v>
      </c>
      <c r="J77" s="52">
        <v>1.9455</v>
      </c>
      <c r="K77" s="52">
        <v>3.7538</v>
      </c>
      <c r="L77" s="52">
        <v>0.2475</v>
      </c>
      <c r="M77" s="52">
        <v>0</v>
      </c>
      <c r="N77" s="52">
        <v>2.2532000000000001</v>
      </c>
      <c r="O77" s="52">
        <v>1275.81</v>
      </c>
      <c r="P77" s="52">
        <f>N77</f>
        <v>2.2532000000000001</v>
      </c>
      <c r="Q77" s="52">
        <f>O77</f>
        <v>1275.81</v>
      </c>
      <c r="R77" s="53">
        <f>P77/Q77</f>
        <v>1.766093697337378E-3</v>
      </c>
      <c r="S77" s="54">
        <v>42.4</v>
      </c>
      <c r="T77" s="55">
        <f>R77*S77</f>
        <v>7.4882372767104827E-2</v>
      </c>
      <c r="U77" s="55">
        <f>R77*60*1000</f>
        <v>105.96562184024268</v>
      </c>
      <c r="V77" s="55">
        <f>U77*S77/1000</f>
        <v>4.4929423660262895</v>
      </c>
    </row>
    <row r="78" spans="1:22" ht="12.75" x14ac:dyDescent="0.2">
      <c r="A78" s="296"/>
      <c r="B78" s="297">
        <v>71</v>
      </c>
      <c r="C78" s="106" t="s">
        <v>640</v>
      </c>
      <c r="D78" s="105" t="s">
        <v>671</v>
      </c>
      <c r="E78" s="51" t="s">
        <v>645</v>
      </c>
      <c r="F78" s="136" t="s">
        <v>39</v>
      </c>
      <c r="G78" s="50">
        <v>50</v>
      </c>
      <c r="H78" s="50">
        <v>1977</v>
      </c>
      <c r="I78" s="52">
        <v>15.79</v>
      </c>
      <c r="J78" s="52">
        <v>4.3979999999999997</v>
      </c>
      <c r="K78" s="52">
        <v>6.58</v>
      </c>
      <c r="L78" s="52">
        <v>0.28999999999999998</v>
      </c>
      <c r="M78" s="52">
        <v>0.81299999999999994</v>
      </c>
      <c r="N78" s="52">
        <v>4.5199999999999996</v>
      </c>
      <c r="O78" s="52">
        <v>2555.9</v>
      </c>
      <c r="P78" s="52">
        <v>4.5</v>
      </c>
      <c r="Q78" s="52">
        <v>2555.9</v>
      </c>
      <c r="R78" s="53">
        <v>1.7700000000000001E-3</v>
      </c>
      <c r="S78" s="54">
        <v>71.83</v>
      </c>
      <c r="T78" s="55">
        <v>0.1271391</v>
      </c>
      <c r="U78" s="55">
        <v>106.2</v>
      </c>
      <c r="V78" s="55">
        <v>7.6283460000000005</v>
      </c>
    </row>
    <row r="79" spans="1:22" ht="12.75" x14ac:dyDescent="0.2">
      <c r="A79" s="296"/>
      <c r="B79" s="28">
        <v>72</v>
      </c>
      <c r="C79" s="106" t="s">
        <v>189</v>
      </c>
      <c r="D79" s="105" t="s">
        <v>190</v>
      </c>
      <c r="E79" s="51" t="s">
        <v>196</v>
      </c>
      <c r="F79" s="136" t="s">
        <v>39</v>
      </c>
      <c r="G79" s="50">
        <v>15</v>
      </c>
      <c r="H79" s="50" t="s">
        <v>51</v>
      </c>
      <c r="I79" s="52">
        <v>6.6</v>
      </c>
      <c r="J79" s="52">
        <v>1.1000000000000001</v>
      </c>
      <c r="K79" s="52">
        <v>3.3</v>
      </c>
      <c r="L79" s="52">
        <v>0.2</v>
      </c>
      <c r="M79" s="52">
        <v>0</v>
      </c>
      <c r="N79" s="52">
        <v>2</v>
      </c>
      <c r="O79" s="52">
        <v>1122.3</v>
      </c>
      <c r="P79" s="52">
        <v>2</v>
      </c>
      <c r="Q79" s="52">
        <v>1122.3</v>
      </c>
      <c r="R79" s="53">
        <v>1.7799999999999999E-3</v>
      </c>
      <c r="S79" s="54">
        <v>57</v>
      </c>
      <c r="T79" s="55">
        <v>0.1</v>
      </c>
      <c r="U79" s="55">
        <v>107.02</v>
      </c>
      <c r="V79" s="55">
        <v>6.1</v>
      </c>
    </row>
    <row r="80" spans="1:22" ht="12.75" x14ac:dyDescent="0.2">
      <c r="A80" s="296"/>
      <c r="B80" s="28">
        <v>73</v>
      </c>
      <c r="C80" s="99" t="s">
        <v>212</v>
      </c>
      <c r="D80" s="105" t="s">
        <v>213</v>
      </c>
      <c r="E80" s="51" t="s">
        <v>627</v>
      </c>
      <c r="F80" s="136" t="s">
        <v>191</v>
      </c>
      <c r="G80" s="50">
        <v>43</v>
      </c>
      <c r="H80" s="50" t="s">
        <v>51</v>
      </c>
      <c r="I80" s="52">
        <v>10.9</v>
      </c>
      <c r="J80" s="52">
        <v>2.9</v>
      </c>
      <c r="K80" s="52">
        <v>4.2</v>
      </c>
      <c r="L80" s="52">
        <v>-0.2</v>
      </c>
      <c r="M80" s="52">
        <v>0.4</v>
      </c>
      <c r="N80" s="52">
        <v>3.6</v>
      </c>
      <c r="O80" s="52">
        <v>2253.6</v>
      </c>
      <c r="P80" s="52">
        <v>4</v>
      </c>
      <c r="Q80" s="52">
        <v>2253.6</v>
      </c>
      <c r="R80" s="53">
        <v>1.7799999999999999E-3</v>
      </c>
      <c r="S80" s="54">
        <v>53.41</v>
      </c>
      <c r="T80" s="55">
        <v>0.09</v>
      </c>
      <c r="U80" s="55">
        <v>106.61</v>
      </c>
      <c r="V80" s="55">
        <v>5.69</v>
      </c>
    </row>
    <row r="81" spans="1:22" ht="12.75" x14ac:dyDescent="0.2">
      <c r="A81" s="296"/>
      <c r="B81" s="297">
        <v>74</v>
      </c>
      <c r="C81" s="135" t="s">
        <v>915</v>
      </c>
      <c r="D81" s="128" t="s">
        <v>916</v>
      </c>
      <c r="E81" s="107" t="s">
        <v>923</v>
      </c>
      <c r="F81" s="136" t="s">
        <v>225</v>
      </c>
      <c r="G81" s="50">
        <v>74</v>
      </c>
      <c r="H81" s="50">
        <v>2014</v>
      </c>
      <c r="I81" s="52">
        <v>11.23</v>
      </c>
      <c r="J81" s="52">
        <v>3.5822399999999996</v>
      </c>
      <c r="K81" s="52">
        <v>0</v>
      </c>
      <c r="L81" s="52">
        <v>0.65076000000000001</v>
      </c>
      <c r="M81" s="52">
        <v>2.4429999680000001</v>
      </c>
      <c r="N81" s="52">
        <v>4.5540000000000003</v>
      </c>
      <c r="O81" s="52">
        <v>3848.86</v>
      </c>
      <c r="P81" s="52">
        <f>SUM(M81+N81)</f>
        <v>6.9969999680000008</v>
      </c>
      <c r="Q81" s="52">
        <v>3887.53</v>
      </c>
      <c r="R81" s="53">
        <f>P81/Q81</f>
        <v>1.7998574848296992E-3</v>
      </c>
      <c r="S81" s="54">
        <v>57.6</v>
      </c>
      <c r="T81" s="55">
        <f>R81*S81</f>
        <v>0.10367179112619067</v>
      </c>
      <c r="U81" s="55">
        <f>R81*60*1000</f>
        <v>107.99144908978195</v>
      </c>
      <c r="V81" s="55">
        <f>U81*S81/1000</f>
        <v>6.2203074675714403</v>
      </c>
    </row>
    <row r="82" spans="1:22" ht="12.75" x14ac:dyDescent="0.2">
      <c r="A82" s="296"/>
      <c r="B82" s="28">
        <v>75</v>
      </c>
      <c r="C82" s="99" t="s">
        <v>212</v>
      </c>
      <c r="D82" s="105" t="s">
        <v>213</v>
      </c>
      <c r="E82" s="51" t="s">
        <v>628</v>
      </c>
      <c r="F82" s="136" t="s">
        <v>191</v>
      </c>
      <c r="G82" s="50">
        <v>40</v>
      </c>
      <c r="H82" s="50" t="s">
        <v>51</v>
      </c>
      <c r="I82" s="52">
        <v>12.5</v>
      </c>
      <c r="J82" s="52">
        <v>2.9</v>
      </c>
      <c r="K82" s="52">
        <v>5.7</v>
      </c>
      <c r="L82" s="52">
        <v>-0.1</v>
      </c>
      <c r="M82" s="52">
        <v>0.4</v>
      </c>
      <c r="N82" s="52">
        <v>3.6</v>
      </c>
      <c r="O82" s="52">
        <v>2233.8000000000002</v>
      </c>
      <c r="P82" s="52">
        <v>4</v>
      </c>
      <c r="Q82" s="52">
        <v>2233.8000000000002</v>
      </c>
      <c r="R82" s="53">
        <v>1.81E-3</v>
      </c>
      <c r="S82" s="54">
        <v>53.41</v>
      </c>
      <c r="T82" s="55">
        <v>0.1</v>
      </c>
      <c r="U82" s="55">
        <v>108.58</v>
      </c>
      <c r="V82" s="55">
        <v>5.8</v>
      </c>
    </row>
    <row r="83" spans="1:22" ht="12.75" x14ac:dyDescent="0.2">
      <c r="A83" s="296"/>
      <c r="B83" s="28">
        <v>76</v>
      </c>
      <c r="C83" s="106" t="s">
        <v>189</v>
      </c>
      <c r="D83" s="105" t="s">
        <v>190</v>
      </c>
      <c r="E83" s="51" t="s">
        <v>566</v>
      </c>
      <c r="F83" s="136" t="s">
        <v>39</v>
      </c>
      <c r="G83" s="50">
        <v>45</v>
      </c>
      <c r="H83" s="50" t="s">
        <v>51</v>
      </c>
      <c r="I83" s="52">
        <v>14.4</v>
      </c>
      <c r="J83" s="52">
        <v>5.3</v>
      </c>
      <c r="K83" s="52">
        <v>4.7</v>
      </c>
      <c r="L83" s="52">
        <v>0.1</v>
      </c>
      <c r="M83" s="52">
        <v>0</v>
      </c>
      <c r="N83" s="52">
        <v>4.2</v>
      </c>
      <c r="O83" s="52">
        <v>2325.3000000000002</v>
      </c>
      <c r="P83" s="52">
        <v>4.2</v>
      </c>
      <c r="Q83" s="52">
        <v>2325.3000000000002</v>
      </c>
      <c r="R83" s="53">
        <v>1.82E-3</v>
      </c>
      <c r="S83" s="54">
        <v>57</v>
      </c>
      <c r="T83" s="55">
        <v>0.1</v>
      </c>
      <c r="U83" s="55">
        <v>109.29</v>
      </c>
      <c r="V83" s="55">
        <v>6.23</v>
      </c>
    </row>
    <row r="84" spans="1:22" ht="12.75" x14ac:dyDescent="0.2">
      <c r="A84" s="296"/>
      <c r="B84" s="297">
        <v>77</v>
      </c>
      <c r="C84" s="106" t="s">
        <v>189</v>
      </c>
      <c r="D84" s="105" t="s">
        <v>190</v>
      </c>
      <c r="E84" s="51" t="s">
        <v>194</v>
      </c>
      <c r="F84" s="136" t="s">
        <v>39</v>
      </c>
      <c r="G84" s="50">
        <v>45</v>
      </c>
      <c r="H84" s="50" t="s">
        <v>51</v>
      </c>
      <c r="I84" s="52">
        <v>14.7</v>
      </c>
      <c r="J84" s="52">
        <v>3.8</v>
      </c>
      <c r="K84" s="52">
        <v>7.1</v>
      </c>
      <c r="L84" s="52">
        <v>-0.5</v>
      </c>
      <c r="M84" s="52">
        <v>0</v>
      </c>
      <c r="N84" s="52">
        <v>4.3</v>
      </c>
      <c r="O84" s="52">
        <v>2328.9</v>
      </c>
      <c r="P84" s="52">
        <v>4.3</v>
      </c>
      <c r="Q84" s="52">
        <v>2328.9</v>
      </c>
      <c r="R84" s="53">
        <v>1.8600000000000001E-3</v>
      </c>
      <c r="S84" s="54">
        <v>57</v>
      </c>
      <c r="T84" s="55">
        <v>0.11</v>
      </c>
      <c r="U84" s="55">
        <v>111.79</v>
      </c>
      <c r="V84" s="55">
        <v>6.37</v>
      </c>
    </row>
    <row r="85" spans="1:22" ht="12.75" x14ac:dyDescent="0.2">
      <c r="A85" s="296"/>
      <c r="B85" s="28">
        <v>78</v>
      </c>
      <c r="C85" s="99" t="s">
        <v>212</v>
      </c>
      <c r="D85" s="105" t="s">
        <v>215</v>
      </c>
      <c r="E85" s="51" t="s">
        <v>629</v>
      </c>
      <c r="F85" s="136" t="s">
        <v>191</v>
      </c>
      <c r="G85" s="50">
        <v>77</v>
      </c>
      <c r="H85" s="50" t="s">
        <v>51</v>
      </c>
      <c r="I85" s="52">
        <v>11</v>
      </c>
      <c r="J85" s="52">
        <v>0.9</v>
      </c>
      <c r="K85" s="52">
        <v>3.6</v>
      </c>
      <c r="L85" s="52">
        <v>-0.9</v>
      </c>
      <c r="M85" s="52">
        <v>0.7</v>
      </c>
      <c r="N85" s="52">
        <v>6.7</v>
      </c>
      <c r="O85" s="52">
        <v>3983.3</v>
      </c>
      <c r="P85" s="52">
        <v>7.4</v>
      </c>
      <c r="Q85" s="52">
        <v>3983.3</v>
      </c>
      <c r="R85" s="53">
        <v>1.8600000000000001E-3</v>
      </c>
      <c r="S85" s="54">
        <v>53.41</v>
      </c>
      <c r="T85" s="55">
        <v>0.1</v>
      </c>
      <c r="U85" s="55">
        <v>111.36</v>
      </c>
      <c r="V85" s="55">
        <v>5.95</v>
      </c>
    </row>
    <row r="86" spans="1:22" ht="12.75" x14ac:dyDescent="0.2">
      <c r="A86" s="296"/>
      <c r="B86" s="28">
        <v>79</v>
      </c>
      <c r="C86" s="106" t="s">
        <v>96</v>
      </c>
      <c r="D86" s="105" t="s">
        <v>97</v>
      </c>
      <c r="E86" s="51" t="s">
        <v>104</v>
      </c>
      <c r="F86" s="136"/>
      <c r="G86" s="50">
        <v>72</v>
      </c>
      <c r="H86" s="50">
        <v>2005</v>
      </c>
      <c r="I86" s="52">
        <v>24.72</v>
      </c>
      <c r="J86" s="52">
        <v>11.22</v>
      </c>
      <c r="K86" s="52">
        <v>3.9</v>
      </c>
      <c r="L86" s="52">
        <v>-0.41</v>
      </c>
      <c r="M86" s="52">
        <v>0</v>
      </c>
      <c r="N86" s="52">
        <v>10.01</v>
      </c>
      <c r="O86" s="52">
        <v>5346.21</v>
      </c>
      <c r="P86" s="52">
        <v>10.01</v>
      </c>
      <c r="Q86" s="52">
        <v>5346.21</v>
      </c>
      <c r="R86" s="53">
        <v>1.8699999999999999E-3</v>
      </c>
      <c r="S86" s="54">
        <v>47.4</v>
      </c>
      <c r="T86" s="55">
        <v>0.09</v>
      </c>
      <c r="U86" s="55">
        <v>112.34</v>
      </c>
      <c r="V86" s="55">
        <v>5.32</v>
      </c>
    </row>
    <row r="87" spans="1:22" ht="12.75" x14ac:dyDescent="0.2">
      <c r="A87" s="296"/>
      <c r="B87" s="297">
        <v>80</v>
      </c>
      <c r="C87" s="106" t="s">
        <v>189</v>
      </c>
      <c r="D87" s="105" t="s">
        <v>190</v>
      </c>
      <c r="E87" s="51" t="s">
        <v>197</v>
      </c>
      <c r="F87" s="136" t="s">
        <v>39</v>
      </c>
      <c r="G87" s="50">
        <v>76</v>
      </c>
      <c r="H87" s="50" t="s">
        <v>51</v>
      </c>
      <c r="I87" s="52">
        <v>22.2</v>
      </c>
      <c r="J87" s="52">
        <v>6.6</v>
      </c>
      <c r="K87" s="52">
        <v>7.6</v>
      </c>
      <c r="L87" s="52">
        <v>0.5</v>
      </c>
      <c r="M87" s="52">
        <v>0</v>
      </c>
      <c r="N87" s="52">
        <v>7.5</v>
      </c>
      <c r="O87" s="52">
        <v>3987.5</v>
      </c>
      <c r="P87" s="52">
        <v>7.5</v>
      </c>
      <c r="Q87" s="52">
        <v>3987.5</v>
      </c>
      <c r="R87" s="53">
        <v>1.89E-3</v>
      </c>
      <c r="S87" s="54">
        <v>57</v>
      </c>
      <c r="T87" s="55">
        <v>0.11</v>
      </c>
      <c r="U87" s="55">
        <v>113.44</v>
      </c>
      <c r="V87" s="55">
        <v>6.47</v>
      </c>
    </row>
    <row r="88" spans="1:22" ht="12.75" x14ac:dyDescent="0.2">
      <c r="A88" s="296"/>
      <c r="B88" s="28">
        <v>81</v>
      </c>
      <c r="C88" s="135" t="s">
        <v>915</v>
      </c>
      <c r="D88" s="128" t="s">
        <v>916</v>
      </c>
      <c r="E88" s="107" t="s">
        <v>921</v>
      </c>
      <c r="F88" s="136" t="s">
        <v>225</v>
      </c>
      <c r="G88" s="50">
        <v>26</v>
      </c>
      <c r="H88" s="50">
        <v>2013</v>
      </c>
      <c r="I88" s="52">
        <v>4.5659999999999998</v>
      </c>
      <c r="J88" s="52">
        <v>2.2761300000000002</v>
      </c>
      <c r="K88" s="52">
        <v>0</v>
      </c>
      <c r="L88" s="52">
        <v>-0.23613000000000001</v>
      </c>
      <c r="M88" s="52">
        <v>0.39375900200000002</v>
      </c>
      <c r="N88" s="52">
        <v>2.1322410000000001</v>
      </c>
      <c r="O88" s="52">
        <v>1311.33</v>
      </c>
      <c r="P88" s="52">
        <f>SUM(M88+N88)</f>
        <v>2.526000002</v>
      </c>
      <c r="Q88" s="52">
        <v>1311.33</v>
      </c>
      <c r="R88" s="53">
        <f>P88/Q88</f>
        <v>1.9262885787711714E-3</v>
      </c>
      <c r="S88" s="54">
        <v>57.6</v>
      </c>
      <c r="T88" s="55">
        <f>R88*S88</f>
        <v>0.11095422213721948</v>
      </c>
      <c r="U88" s="55">
        <f>R88*60*1000</f>
        <v>115.57731472627027</v>
      </c>
      <c r="V88" s="55">
        <f>U88*S88/1000</f>
        <v>6.6572533282331676</v>
      </c>
    </row>
    <row r="89" spans="1:22" ht="12.75" x14ac:dyDescent="0.2">
      <c r="A89" s="296"/>
      <c r="B89" s="28">
        <v>82</v>
      </c>
      <c r="C89" s="106" t="s">
        <v>883</v>
      </c>
      <c r="D89" s="105" t="s">
        <v>884</v>
      </c>
      <c r="E89" s="51" t="s">
        <v>892</v>
      </c>
      <c r="F89" s="136" t="s">
        <v>40</v>
      </c>
      <c r="G89" s="50">
        <v>4</v>
      </c>
      <c r="H89" s="50">
        <v>1969</v>
      </c>
      <c r="I89" s="52">
        <v>0.315</v>
      </c>
      <c r="J89" s="52">
        <v>0</v>
      </c>
      <c r="K89" s="52">
        <v>0</v>
      </c>
      <c r="L89" s="52">
        <v>0</v>
      </c>
      <c r="M89" s="52">
        <v>0</v>
      </c>
      <c r="N89" s="52">
        <v>0.315</v>
      </c>
      <c r="O89" s="52"/>
      <c r="P89" s="52">
        <v>0.3</v>
      </c>
      <c r="Q89" s="52">
        <v>155.26</v>
      </c>
      <c r="R89" s="53">
        <v>1.9322426896818241E-3</v>
      </c>
      <c r="S89" s="54">
        <v>67.099999999999994</v>
      </c>
      <c r="T89" s="55">
        <v>0.12965348447765038</v>
      </c>
      <c r="U89" s="55">
        <v>115.93456138090944</v>
      </c>
      <c r="V89" s="55">
        <v>7.7792090686590223</v>
      </c>
    </row>
    <row r="90" spans="1:22" ht="12.75" x14ac:dyDescent="0.2">
      <c r="A90" s="296"/>
      <c r="B90" s="297">
        <v>83</v>
      </c>
      <c r="C90" s="99" t="s">
        <v>212</v>
      </c>
      <c r="D90" s="105" t="s">
        <v>213</v>
      </c>
      <c r="E90" s="51" t="s">
        <v>626</v>
      </c>
      <c r="F90" s="136" t="s">
        <v>191</v>
      </c>
      <c r="G90" s="50">
        <v>9</v>
      </c>
      <c r="H90" s="50" t="s">
        <v>51</v>
      </c>
      <c r="I90" s="52">
        <v>1.7</v>
      </c>
      <c r="J90" s="52">
        <v>0.3</v>
      </c>
      <c r="K90" s="52">
        <v>0.4</v>
      </c>
      <c r="L90" s="52">
        <v>0</v>
      </c>
      <c r="M90" s="52">
        <v>0.3</v>
      </c>
      <c r="N90" s="52">
        <v>0.7</v>
      </c>
      <c r="O90" s="52">
        <v>509.6</v>
      </c>
      <c r="P90" s="52">
        <v>1</v>
      </c>
      <c r="Q90" s="52">
        <v>509.6</v>
      </c>
      <c r="R90" s="53">
        <v>1.9400000000000001E-3</v>
      </c>
      <c r="S90" s="54">
        <v>53.41</v>
      </c>
      <c r="T90" s="55">
        <v>0.1</v>
      </c>
      <c r="U90" s="55">
        <v>116.49</v>
      </c>
      <c r="V90" s="55">
        <v>6.22</v>
      </c>
    </row>
    <row r="91" spans="1:22" ht="12.75" x14ac:dyDescent="0.2">
      <c r="A91" s="296"/>
      <c r="B91" s="28">
        <v>84</v>
      </c>
      <c r="C91" s="135" t="s">
        <v>915</v>
      </c>
      <c r="D91" s="128" t="s">
        <v>916</v>
      </c>
      <c r="E91" s="107" t="s">
        <v>917</v>
      </c>
      <c r="F91" s="136" t="s">
        <v>225</v>
      </c>
      <c r="G91" s="50">
        <v>48</v>
      </c>
      <c r="H91" s="50">
        <v>2013</v>
      </c>
      <c r="I91" s="52">
        <v>6.7649999999999997</v>
      </c>
      <c r="J91" s="52">
        <v>2.907</v>
      </c>
      <c r="K91" s="52">
        <v>0</v>
      </c>
      <c r="L91" s="52">
        <v>-0.20399999900000002</v>
      </c>
      <c r="M91" s="52">
        <v>1.8868999799999999</v>
      </c>
      <c r="N91" s="52">
        <v>2.1751</v>
      </c>
      <c r="O91" s="52">
        <v>2089.1</v>
      </c>
      <c r="P91" s="52">
        <f>SUM(M91+N91)</f>
        <v>4.0619999799999995</v>
      </c>
      <c r="Q91" s="52">
        <v>2089.1</v>
      </c>
      <c r="R91" s="53">
        <f>P91/Q91</f>
        <v>1.9443779522282322E-3</v>
      </c>
      <c r="S91" s="54">
        <v>57.6</v>
      </c>
      <c r="T91" s="55">
        <f>R91*S91</f>
        <v>0.11199617004834618</v>
      </c>
      <c r="U91" s="55">
        <f>R91*60*1000</f>
        <v>116.66267713369393</v>
      </c>
      <c r="V91" s="55">
        <f>U91*S91/1000</f>
        <v>6.7197702029007704</v>
      </c>
    </row>
    <row r="92" spans="1:22" ht="12.75" x14ac:dyDescent="0.2">
      <c r="A92" s="296"/>
      <c r="B92" s="28">
        <v>85</v>
      </c>
      <c r="C92" s="106" t="s">
        <v>408</v>
      </c>
      <c r="D92" s="105" t="s">
        <v>409</v>
      </c>
      <c r="E92" s="51" t="s">
        <v>410</v>
      </c>
      <c r="F92" s="136" t="s">
        <v>175</v>
      </c>
      <c r="G92" s="50">
        <v>22</v>
      </c>
      <c r="H92" s="50">
        <v>1983</v>
      </c>
      <c r="I92" s="52">
        <v>8.5</v>
      </c>
      <c r="J92" s="52">
        <v>2.16</v>
      </c>
      <c r="K92" s="52">
        <v>3.9</v>
      </c>
      <c r="L92" s="52">
        <v>0</v>
      </c>
      <c r="M92" s="52">
        <v>0.21</v>
      </c>
      <c r="N92" s="52">
        <v>2.2599999999999998</v>
      </c>
      <c r="O92" s="52">
        <v>1178.5</v>
      </c>
      <c r="P92" s="52">
        <v>2.2999999999999998</v>
      </c>
      <c r="Q92" s="52">
        <v>1178.5</v>
      </c>
      <c r="R92" s="53">
        <v>1.951633432329232E-3</v>
      </c>
      <c r="S92" s="54">
        <v>80.099999999999994</v>
      </c>
      <c r="T92" s="55">
        <v>0.15632583792957147</v>
      </c>
      <c r="U92" s="55">
        <v>117.09800593975392</v>
      </c>
      <c r="V92" s="55">
        <v>9.3795502757742888</v>
      </c>
    </row>
    <row r="93" spans="1:22" ht="12.75" x14ac:dyDescent="0.2">
      <c r="A93" s="296"/>
      <c r="B93" s="297">
        <v>86</v>
      </c>
      <c r="C93" s="106" t="s">
        <v>189</v>
      </c>
      <c r="D93" s="105" t="s">
        <v>190</v>
      </c>
      <c r="E93" s="51" t="s">
        <v>195</v>
      </c>
      <c r="F93" s="136" t="s">
        <v>39</v>
      </c>
      <c r="G93" s="50">
        <v>75</v>
      </c>
      <c r="H93" s="50" t="s">
        <v>51</v>
      </c>
      <c r="I93" s="52">
        <v>27.7</v>
      </c>
      <c r="J93" s="52">
        <v>7.3</v>
      </c>
      <c r="K93" s="52">
        <v>12.4</v>
      </c>
      <c r="L93" s="52">
        <v>0.1</v>
      </c>
      <c r="M93" s="52">
        <v>0</v>
      </c>
      <c r="N93" s="52">
        <v>7.9</v>
      </c>
      <c r="O93" s="52">
        <v>3989</v>
      </c>
      <c r="P93" s="52">
        <v>7.9</v>
      </c>
      <c r="Q93" s="52">
        <v>3989</v>
      </c>
      <c r="R93" s="53">
        <v>1.97E-3</v>
      </c>
      <c r="S93" s="54">
        <v>57</v>
      </c>
      <c r="T93" s="55">
        <v>0.11</v>
      </c>
      <c r="U93" s="55">
        <v>118.27</v>
      </c>
      <c r="V93" s="55">
        <v>6.74</v>
      </c>
    </row>
    <row r="94" spans="1:22" ht="12.75" x14ac:dyDescent="0.2">
      <c r="A94" s="296"/>
      <c r="B94" s="28">
        <v>87</v>
      </c>
      <c r="C94" s="106" t="s">
        <v>286</v>
      </c>
      <c r="D94" s="105" t="s">
        <v>287</v>
      </c>
      <c r="E94" s="125" t="s">
        <v>292</v>
      </c>
      <c r="F94" s="124" t="s">
        <v>39</v>
      </c>
      <c r="G94" s="105">
        <v>12</v>
      </c>
      <c r="H94" s="105">
        <v>1962</v>
      </c>
      <c r="I94" s="52">
        <v>3.56</v>
      </c>
      <c r="J94" s="52">
        <v>0.96184899999999995</v>
      </c>
      <c r="K94" s="52">
        <v>1.5974200000000001</v>
      </c>
      <c r="L94" s="52">
        <v>-4.385E-2</v>
      </c>
      <c r="M94" s="52">
        <v>0.188025</v>
      </c>
      <c r="N94" s="52">
        <v>0.85655199999999998</v>
      </c>
      <c r="O94" s="101">
        <v>529</v>
      </c>
      <c r="P94" s="52">
        <v>1.0445769999999999</v>
      </c>
      <c r="Q94" s="101">
        <v>529</v>
      </c>
      <c r="R94" s="53">
        <v>1.9746257088846877E-3</v>
      </c>
      <c r="S94" s="54">
        <v>61.04</v>
      </c>
      <c r="T94" s="55">
        <v>0.12053115327032134</v>
      </c>
      <c r="U94" s="55">
        <v>118.47754253308126</v>
      </c>
      <c r="V94" s="55">
        <v>7.2318691962192796</v>
      </c>
    </row>
    <row r="95" spans="1:22" ht="12.75" x14ac:dyDescent="0.2">
      <c r="A95" s="296"/>
      <c r="B95" s="28">
        <v>88</v>
      </c>
      <c r="C95" s="106" t="s">
        <v>232</v>
      </c>
      <c r="D95" s="105" t="s">
        <v>714</v>
      </c>
      <c r="E95" s="51" t="s">
        <v>235</v>
      </c>
      <c r="F95" s="136" t="s">
        <v>233</v>
      </c>
      <c r="G95" s="50">
        <v>11</v>
      </c>
      <c r="H95" s="50">
        <v>1989</v>
      </c>
      <c r="I95" s="52">
        <v>3.9000000000000004</v>
      </c>
      <c r="J95" s="52">
        <v>1.2</v>
      </c>
      <c r="K95" s="52">
        <v>1.8</v>
      </c>
      <c r="L95" s="52">
        <v>-0.4</v>
      </c>
      <c r="M95" s="52">
        <v>0.2</v>
      </c>
      <c r="N95" s="52">
        <v>1.1000000000000001</v>
      </c>
      <c r="O95" s="52">
        <v>652.44000000000005</v>
      </c>
      <c r="P95" s="52">
        <v>1.3</v>
      </c>
      <c r="Q95" s="52">
        <v>652.44000000000005</v>
      </c>
      <c r="R95" s="53">
        <v>1.9925203850162465E-3</v>
      </c>
      <c r="S95" s="54">
        <v>71.83</v>
      </c>
      <c r="T95" s="55">
        <v>0.14312273925571697</v>
      </c>
      <c r="U95" s="55">
        <v>119.55122310097479</v>
      </c>
      <c r="V95" s="55">
        <v>8.5873643553430199</v>
      </c>
    </row>
    <row r="96" spans="1:22" ht="12.75" x14ac:dyDescent="0.2">
      <c r="A96" s="296"/>
      <c r="B96" s="297">
        <v>89</v>
      </c>
      <c r="C96" s="106" t="s">
        <v>408</v>
      </c>
      <c r="D96" s="105" t="s">
        <v>409</v>
      </c>
      <c r="E96" s="51" t="s">
        <v>413</v>
      </c>
      <c r="F96" s="136" t="s">
        <v>175</v>
      </c>
      <c r="G96" s="50">
        <v>41</v>
      </c>
      <c r="H96" s="50">
        <v>1968</v>
      </c>
      <c r="I96" s="52">
        <v>15.18</v>
      </c>
      <c r="J96" s="52">
        <v>3.7</v>
      </c>
      <c r="K96" s="52">
        <v>7.2</v>
      </c>
      <c r="L96" s="52">
        <v>0.42</v>
      </c>
      <c r="M96" s="52">
        <v>0</v>
      </c>
      <c r="N96" s="52">
        <v>3.8</v>
      </c>
      <c r="O96" s="52">
        <v>1886.7</v>
      </c>
      <c r="P96" s="52">
        <v>3.8</v>
      </c>
      <c r="Q96" s="52">
        <v>1886.7</v>
      </c>
      <c r="R96" s="53">
        <v>2.014098690835851E-3</v>
      </c>
      <c r="S96" s="54">
        <v>80.099999999999994</v>
      </c>
      <c r="T96" s="55">
        <v>0.16132930513595165</v>
      </c>
      <c r="U96" s="55">
        <v>120.84592145015105</v>
      </c>
      <c r="V96" s="55">
        <v>9.6797583081570995</v>
      </c>
    </row>
    <row r="97" spans="1:22" ht="12.75" x14ac:dyDescent="0.2">
      <c r="A97" s="296"/>
      <c r="B97" s="28">
        <v>90</v>
      </c>
      <c r="C97" s="106" t="s">
        <v>286</v>
      </c>
      <c r="D97" s="105" t="s">
        <v>287</v>
      </c>
      <c r="E97" s="125" t="s">
        <v>301</v>
      </c>
      <c r="F97" s="124" t="s">
        <v>39</v>
      </c>
      <c r="G97" s="105">
        <v>24</v>
      </c>
      <c r="H97" s="105">
        <v>1991</v>
      </c>
      <c r="I97" s="52">
        <v>6.64</v>
      </c>
      <c r="J97" s="52">
        <v>1.833628</v>
      </c>
      <c r="K97" s="52">
        <v>2.6522860000000001</v>
      </c>
      <c r="L97" s="52">
        <v>-0.20163</v>
      </c>
      <c r="M97" s="52">
        <v>0.42402899999999999</v>
      </c>
      <c r="N97" s="52">
        <v>1.9316739999999999</v>
      </c>
      <c r="O97" s="101">
        <v>1163.97</v>
      </c>
      <c r="P97" s="52">
        <v>2.3557030000000001</v>
      </c>
      <c r="Q97" s="101">
        <v>1163.97</v>
      </c>
      <c r="R97" s="53">
        <v>2.0238519893124394E-3</v>
      </c>
      <c r="S97" s="54">
        <v>61.04</v>
      </c>
      <c r="T97" s="55">
        <v>0.1235359254276313</v>
      </c>
      <c r="U97" s="55">
        <v>121.43111935874637</v>
      </c>
      <c r="V97" s="55">
        <v>7.4121555256578784</v>
      </c>
    </row>
    <row r="98" spans="1:22" ht="12.75" x14ac:dyDescent="0.2">
      <c r="A98" s="296"/>
      <c r="B98" s="28">
        <v>91</v>
      </c>
      <c r="C98" s="106" t="s">
        <v>640</v>
      </c>
      <c r="D98" s="105" t="s">
        <v>671</v>
      </c>
      <c r="E98" s="51" t="s">
        <v>648</v>
      </c>
      <c r="F98" s="136" t="s">
        <v>39</v>
      </c>
      <c r="G98" s="50">
        <v>39</v>
      </c>
      <c r="H98" s="50">
        <v>1979</v>
      </c>
      <c r="I98" s="52">
        <v>12.99</v>
      </c>
      <c r="J98" s="52">
        <v>2.2000000000000002</v>
      </c>
      <c r="K98" s="52">
        <v>6.0549999999999997</v>
      </c>
      <c r="L98" s="52">
        <v>0.19500000000000001</v>
      </c>
      <c r="M98" s="52">
        <v>0</v>
      </c>
      <c r="N98" s="52">
        <v>4.55</v>
      </c>
      <c r="O98" s="52">
        <v>2234</v>
      </c>
      <c r="P98" s="52">
        <v>4.55</v>
      </c>
      <c r="Q98" s="52">
        <v>2234</v>
      </c>
      <c r="R98" s="53">
        <v>2.0300000000000001E-3</v>
      </c>
      <c r="S98" s="54">
        <v>71.83</v>
      </c>
      <c r="T98" s="55">
        <v>0.1458149</v>
      </c>
      <c r="U98" s="55">
        <v>121.80000000000001</v>
      </c>
      <c r="V98" s="55">
        <v>8.7488939999999999</v>
      </c>
    </row>
    <row r="99" spans="1:22" ht="12.75" x14ac:dyDescent="0.2">
      <c r="A99" s="296"/>
      <c r="B99" s="297">
        <v>92</v>
      </c>
      <c r="C99" s="106" t="s">
        <v>640</v>
      </c>
      <c r="D99" s="105" t="s">
        <v>671</v>
      </c>
      <c r="E99" s="51" t="s">
        <v>646</v>
      </c>
      <c r="F99" s="136" t="s">
        <v>39</v>
      </c>
      <c r="G99" s="50">
        <v>22</v>
      </c>
      <c r="H99" s="50">
        <v>1986</v>
      </c>
      <c r="I99" s="52">
        <v>7.3570000000000002</v>
      </c>
      <c r="J99" s="52">
        <v>1.528</v>
      </c>
      <c r="K99" s="52">
        <v>3.6059999999999999</v>
      </c>
      <c r="L99" s="52">
        <v>-0.1</v>
      </c>
      <c r="M99" s="52">
        <v>0.41789999999999999</v>
      </c>
      <c r="N99" s="52">
        <v>2.3220000000000001</v>
      </c>
      <c r="O99" s="52">
        <v>1126.7</v>
      </c>
      <c r="P99" s="52">
        <v>2.2999999999999998</v>
      </c>
      <c r="Q99" s="52">
        <v>1126.7</v>
      </c>
      <c r="R99" s="53">
        <v>2.0600000000000002E-3</v>
      </c>
      <c r="S99" s="54">
        <v>71.83</v>
      </c>
      <c r="T99" s="55">
        <v>0.14796980000000001</v>
      </c>
      <c r="U99" s="55">
        <v>123.60000000000001</v>
      </c>
      <c r="V99" s="55">
        <v>8.8781879999999997</v>
      </c>
    </row>
    <row r="100" spans="1:22" ht="12.75" x14ac:dyDescent="0.2">
      <c r="A100" s="296"/>
      <c r="B100" s="28">
        <v>93</v>
      </c>
      <c r="C100" s="106" t="s">
        <v>883</v>
      </c>
      <c r="D100" s="105" t="s">
        <v>884</v>
      </c>
      <c r="E100" s="51" t="s">
        <v>891</v>
      </c>
      <c r="F100" s="136" t="s">
        <v>39</v>
      </c>
      <c r="G100" s="50">
        <v>24</v>
      </c>
      <c r="H100" s="50">
        <v>1972</v>
      </c>
      <c r="I100" s="52">
        <v>2.1</v>
      </c>
      <c r="J100" s="52">
        <v>0</v>
      </c>
      <c r="K100" s="52">
        <v>0</v>
      </c>
      <c r="L100" s="52">
        <v>0</v>
      </c>
      <c r="M100" s="52">
        <v>0.378</v>
      </c>
      <c r="N100" s="52">
        <v>1.722</v>
      </c>
      <c r="O100" s="52"/>
      <c r="P100" s="52">
        <v>2.1</v>
      </c>
      <c r="Q100" s="52">
        <v>1019.27</v>
      </c>
      <c r="R100" s="53">
        <v>2.0602980564521671E-3</v>
      </c>
      <c r="S100" s="54">
        <v>67.099999999999994</v>
      </c>
      <c r="T100" s="55">
        <v>0.1382459995879404</v>
      </c>
      <c r="U100" s="55">
        <v>123.61788338713002</v>
      </c>
      <c r="V100" s="55">
        <v>8.2947599752764241</v>
      </c>
    </row>
    <row r="101" spans="1:22" ht="12.75" x14ac:dyDescent="0.2">
      <c r="A101" s="296"/>
      <c r="B101" s="28">
        <v>94</v>
      </c>
      <c r="C101" s="106" t="s">
        <v>139</v>
      </c>
      <c r="D101" s="105" t="s">
        <v>140</v>
      </c>
      <c r="E101" s="51" t="s">
        <v>482</v>
      </c>
      <c r="F101" s="136" t="s">
        <v>479</v>
      </c>
      <c r="G101" s="50">
        <v>31</v>
      </c>
      <c r="H101" s="50">
        <v>1987</v>
      </c>
      <c r="I101" s="52">
        <v>12.138999999999999</v>
      </c>
      <c r="J101" s="52">
        <v>2.8559999999999999</v>
      </c>
      <c r="K101" s="52">
        <v>5.9630000000000001</v>
      </c>
      <c r="L101" s="52">
        <v>-0.193</v>
      </c>
      <c r="M101" s="52">
        <v>0.59799999999999998</v>
      </c>
      <c r="N101" s="52">
        <v>3.32</v>
      </c>
      <c r="O101" s="52">
        <v>1593.25</v>
      </c>
      <c r="P101" s="52">
        <v>3.32</v>
      </c>
      <c r="Q101" s="52">
        <v>1593.25</v>
      </c>
      <c r="R101" s="53">
        <v>2.0799999999999998E-3</v>
      </c>
      <c r="S101" s="54">
        <v>45.78</v>
      </c>
      <c r="T101" s="55">
        <v>0.1</v>
      </c>
      <c r="U101" s="55">
        <v>125.03</v>
      </c>
      <c r="V101" s="55">
        <v>5.72</v>
      </c>
    </row>
    <row r="102" spans="1:22" ht="12.75" x14ac:dyDescent="0.2">
      <c r="A102" s="296"/>
      <c r="B102" s="297">
        <v>95</v>
      </c>
      <c r="C102" s="106" t="s">
        <v>286</v>
      </c>
      <c r="D102" s="105" t="s">
        <v>287</v>
      </c>
      <c r="E102" s="125" t="s">
        <v>291</v>
      </c>
      <c r="F102" s="124" t="s">
        <v>39</v>
      </c>
      <c r="G102" s="105">
        <v>12</v>
      </c>
      <c r="H102" s="105">
        <v>1962</v>
      </c>
      <c r="I102" s="52">
        <v>3.65</v>
      </c>
      <c r="J102" s="52">
        <v>0.90776500000000004</v>
      </c>
      <c r="K102" s="52">
        <v>1.7226840000000001</v>
      </c>
      <c r="L102" s="52">
        <v>-9.1770000000000004E-2</v>
      </c>
      <c r="M102" s="52">
        <v>0.20003799999999999</v>
      </c>
      <c r="N102" s="52">
        <v>0.91127400000000003</v>
      </c>
      <c r="O102" s="101">
        <v>533.5</v>
      </c>
      <c r="P102" s="52">
        <v>1.1113120000000001</v>
      </c>
      <c r="Q102" s="101">
        <v>533.5</v>
      </c>
      <c r="R102" s="53">
        <v>2.0830590440487351E-3</v>
      </c>
      <c r="S102" s="54">
        <v>61.04</v>
      </c>
      <c r="T102" s="55">
        <v>0.12714992404873479</v>
      </c>
      <c r="U102" s="55">
        <v>124.98354264292411</v>
      </c>
      <c r="V102" s="55">
        <v>7.6289954429240874</v>
      </c>
    </row>
    <row r="103" spans="1:22" ht="12.75" x14ac:dyDescent="0.2">
      <c r="A103" s="296"/>
      <c r="B103" s="28">
        <v>96</v>
      </c>
      <c r="C103" s="106" t="s">
        <v>286</v>
      </c>
      <c r="D103" s="105" t="s">
        <v>287</v>
      </c>
      <c r="E103" s="125" t="s">
        <v>294</v>
      </c>
      <c r="F103" s="124" t="s">
        <v>39</v>
      </c>
      <c r="G103" s="105">
        <v>12</v>
      </c>
      <c r="H103" s="105">
        <v>1963</v>
      </c>
      <c r="I103" s="52">
        <v>2.73</v>
      </c>
      <c r="J103" s="52">
        <v>0.73581099999999999</v>
      </c>
      <c r="K103" s="52">
        <v>0.954426</v>
      </c>
      <c r="L103" s="52">
        <v>-7.281E-2</v>
      </c>
      <c r="M103" s="52">
        <v>0.200262</v>
      </c>
      <c r="N103" s="52">
        <v>0.912304</v>
      </c>
      <c r="O103" s="101">
        <v>532.45000000000005</v>
      </c>
      <c r="P103" s="52">
        <v>1.1125659999999999</v>
      </c>
      <c r="Q103" s="101">
        <v>532.45000000000005</v>
      </c>
      <c r="R103" s="53">
        <v>2.0895220208470276E-3</v>
      </c>
      <c r="S103" s="54">
        <v>61.04</v>
      </c>
      <c r="T103" s="55">
        <v>0.12754442415250256</v>
      </c>
      <c r="U103" s="55">
        <v>125.37132125082165</v>
      </c>
      <c r="V103" s="55">
        <v>7.6526654491501533</v>
      </c>
    </row>
    <row r="104" spans="1:22" ht="12.75" x14ac:dyDescent="0.2">
      <c r="A104" s="296"/>
      <c r="B104" s="28">
        <v>97</v>
      </c>
      <c r="C104" s="106" t="s">
        <v>232</v>
      </c>
      <c r="D104" s="105" t="s">
        <v>714</v>
      </c>
      <c r="E104" s="51" t="s">
        <v>237</v>
      </c>
      <c r="F104" s="136" t="s">
        <v>233</v>
      </c>
      <c r="G104" s="50">
        <v>40</v>
      </c>
      <c r="H104" s="50">
        <v>1990</v>
      </c>
      <c r="I104" s="52">
        <v>13.399999999999999</v>
      </c>
      <c r="J104" s="52">
        <v>2.2999999999999998</v>
      </c>
      <c r="K104" s="52">
        <v>6.7</v>
      </c>
      <c r="L104" s="52">
        <v>-0.4</v>
      </c>
      <c r="M104" s="52">
        <v>0</v>
      </c>
      <c r="N104" s="52">
        <v>4.8</v>
      </c>
      <c r="O104" s="52">
        <v>2290.61</v>
      </c>
      <c r="P104" s="52">
        <v>4.8</v>
      </c>
      <c r="Q104" s="52">
        <v>2290.61</v>
      </c>
      <c r="R104" s="53">
        <v>2.0955116759291191E-3</v>
      </c>
      <c r="S104" s="54">
        <v>71.83</v>
      </c>
      <c r="T104" s="55">
        <v>0.15052060368198861</v>
      </c>
      <c r="U104" s="55">
        <v>125.73070055574715</v>
      </c>
      <c r="V104" s="55">
        <v>9.0312362209193182</v>
      </c>
    </row>
    <row r="105" spans="1:22" ht="12.75" x14ac:dyDescent="0.2">
      <c r="A105" s="296"/>
      <c r="B105" s="297">
        <v>98</v>
      </c>
      <c r="C105" s="108" t="s">
        <v>141</v>
      </c>
      <c r="D105" s="109" t="s">
        <v>142</v>
      </c>
      <c r="E105" s="111" t="s">
        <v>520</v>
      </c>
      <c r="F105" s="215" t="s">
        <v>39</v>
      </c>
      <c r="G105" s="112">
        <v>20</v>
      </c>
      <c r="H105" s="113" t="s">
        <v>51</v>
      </c>
      <c r="I105" s="114">
        <v>4.91</v>
      </c>
      <c r="J105" s="114">
        <v>1.56</v>
      </c>
      <c r="K105" s="114">
        <v>1.59</v>
      </c>
      <c r="L105" s="114">
        <v>-0.13</v>
      </c>
      <c r="M105" s="114">
        <v>1.45</v>
      </c>
      <c r="N105" s="114">
        <v>0.44</v>
      </c>
      <c r="O105" s="115">
        <v>899.93</v>
      </c>
      <c r="P105" s="114">
        <v>1.89</v>
      </c>
      <c r="Q105" s="115">
        <v>899.93</v>
      </c>
      <c r="R105" s="116">
        <v>2.100163346038025E-3</v>
      </c>
      <c r="S105" s="110">
        <v>56.7</v>
      </c>
      <c r="T105" s="117">
        <v>0.11907926172035602</v>
      </c>
      <c r="U105" s="117">
        <v>126.00980076228149</v>
      </c>
      <c r="V105" s="117">
        <v>7.1447557032213611</v>
      </c>
    </row>
    <row r="106" spans="1:22" ht="12.75" x14ac:dyDescent="0.2">
      <c r="A106" s="296"/>
      <c r="B106" s="28">
        <v>99</v>
      </c>
      <c r="C106" s="106" t="s">
        <v>357</v>
      </c>
      <c r="D106" s="105" t="s">
        <v>358</v>
      </c>
      <c r="E106" s="51" t="s">
        <v>362</v>
      </c>
      <c r="F106" s="136" t="s">
        <v>39</v>
      </c>
      <c r="G106" s="50">
        <v>36</v>
      </c>
      <c r="H106" s="50">
        <v>1970</v>
      </c>
      <c r="I106" s="52">
        <v>10.571</v>
      </c>
      <c r="J106" s="52">
        <v>2.5529999999999999</v>
      </c>
      <c r="K106" s="52">
        <v>4.87</v>
      </c>
      <c r="L106" s="52">
        <v>-0.20699999999999999</v>
      </c>
      <c r="M106" s="52">
        <v>0.60399999999999998</v>
      </c>
      <c r="N106" s="52">
        <v>2.7509999999999999</v>
      </c>
      <c r="O106" s="52">
        <v>1538.45</v>
      </c>
      <c r="P106" s="52">
        <v>2.9390000000000001</v>
      </c>
      <c r="Q106" s="52">
        <v>1389.47</v>
      </c>
      <c r="R106" s="53">
        <v>2.1151950024109914E-3</v>
      </c>
      <c r="S106" s="54">
        <v>61.258000000000003</v>
      </c>
      <c r="T106" s="55">
        <v>0.12957261545769252</v>
      </c>
      <c r="U106" s="55">
        <v>126.91170014465949</v>
      </c>
      <c r="V106" s="55">
        <v>7.7743569274615512</v>
      </c>
    </row>
    <row r="107" spans="1:22" ht="12.75" x14ac:dyDescent="0.2">
      <c r="A107" s="296"/>
      <c r="B107" s="28">
        <v>100</v>
      </c>
      <c r="C107" s="135" t="s">
        <v>915</v>
      </c>
      <c r="D107" s="128" t="s">
        <v>916</v>
      </c>
      <c r="E107" s="107" t="s">
        <v>919</v>
      </c>
      <c r="F107" s="136" t="s">
        <v>225</v>
      </c>
      <c r="G107" s="50">
        <v>48</v>
      </c>
      <c r="H107" s="50">
        <v>2012</v>
      </c>
      <c r="I107" s="52">
        <v>6.226</v>
      </c>
      <c r="J107" s="52">
        <v>1.6830000000000001</v>
      </c>
      <c r="K107" s="52">
        <v>0</v>
      </c>
      <c r="L107" s="52">
        <v>0.30599999900000002</v>
      </c>
      <c r="M107" s="52">
        <v>2.566599976</v>
      </c>
      <c r="N107" s="52">
        <v>1.6704000000000001</v>
      </c>
      <c r="O107" s="52">
        <v>2001.47</v>
      </c>
      <c r="P107" s="52">
        <f>SUM(M107+N107)</f>
        <v>4.2369999759999999</v>
      </c>
      <c r="Q107" s="52">
        <v>2001.47</v>
      </c>
      <c r="R107" s="53">
        <f>P107/Q107</f>
        <v>2.1169440341349106E-3</v>
      </c>
      <c r="S107" s="54">
        <v>57.6</v>
      </c>
      <c r="T107" s="55">
        <f>R107*S107</f>
        <v>0.12193597636617085</v>
      </c>
      <c r="U107" s="55">
        <f>R107*60*1000</f>
        <v>127.01664204809462</v>
      </c>
      <c r="V107" s="55">
        <f>U107*S107/1000</f>
        <v>7.3161585819702504</v>
      </c>
    </row>
    <row r="108" spans="1:22" ht="12.75" x14ac:dyDescent="0.2">
      <c r="A108" s="296"/>
      <c r="B108" s="297">
        <v>101</v>
      </c>
      <c r="C108" s="99" t="s">
        <v>32</v>
      </c>
      <c r="D108" s="100" t="s">
        <v>33</v>
      </c>
      <c r="E108" s="102" t="s">
        <v>41</v>
      </c>
      <c r="F108" s="136"/>
      <c r="G108" s="50">
        <v>62</v>
      </c>
      <c r="H108" s="50">
        <v>2007</v>
      </c>
      <c r="I108" s="52">
        <v>19.530999999999999</v>
      </c>
      <c r="J108" s="52">
        <v>10.41419</v>
      </c>
      <c r="K108" s="52">
        <v>0</v>
      </c>
      <c r="L108" s="52">
        <v>0.75480999999999998</v>
      </c>
      <c r="M108" s="52">
        <v>0</v>
      </c>
      <c r="N108" s="52">
        <v>8.3620009999999994</v>
      </c>
      <c r="O108" s="52">
        <v>3936.72</v>
      </c>
      <c r="P108" s="52">
        <v>8.3620009999999994</v>
      </c>
      <c r="Q108" s="52">
        <v>3936.72</v>
      </c>
      <c r="R108" s="103">
        <v>2.1241035684529254E-3</v>
      </c>
      <c r="S108" s="54">
        <v>54.1</v>
      </c>
      <c r="T108" s="54">
        <v>0.11491400305330327</v>
      </c>
      <c r="U108" s="54">
        <v>127.44621410717552</v>
      </c>
      <c r="V108" s="54">
        <v>6.8948401831981956</v>
      </c>
    </row>
    <row r="109" spans="1:22" ht="12.75" x14ac:dyDescent="0.2">
      <c r="A109" s="296"/>
      <c r="B109" s="28">
        <v>102</v>
      </c>
      <c r="C109" s="106" t="s">
        <v>328</v>
      </c>
      <c r="D109" s="105" t="s">
        <v>329</v>
      </c>
      <c r="E109" s="51" t="s">
        <v>750</v>
      </c>
      <c r="F109" s="136" t="s">
        <v>39</v>
      </c>
      <c r="G109" s="50">
        <v>45</v>
      </c>
      <c r="H109" s="50">
        <v>1990</v>
      </c>
      <c r="I109" s="52">
        <v>13.996988999999999</v>
      </c>
      <c r="J109" s="52">
        <v>4.0081730000000002</v>
      </c>
      <c r="K109" s="52">
        <v>5.0455350000000001</v>
      </c>
      <c r="L109" s="52">
        <v>-0.18318000000000001</v>
      </c>
      <c r="M109" s="52">
        <v>3.0757750000000001</v>
      </c>
      <c r="N109" s="52">
        <v>2.0506859999999998</v>
      </c>
      <c r="O109" s="52">
        <v>2335.89</v>
      </c>
      <c r="P109" s="52">
        <v>5.1264609999999999</v>
      </c>
      <c r="Q109" s="52">
        <v>2335.89</v>
      </c>
      <c r="R109" s="53">
        <v>2.1946500049231771E-3</v>
      </c>
      <c r="S109" s="54">
        <v>48.941000000000003</v>
      </c>
      <c r="T109" s="55">
        <v>0.10740836589094521</v>
      </c>
      <c r="U109" s="55">
        <v>131.67900029539061</v>
      </c>
      <c r="V109" s="55">
        <v>6.4445019534567116</v>
      </c>
    </row>
    <row r="110" spans="1:22" ht="12.75" x14ac:dyDescent="0.2">
      <c r="A110" s="296"/>
      <c r="B110" s="28">
        <v>103</v>
      </c>
      <c r="C110" s="106" t="s">
        <v>640</v>
      </c>
      <c r="D110" s="105" t="s">
        <v>671</v>
      </c>
      <c r="E110" s="51" t="s">
        <v>647</v>
      </c>
      <c r="F110" s="136" t="s">
        <v>39</v>
      </c>
      <c r="G110" s="50">
        <v>22</v>
      </c>
      <c r="H110" s="50">
        <v>1986</v>
      </c>
      <c r="I110" s="52">
        <v>6.99</v>
      </c>
      <c r="J110" s="52">
        <v>1.548</v>
      </c>
      <c r="K110" s="52">
        <v>2.94</v>
      </c>
      <c r="L110" s="52">
        <v>-1.7999999999999999E-2</v>
      </c>
      <c r="M110" s="52">
        <v>0.45300000000000001</v>
      </c>
      <c r="N110" s="52">
        <v>2.5169999999999999</v>
      </c>
      <c r="O110" s="52">
        <v>1144.2</v>
      </c>
      <c r="P110" s="52">
        <v>2.5</v>
      </c>
      <c r="Q110" s="52">
        <v>1144.2</v>
      </c>
      <c r="R110" s="53">
        <v>2.2000000000000001E-3</v>
      </c>
      <c r="S110" s="54">
        <v>71.83</v>
      </c>
      <c r="T110" s="55">
        <v>0.158026</v>
      </c>
      <c r="U110" s="55">
        <v>132</v>
      </c>
      <c r="V110" s="55">
        <v>9.48156</v>
      </c>
    </row>
    <row r="111" spans="1:22" ht="12.75" x14ac:dyDescent="0.2">
      <c r="A111" s="296"/>
      <c r="B111" s="297">
        <v>104</v>
      </c>
      <c r="C111" s="135" t="s">
        <v>915</v>
      </c>
      <c r="D111" s="128" t="s">
        <v>916</v>
      </c>
      <c r="E111" s="107" t="s">
        <v>918</v>
      </c>
      <c r="F111" s="136" t="s">
        <v>225</v>
      </c>
      <c r="G111" s="50">
        <v>44</v>
      </c>
      <c r="H111" s="50">
        <v>2016</v>
      </c>
      <c r="I111" s="52">
        <v>6.6379999999999999</v>
      </c>
      <c r="J111" s="52">
        <v>3.265568</v>
      </c>
      <c r="K111" s="52">
        <v>0</v>
      </c>
      <c r="L111" s="52">
        <v>-0.25656799899999999</v>
      </c>
      <c r="M111" s="52">
        <v>2.0197999800000002</v>
      </c>
      <c r="N111" s="52">
        <v>1.6092</v>
      </c>
      <c r="O111" s="52">
        <v>1646.93</v>
      </c>
      <c r="P111" s="52">
        <f>SUM(M111+N111)</f>
        <v>3.6289999800000001</v>
      </c>
      <c r="Q111" s="52">
        <v>1646.93</v>
      </c>
      <c r="R111" s="53">
        <f>P111/Q111</f>
        <v>2.2034937611191733E-3</v>
      </c>
      <c r="S111" s="54">
        <v>57.6</v>
      </c>
      <c r="T111" s="55">
        <f>R111*S111</f>
        <v>0.12692124064046439</v>
      </c>
      <c r="U111" s="55">
        <f>R111*60*1000</f>
        <v>132.20962566715039</v>
      </c>
      <c r="V111" s="55">
        <f>U111*S111/1000</f>
        <v>7.6152744384278632</v>
      </c>
    </row>
    <row r="112" spans="1:22" ht="12.75" x14ac:dyDescent="0.2">
      <c r="A112" s="296"/>
      <c r="B112" s="28">
        <v>105</v>
      </c>
      <c r="C112" s="106" t="s">
        <v>257</v>
      </c>
      <c r="D112" s="105" t="s">
        <v>258</v>
      </c>
      <c r="E112" s="51" t="s">
        <v>262</v>
      </c>
      <c r="F112" s="136" t="s">
        <v>39</v>
      </c>
      <c r="G112" s="50">
        <v>36</v>
      </c>
      <c r="H112" s="50" t="s">
        <v>51</v>
      </c>
      <c r="I112" s="52">
        <v>9.6382560000000002</v>
      </c>
      <c r="J112" s="52">
        <v>1.9630000000000001</v>
      </c>
      <c r="K112" s="52">
        <v>4.3899999999999997</v>
      </c>
      <c r="L112" s="52">
        <v>0</v>
      </c>
      <c r="M112" s="52">
        <v>1.0841344800000001</v>
      </c>
      <c r="N112" s="52">
        <v>2.2011215200000001</v>
      </c>
      <c r="O112" s="52">
        <v>1482.56</v>
      </c>
      <c r="P112" s="52">
        <v>3.285256</v>
      </c>
      <c r="Q112" s="52">
        <v>1482.56</v>
      </c>
      <c r="R112" s="53">
        <v>2.215934599611483E-3</v>
      </c>
      <c r="S112" s="54">
        <v>61.3</v>
      </c>
      <c r="T112" s="55">
        <v>0.13583679095618389</v>
      </c>
      <c r="U112" s="55">
        <v>132.95607597668899</v>
      </c>
      <c r="V112" s="55">
        <v>8.1502074573710352</v>
      </c>
    </row>
    <row r="113" spans="1:22" ht="12.75" x14ac:dyDescent="0.2">
      <c r="A113" s="296"/>
      <c r="B113" s="28">
        <v>106</v>
      </c>
      <c r="C113" s="106" t="s">
        <v>328</v>
      </c>
      <c r="D113" s="105" t="s">
        <v>329</v>
      </c>
      <c r="E113" s="51" t="s">
        <v>751</v>
      </c>
      <c r="F113" s="136" t="s">
        <v>39</v>
      </c>
      <c r="G113" s="50">
        <v>4</v>
      </c>
      <c r="H113" s="50">
        <v>1912</v>
      </c>
      <c r="I113" s="52">
        <v>1.2019869999999999</v>
      </c>
      <c r="J113" s="52">
        <v>0</v>
      </c>
      <c r="K113" s="52">
        <v>0</v>
      </c>
      <c r="L113" s="52">
        <v>0</v>
      </c>
      <c r="M113" s="52">
        <v>0.39666000000000001</v>
      </c>
      <c r="N113" s="52">
        <v>0.80532700000000002</v>
      </c>
      <c r="O113" s="52">
        <v>540.4</v>
      </c>
      <c r="P113" s="52">
        <v>1.2019869999999999</v>
      </c>
      <c r="Q113" s="52">
        <v>540.4</v>
      </c>
      <c r="R113" s="53">
        <v>2.2242542561065875E-3</v>
      </c>
      <c r="S113" s="54">
        <v>48.941000000000003</v>
      </c>
      <c r="T113" s="55">
        <v>0.1088572275481125</v>
      </c>
      <c r="U113" s="55">
        <v>133.45525536639525</v>
      </c>
      <c r="V113" s="55">
        <v>6.5314336528867507</v>
      </c>
    </row>
    <row r="114" spans="1:22" ht="12.75" x14ac:dyDescent="0.2">
      <c r="A114" s="296"/>
      <c r="B114" s="297">
        <v>107</v>
      </c>
      <c r="C114" s="106" t="s">
        <v>357</v>
      </c>
      <c r="D114" s="105" t="s">
        <v>358</v>
      </c>
      <c r="E114" s="51" t="s">
        <v>359</v>
      </c>
      <c r="F114" s="136" t="s">
        <v>39</v>
      </c>
      <c r="G114" s="50">
        <v>18</v>
      </c>
      <c r="H114" s="50">
        <v>1967</v>
      </c>
      <c r="I114" s="52">
        <v>3.31</v>
      </c>
      <c r="J114" s="52">
        <v>0.64600000000000002</v>
      </c>
      <c r="K114" s="52">
        <v>1.149</v>
      </c>
      <c r="L114" s="52">
        <v>0.11899999999999999</v>
      </c>
      <c r="M114" s="52">
        <v>0.21</v>
      </c>
      <c r="N114" s="52">
        <v>1.1859999999999999</v>
      </c>
      <c r="O114" s="52">
        <v>658.99</v>
      </c>
      <c r="P114" s="52">
        <v>0.91800000000000004</v>
      </c>
      <c r="Q114" s="52">
        <v>411.57</v>
      </c>
      <c r="R114" s="53">
        <v>2.2304832713754648E-3</v>
      </c>
      <c r="S114" s="54">
        <v>61.258000000000003</v>
      </c>
      <c r="T114" s="55">
        <v>0.13663494423791822</v>
      </c>
      <c r="U114" s="55">
        <v>133.8289962825279</v>
      </c>
      <c r="V114" s="55">
        <v>8.1980966542750942</v>
      </c>
    </row>
    <row r="115" spans="1:22" ht="12.75" x14ac:dyDescent="0.2">
      <c r="A115" s="296"/>
      <c r="B115" s="28">
        <v>108</v>
      </c>
      <c r="C115" s="106" t="s">
        <v>328</v>
      </c>
      <c r="D115" s="105" t="s">
        <v>329</v>
      </c>
      <c r="E115" s="51" t="s">
        <v>752</v>
      </c>
      <c r="F115" s="136" t="s">
        <v>39</v>
      </c>
      <c r="G115" s="50">
        <v>23</v>
      </c>
      <c r="H115" s="50">
        <v>1978</v>
      </c>
      <c r="I115" s="52">
        <v>6.3860069999999993</v>
      </c>
      <c r="J115" s="52">
        <v>1.3145</v>
      </c>
      <c r="K115" s="52">
        <v>2.3208160000000002</v>
      </c>
      <c r="L115" s="52">
        <v>0.16450300000000001</v>
      </c>
      <c r="M115" s="52">
        <v>0.85344299999999995</v>
      </c>
      <c r="N115" s="52">
        <v>1.732745</v>
      </c>
      <c r="O115" s="52">
        <v>1153.8699999999999</v>
      </c>
      <c r="P115" s="52">
        <v>2.5861879999999999</v>
      </c>
      <c r="Q115" s="52">
        <v>1153.8699999999999</v>
      </c>
      <c r="R115" s="53">
        <v>2.2413166127900025E-3</v>
      </c>
      <c r="S115" s="54">
        <v>48.941000000000003</v>
      </c>
      <c r="T115" s="55">
        <v>0.10969227634655551</v>
      </c>
      <c r="U115" s="55">
        <v>134.47899676740016</v>
      </c>
      <c r="V115" s="55">
        <v>6.5815365807933315</v>
      </c>
    </row>
    <row r="116" spans="1:22" ht="12.75" x14ac:dyDescent="0.2">
      <c r="A116" s="296"/>
      <c r="B116" s="28">
        <v>109</v>
      </c>
      <c r="C116" s="106" t="s">
        <v>232</v>
      </c>
      <c r="D116" s="105" t="s">
        <v>714</v>
      </c>
      <c r="E116" s="51" t="s">
        <v>716</v>
      </c>
      <c r="F116" s="136" t="s">
        <v>233</v>
      </c>
      <c r="G116" s="50">
        <v>15</v>
      </c>
      <c r="H116" s="50">
        <v>1978</v>
      </c>
      <c r="I116" s="52">
        <v>5.2</v>
      </c>
      <c r="J116" s="52">
        <v>1.2</v>
      </c>
      <c r="K116" s="52">
        <v>2.1</v>
      </c>
      <c r="L116" s="52">
        <v>0.1</v>
      </c>
      <c r="M116" s="52">
        <v>0</v>
      </c>
      <c r="N116" s="52">
        <v>1.8</v>
      </c>
      <c r="O116" s="52">
        <v>799.12</v>
      </c>
      <c r="P116" s="52">
        <v>1.8</v>
      </c>
      <c r="Q116" s="52">
        <v>799.12</v>
      </c>
      <c r="R116" s="53">
        <v>2.252477725498048E-3</v>
      </c>
      <c r="S116" s="54">
        <v>71.83</v>
      </c>
      <c r="T116" s="55">
        <v>0.16179547502252478</v>
      </c>
      <c r="U116" s="55">
        <v>135.1486635298829</v>
      </c>
      <c r="V116" s="55">
        <v>9.7077285013514878</v>
      </c>
    </row>
    <row r="117" spans="1:22" ht="12.75" x14ac:dyDescent="0.2">
      <c r="A117" s="296"/>
      <c r="B117" s="297">
        <v>110</v>
      </c>
      <c r="C117" s="106" t="s">
        <v>408</v>
      </c>
      <c r="D117" s="105" t="s">
        <v>409</v>
      </c>
      <c r="E117" s="51" t="s">
        <v>412</v>
      </c>
      <c r="F117" s="136" t="s">
        <v>175</v>
      </c>
      <c r="G117" s="50">
        <v>32</v>
      </c>
      <c r="H117" s="50">
        <v>1980</v>
      </c>
      <c r="I117" s="52">
        <v>13.31</v>
      </c>
      <c r="J117" s="52">
        <v>3.22</v>
      </c>
      <c r="K117" s="52">
        <v>5.6</v>
      </c>
      <c r="L117" s="52">
        <v>0.28999999999999998</v>
      </c>
      <c r="M117" s="52">
        <v>0.71</v>
      </c>
      <c r="N117" s="52">
        <v>4.1399999999999997</v>
      </c>
      <c r="O117" s="52">
        <v>1835.3</v>
      </c>
      <c r="P117" s="52">
        <v>4.1399999999999997</v>
      </c>
      <c r="Q117" s="52">
        <v>1835.3</v>
      </c>
      <c r="R117" s="53">
        <v>2.2557620007628179E-3</v>
      </c>
      <c r="S117" s="54">
        <v>80.099999999999994</v>
      </c>
      <c r="T117" s="55">
        <v>0.1806865362611017</v>
      </c>
      <c r="U117" s="55">
        <v>135.3457200457691</v>
      </c>
      <c r="V117" s="55">
        <v>10.841192175666103</v>
      </c>
    </row>
    <row r="118" spans="1:22" ht="12.75" x14ac:dyDescent="0.2">
      <c r="A118" s="296"/>
      <c r="B118" s="28">
        <v>111</v>
      </c>
      <c r="C118" s="121" t="s">
        <v>172</v>
      </c>
      <c r="D118" s="50" t="s">
        <v>173</v>
      </c>
      <c r="E118" s="107" t="s">
        <v>177</v>
      </c>
      <c r="F118" s="136" t="s">
        <v>175</v>
      </c>
      <c r="G118" s="50">
        <v>30</v>
      </c>
      <c r="H118" s="50" t="s">
        <v>51</v>
      </c>
      <c r="I118" s="52">
        <f>SUM(J118:N118)</f>
        <v>11.4</v>
      </c>
      <c r="J118" s="52">
        <v>2.5238</v>
      </c>
      <c r="K118" s="52">
        <v>4.7111999999999998</v>
      </c>
      <c r="L118" s="52">
        <v>0.63819999999999999</v>
      </c>
      <c r="M118" s="52">
        <v>0</v>
      </c>
      <c r="N118" s="52">
        <v>3.5268000000000002</v>
      </c>
      <c r="O118" s="52">
        <v>1538.89</v>
      </c>
      <c r="P118" s="52">
        <f>N118</f>
        <v>3.5268000000000002</v>
      </c>
      <c r="Q118" s="52">
        <f>O118</f>
        <v>1538.89</v>
      </c>
      <c r="R118" s="53">
        <f>P118/Q118</f>
        <v>2.291781738785748E-3</v>
      </c>
      <c r="S118" s="54">
        <v>42.4</v>
      </c>
      <c r="T118" s="55">
        <f>R118*S118</f>
        <v>9.7171545724515709E-2</v>
      </c>
      <c r="U118" s="55">
        <f>R118*60*1000</f>
        <v>137.50690432714487</v>
      </c>
      <c r="V118" s="55">
        <f>U118*S118/1000</f>
        <v>5.8302927434709417</v>
      </c>
    </row>
    <row r="119" spans="1:22" ht="12.75" x14ac:dyDescent="0.2">
      <c r="A119" s="296"/>
      <c r="B119" s="28">
        <v>112</v>
      </c>
      <c r="C119" s="108" t="s">
        <v>141</v>
      </c>
      <c r="D119" s="109" t="s">
        <v>142</v>
      </c>
      <c r="E119" s="111" t="s">
        <v>521</v>
      </c>
      <c r="F119" s="215" t="s">
        <v>39</v>
      </c>
      <c r="G119" s="112">
        <v>40</v>
      </c>
      <c r="H119" s="113" t="s">
        <v>51</v>
      </c>
      <c r="I119" s="114">
        <v>15.31</v>
      </c>
      <c r="J119" s="114">
        <v>3.99</v>
      </c>
      <c r="K119" s="114">
        <v>5.54</v>
      </c>
      <c r="L119" s="114">
        <v>-0.21</v>
      </c>
      <c r="M119" s="114">
        <v>1.0782</v>
      </c>
      <c r="N119" s="114">
        <v>4.9118000000000004</v>
      </c>
      <c r="O119" s="115">
        <v>2612.13</v>
      </c>
      <c r="P119" s="114">
        <v>5.99</v>
      </c>
      <c r="Q119" s="115">
        <v>2612.13</v>
      </c>
      <c r="R119" s="116">
        <v>2.2931477376700242E-3</v>
      </c>
      <c r="S119" s="110">
        <v>56.7</v>
      </c>
      <c r="T119" s="117">
        <v>0.13002147672589037</v>
      </c>
      <c r="U119" s="117">
        <v>137.58886426020146</v>
      </c>
      <c r="V119" s="117">
        <v>7.8012886035534228</v>
      </c>
    </row>
    <row r="120" spans="1:22" ht="12.75" x14ac:dyDescent="0.2">
      <c r="A120" s="296"/>
      <c r="B120" s="297">
        <v>113</v>
      </c>
      <c r="C120" s="133" t="s">
        <v>957</v>
      </c>
      <c r="D120" s="130" t="s">
        <v>960</v>
      </c>
      <c r="E120" s="122" t="s">
        <v>961</v>
      </c>
      <c r="F120" s="214" t="s">
        <v>40</v>
      </c>
      <c r="G120" s="123">
        <v>20</v>
      </c>
      <c r="H120" s="123" t="s">
        <v>51</v>
      </c>
      <c r="I120" s="120">
        <v>7.65</v>
      </c>
      <c r="J120" s="120">
        <v>1.724</v>
      </c>
      <c r="K120" s="120">
        <v>3.6349999999999998</v>
      </c>
      <c r="L120" s="120">
        <v>6.0999999999999999E-2</v>
      </c>
      <c r="M120" s="120">
        <v>0</v>
      </c>
      <c r="N120" s="120">
        <v>2.23</v>
      </c>
      <c r="O120" s="120">
        <v>971.69</v>
      </c>
      <c r="P120" s="120">
        <v>2.23</v>
      </c>
      <c r="Q120" s="120">
        <v>971.69</v>
      </c>
      <c r="R120" s="116">
        <v>2.2949706182012778E-3</v>
      </c>
      <c r="S120" s="110">
        <v>68.125</v>
      </c>
      <c r="T120" s="117">
        <v>0.15634487336496206</v>
      </c>
      <c r="U120" s="117">
        <v>137.69823709207668</v>
      </c>
      <c r="V120" s="117">
        <v>9.3806924018977238</v>
      </c>
    </row>
    <row r="121" spans="1:22" ht="12.75" x14ac:dyDescent="0.2">
      <c r="A121" s="296"/>
      <c r="B121" s="28">
        <v>114</v>
      </c>
      <c r="C121" s="106" t="s">
        <v>408</v>
      </c>
      <c r="D121" s="105" t="s">
        <v>409</v>
      </c>
      <c r="E121" s="51" t="s">
        <v>816</v>
      </c>
      <c r="F121" s="136" t="s">
        <v>175</v>
      </c>
      <c r="G121" s="50">
        <v>8</v>
      </c>
      <c r="H121" s="50">
        <v>1975</v>
      </c>
      <c r="I121" s="52">
        <v>3.83</v>
      </c>
      <c r="J121" s="52">
        <v>1</v>
      </c>
      <c r="K121" s="52">
        <v>1.33</v>
      </c>
      <c r="L121" s="52">
        <v>0.16</v>
      </c>
      <c r="M121" s="52">
        <v>0</v>
      </c>
      <c r="N121" s="52">
        <v>1.32</v>
      </c>
      <c r="O121" s="52">
        <v>574.41</v>
      </c>
      <c r="P121" s="52">
        <v>1.32</v>
      </c>
      <c r="Q121" s="52">
        <v>574.41</v>
      </c>
      <c r="R121" s="53">
        <v>2.2980101321355829E-3</v>
      </c>
      <c r="S121" s="54">
        <v>80.099999999999994</v>
      </c>
      <c r="T121" s="55">
        <v>0.18407061158406018</v>
      </c>
      <c r="U121" s="55">
        <v>137.88060792813496</v>
      </c>
      <c r="V121" s="55">
        <v>11.04423669504361</v>
      </c>
    </row>
    <row r="122" spans="1:22" ht="12.75" x14ac:dyDescent="0.2">
      <c r="A122" s="296"/>
      <c r="B122" s="28">
        <v>115</v>
      </c>
      <c r="C122" s="106" t="s">
        <v>232</v>
      </c>
      <c r="D122" s="105" t="s">
        <v>714</v>
      </c>
      <c r="E122" s="51" t="s">
        <v>715</v>
      </c>
      <c r="F122" s="136" t="s">
        <v>233</v>
      </c>
      <c r="G122" s="50">
        <v>12</v>
      </c>
      <c r="H122" s="50">
        <v>1980</v>
      </c>
      <c r="I122" s="52">
        <v>3.51</v>
      </c>
      <c r="J122" s="52">
        <v>0.9</v>
      </c>
      <c r="K122" s="52">
        <v>1.1000000000000001</v>
      </c>
      <c r="L122" s="52">
        <v>0.01</v>
      </c>
      <c r="M122" s="52">
        <v>0.3</v>
      </c>
      <c r="N122" s="52">
        <v>1.2</v>
      </c>
      <c r="O122" s="52">
        <v>648.21</v>
      </c>
      <c r="P122" s="52">
        <v>1.5</v>
      </c>
      <c r="Q122" s="52">
        <v>648.21</v>
      </c>
      <c r="R122" s="53">
        <v>2.3140648863794141E-3</v>
      </c>
      <c r="S122" s="54">
        <v>71.83</v>
      </c>
      <c r="T122" s="55">
        <v>0.16621928078863332</v>
      </c>
      <c r="U122" s="55">
        <v>138.84389318276484</v>
      </c>
      <c r="V122" s="55">
        <v>9.9731568473179983</v>
      </c>
    </row>
    <row r="123" spans="1:22" ht="12.75" x14ac:dyDescent="0.2">
      <c r="A123" s="296"/>
      <c r="B123" s="297">
        <v>116</v>
      </c>
      <c r="C123" s="133" t="s">
        <v>957</v>
      </c>
      <c r="D123" s="130" t="s">
        <v>960</v>
      </c>
      <c r="E123" s="122" t="s">
        <v>962</v>
      </c>
      <c r="F123" s="214" t="s">
        <v>39</v>
      </c>
      <c r="G123" s="123">
        <v>22</v>
      </c>
      <c r="H123" s="123">
        <v>1986</v>
      </c>
      <c r="I123" s="120">
        <v>9.4400000000000013</v>
      </c>
      <c r="J123" s="120">
        <v>2.1819999999999999</v>
      </c>
      <c r="K123" s="120">
        <v>4.2119999999999997</v>
      </c>
      <c r="L123" s="120">
        <v>0.317</v>
      </c>
      <c r="M123" s="120">
        <v>0.38300000000000001</v>
      </c>
      <c r="N123" s="120">
        <v>2.3460000000000001</v>
      </c>
      <c r="O123" s="120">
        <v>1170.98</v>
      </c>
      <c r="P123" s="120">
        <v>2.7290000000000001</v>
      </c>
      <c r="Q123" s="120">
        <v>1170.98</v>
      </c>
      <c r="R123" s="116">
        <v>2.3305265674904781E-3</v>
      </c>
      <c r="S123" s="110">
        <v>68.125</v>
      </c>
      <c r="T123" s="117">
        <v>0.15876712241028881</v>
      </c>
      <c r="U123" s="117">
        <v>139.83159404942867</v>
      </c>
      <c r="V123" s="117">
        <v>9.5260273446173294</v>
      </c>
    </row>
    <row r="124" spans="1:22" ht="12.75" x14ac:dyDescent="0.2">
      <c r="A124" s="296"/>
      <c r="B124" s="28">
        <v>117</v>
      </c>
      <c r="C124" s="106" t="s">
        <v>257</v>
      </c>
      <c r="D124" s="105" t="s">
        <v>258</v>
      </c>
      <c r="E124" s="51" t="s">
        <v>734</v>
      </c>
      <c r="F124" s="136" t="s">
        <v>39</v>
      </c>
      <c r="G124" s="50">
        <v>20</v>
      </c>
      <c r="H124" s="50" t="s">
        <v>51</v>
      </c>
      <c r="I124" s="52">
        <v>6</v>
      </c>
      <c r="J124" s="52">
        <v>1.4279999999999999</v>
      </c>
      <c r="K124" s="52">
        <v>2.109</v>
      </c>
      <c r="L124" s="52">
        <v>0</v>
      </c>
      <c r="M124" s="52">
        <v>0.81279000000000001</v>
      </c>
      <c r="N124" s="52">
        <v>1.6502100000000002</v>
      </c>
      <c r="O124" s="52">
        <v>1054.0899999999999</v>
      </c>
      <c r="P124" s="52">
        <v>2.4630000000000001</v>
      </c>
      <c r="Q124" s="52">
        <v>1054.0899999999999</v>
      </c>
      <c r="R124" s="53">
        <v>2.3366126232105423E-3</v>
      </c>
      <c r="S124" s="54">
        <v>61.3</v>
      </c>
      <c r="T124" s="55">
        <v>0.14323435380280625</v>
      </c>
      <c r="U124" s="55">
        <v>140.19675739263255</v>
      </c>
      <c r="V124" s="55">
        <v>8.5940612281683748</v>
      </c>
    </row>
    <row r="125" spans="1:22" ht="12.75" x14ac:dyDescent="0.2">
      <c r="A125" s="296"/>
      <c r="B125" s="28">
        <v>118</v>
      </c>
      <c r="C125" s="106" t="s">
        <v>223</v>
      </c>
      <c r="D125" s="105" t="s">
        <v>224</v>
      </c>
      <c r="E125" s="51" t="s">
        <v>672</v>
      </c>
      <c r="F125" s="136" t="s">
        <v>225</v>
      </c>
      <c r="G125" s="50">
        <v>79</v>
      </c>
      <c r="H125" s="50">
        <v>2008</v>
      </c>
      <c r="I125" s="52">
        <v>22.454000000000001</v>
      </c>
      <c r="J125" s="52">
        <v>9.9090000000000007</v>
      </c>
      <c r="K125" s="52"/>
      <c r="L125" s="52"/>
      <c r="M125" s="52">
        <v>0.108</v>
      </c>
      <c r="N125" s="52">
        <v>12.436999999999999</v>
      </c>
      <c r="O125" s="52">
        <v>5306.82</v>
      </c>
      <c r="P125" s="52">
        <v>12.436999999999999</v>
      </c>
      <c r="Q125" s="52">
        <v>5306.82</v>
      </c>
      <c r="R125" s="53">
        <v>2.3435880621539831E-3</v>
      </c>
      <c r="S125" s="54">
        <v>55.5</v>
      </c>
      <c r="T125" s="55">
        <v>0.13006913744954607</v>
      </c>
      <c r="U125" s="55">
        <v>140.615283729239</v>
      </c>
      <c r="V125" s="55">
        <v>7.8041482469727645</v>
      </c>
    </row>
    <row r="126" spans="1:22" ht="12.75" x14ac:dyDescent="0.2">
      <c r="A126" s="296"/>
      <c r="B126" s="297">
        <v>119</v>
      </c>
      <c r="C126" s="135" t="s">
        <v>915</v>
      </c>
      <c r="D126" s="128" t="s">
        <v>916</v>
      </c>
      <c r="E126" s="107" t="s">
        <v>924</v>
      </c>
      <c r="F126" s="136" t="s">
        <v>225</v>
      </c>
      <c r="G126" s="50">
        <v>75</v>
      </c>
      <c r="H126" s="50">
        <v>2015</v>
      </c>
      <c r="I126" s="52">
        <v>13.212999999999999</v>
      </c>
      <c r="J126" s="52">
        <v>5.1610469999999999</v>
      </c>
      <c r="K126" s="52">
        <v>0</v>
      </c>
      <c r="L126" s="52">
        <v>-1.0810470000000001</v>
      </c>
      <c r="M126" s="52">
        <v>2.8239859639999998</v>
      </c>
      <c r="N126" s="52">
        <v>6.3090140000000003</v>
      </c>
      <c r="O126" s="52">
        <v>3834.42</v>
      </c>
      <c r="P126" s="52">
        <f>SUM(M126+N126)</f>
        <v>9.1329999639999997</v>
      </c>
      <c r="Q126" s="52">
        <v>3884.03</v>
      </c>
      <c r="R126" s="53">
        <f>P126/Q126</f>
        <v>2.3514236409090555E-3</v>
      </c>
      <c r="S126" s="54">
        <v>57.6</v>
      </c>
      <c r="T126" s="55">
        <f>R126*S126</f>
        <v>0.13544200171636159</v>
      </c>
      <c r="U126" s="55">
        <f>R126*60*1000</f>
        <v>141.08541845454334</v>
      </c>
      <c r="V126" s="55">
        <f>U126*S126/1000</f>
        <v>8.1265201029816971</v>
      </c>
    </row>
    <row r="127" spans="1:22" ht="12.75" x14ac:dyDescent="0.2">
      <c r="A127" s="296"/>
      <c r="B127" s="28">
        <v>120</v>
      </c>
      <c r="C127" s="106" t="s">
        <v>257</v>
      </c>
      <c r="D127" s="105" t="s">
        <v>258</v>
      </c>
      <c r="E127" s="51" t="s">
        <v>735</v>
      </c>
      <c r="F127" s="136" t="s">
        <v>39</v>
      </c>
      <c r="G127" s="50">
        <v>18</v>
      </c>
      <c r="H127" s="50" t="s">
        <v>51</v>
      </c>
      <c r="I127" s="52">
        <v>6</v>
      </c>
      <c r="J127" s="52">
        <v>1.288</v>
      </c>
      <c r="K127" s="52">
        <v>2.581</v>
      </c>
      <c r="L127" s="52">
        <v>0</v>
      </c>
      <c r="M127" s="52">
        <v>0.70322999999999991</v>
      </c>
      <c r="N127" s="52">
        <v>1.42777</v>
      </c>
      <c r="O127" s="52">
        <v>901.35</v>
      </c>
      <c r="P127" s="52">
        <v>2.1309999999999998</v>
      </c>
      <c r="Q127" s="52">
        <v>901.35</v>
      </c>
      <c r="R127" s="53">
        <v>2.3642314306318297E-3</v>
      </c>
      <c r="S127" s="54">
        <v>61.3</v>
      </c>
      <c r="T127" s="55">
        <v>0.14492738669773114</v>
      </c>
      <c r="U127" s="55">
        <v>141.85388583790979</v>
      </c>
      <c r="V127" s="55">
        <v>8.6956432018638701</v>
      </c>
    </row>
    <row r="128" spans="1:22" ht="12.75" x14ac:dyDescent="0.2">
      <c r="A128" s="296"/>
      <c r="B128" s="28">
        <v>121</v>
      </c>
      <c r="C128" s="99" t="s">
        <v>32</v>
      </c>
      <c r="D128" s="100" t="s">
        <v>33</v>
      </c>
      <c r="E128" s="102" t="s">
        <v>43</v>
      </c>
      <c r="F128" s="136"/>
      <c r="G128" s="50">
        <v>40</v>
      </c>
      <c r="H128" s="50">
        <v>2007</v>
      </c>
      <c r="I128" s="52">
        <v>11.523</v>
      </c>
      <c r="J128" s="52">
        <v>5.6703780000000004</v>
      </c>
      <c r="K128" s="52">
        <v>0.28178399999999998</v>
      </c>
      <c r="L128" s="52">
        <v>0</v>
      </c>
      <c r="M128" s="52">
        <v>1.0027520000000001</v>
      </c>
      <c r="N128" s="52">
        <v>5.5708000000000002</v>
      </c>
      <c r="O128" s="52">
        <v>2350.71</v>
      </c>
      <c r="P128" s="52">
        <v>5.5708000000000002</v>
      </c>
      <c r="Q128" s="52">
        <v>2350.71</v>
      </c>
      <c r="R128" s="103">
        <v>2.3698371981231204E-3</v>
      </c>
      <c r="S128" s="54">
        <v>54.1</v>
      </c>
      <c r="T128" s="54">
        <v>0.12820819241846082</v>
      </c>
      <c r="U128" s="54">
        <v>142.19023188738723</v>
      </c>
      <c r="V128" s="54">
        <v>7.6924915451076492</v>
      </c>
    </row>
    <row r="129" spans="1:22" ht="12.75" x14ac:dyDescent="0.2">
      <c r="A129" s="296"/>
      <c r="B129" s="297">
        <v>122</v>
      </c>
      <c r="C129" s="106" t="s">
        <v>357</v>
      </c>
      <c r="D129" s="105" t="s">
        <v>358</v>
      </c>
      <c r="E129" s="51" t="s">
        <v>363</v>
      </c>
      <c r="F129" s="136" t="s">
        <v>39</v>
      </c>
      <c r="G129" s="50">
        <v>36</v>
      </c>
      <c r="H129" s="50">
        <v>1968</v>
      </c>
      <c r="I129" s="52">
        <v>11.613</v>
      </c>
      <c r="J129" s="52">
        <v>2.0979999999999999</v>
      </c>
      <c r="K129" s="52">
        <v>5.5209999999999999</v>
      </c>
      <c r="L129" s="52">
        <v>0.35</v>
      </c>
      <c r="M129" s="52">
        <v>0.65600000000000003</v>
      </c>
      <c r="N129" s="52">
        <v>2.988</v>
      </c>
      <c r="O129" s="52">
        <v>1531.52</v>
      </c>
      <c r="P129" s="52">
        <v>3.6440000000000001</v>
      </c>
      <c r="Q129" s="52">
        <v>1531.52</v>
      </c>
      <c r="R129" s="53">
        <v>2.3793355620559966E-3</v>
      </c>
      <c r="S129" s="54">
        <v>61.258000000000003</v>
      </c>
      <c r="T129" s="55">
        <v>0.14575333786042624</v>
      </c>
      <c r="U129" s="55">
        <v>142.76013372335979</v>
      </c>
      <c r="V129" s="55">
        <v>8.7452002716255741</v>
      </c>
    </row>
    <row r="130" spans="1:22" ht="12.75" x14ac:dyDescent="0.2">
      <c r="A130" s="296"/>
      <c r="B130" s="28">
        <v>123</v>
      </c>
      <c r="C130" s="106" t="s">
        <v>357</v>
      </c>
      <c r="D130" s="105" t="s">
        <v>358</v>
      </c>
      <c r="E130" s="51" t="s">
        <v>790</v>
      </c>
      <c r="F130" s="136" t="s">
        <v>39</v>
      </c>
      <c r="G130" s="50">
        <v>36</v>
      </c>
      <c r="H130" s="50">
        <v>1968</v>
      </c>
      <c r="I130" s="52">
        <v>11.613</v>
      </c>
      <c r="J130" s="52">
        <v>2.0979999999999999</v>
      </c>
      <c r="K130" s="52">
        <v>5.5209999999999999</v>
      </c>
      <c r="L130" s="52">
        <v>0.35</v>
      </c>
      <c r="M130" s="52">
        <v>0.65600000000000003</v>
      </c>
      <c r="N130" s="52">
        <v>2.988</v>
      </c>
      <c r="O130" s="52">
        <v>1531.52</v>
      </c>
      <c r="P130" s="52">
        <v>3.6440000000000001</v>
      </c>
      <c r="Q130" s="52">
        <v>1531.52</v>
      </c>
      <c r="R130" s="53">
        <v>2.3793355620559966E-3</v>
      </c>
      <c r="S130" s="54">
        <v>61.258000000000003</v>
      </c>
      <c r="T130" s="55">
        <v>0.14575333786042624</v>
      </c>
      <c r="U130" s="55">
        <v>142.76013372335979</v>
      </c>
      <c r="V130" s="55">
        <v>8.7452002716255741</v>
      </c>
    </row>
    <row r="131" spans="1:22" ht="12.75" x14ac:dyDescent="0.2">
      <c r="A131" s="296"/>
      <c r="B131" s="28">
        <v>124</v>
      </c>
      <c r="C131" s="129" t="s">
        <v>957</v>
      </c>
      <c r="D131" s="130" t="s">
        <v>960</v>
      </c>
      <c r="E131" s="122" t="s">
        <v>963</v>
      </c>
      <c r="F131" s="214" t="s">
        <v>39</v>
      </c>
      <c r="G131" s="123">
        <v>20</v>
      </c>
      <c r="H131" s="123">
        <v>1976</v>
      </c>
      <c r="I131" s="120">
        <v>8.32</v>
      </c>
      <c r="J131" s="120">
        <v>1.3069999999999999</v>
      </c>
      <c r="K131" s="120">
        <v>4.0860000000000003</v>
      </c>
      <c r="L131" s="120">
        <v>0.42699999999999999</v>
      </c>
      <c r="M131" s="120">
        <v>0.628</v>
      </c>
      <c r="N131" s="120">
        <v>1.8720000000000001</v>
      </c>
      <c r="O131" s="120">
        <v>1049.01</v>
      </c>
      <c r="P131" s="120">
        <v>2.5</v>
      </c>
      <c r="Q131" s="120">
        <v>1049.01</v>
      </c>
      <c r="R131" s="116">
        <v>2.3831993975271925E-3</v>
      </c>
      <c r="S131" s="110">
        <v>68.125</v>
      </c>
      <c r="T131" s="117">
        <v>0.16235545895653999</v>
      </c>
      <c r="U131" s="117">
        <v>142.99196385163154</v>
      </c>
      <c r="V131" s="117">
        <v>9.7413275373923991</v>
      </c>
    </row>
    <row r="132" spans="1:22" ht="12.75" x14ac:dyDescent="0.2">
      <c r="A132" s="296"/>
      <c r="B132" s="297">
        <v>125</v>
      </c>
      <c r="C132" s="132" t="s">
        <v>32</v>
      </c>
      <c r="D132" s="100" t="s">
        <v>33</v>
      </c>
      <c r="E132" s="102" t="s">
        <v>47</v>
      </c>
      <c r="F132" s="136"/>
      <c r="G132" s="50">
        <v>52</v>
      </c>
      <c r="H132" s="50">
        <v>2009</v>
      </c>
      <c r="I132" s="52">
        <v>15.324</v>
      </c>
      <c r="J132" s="52">
        <v>7.9890359999999996</v>
      </c>
      <c r="K132" s="52">
        <v>0.455513</v>
      </c>
      <c r="L132" s="52">
        <v>0.476964</v>
      </c>
      <c r="M132" s="52">
        <v>1.1524479999999999</v>
      </c>
      <c r="N132" s="52">
        <v>6.4024339999999995</v>
      </c>
      <c r="O132" s="52">
        <v>2686.29</v>
      </c>
      <c r="P132" s="52">
        <v>6.4024339999999995</v>
      </c>
      <c r="Q132" s="52">
        <v>2686.29</v>
      </c>
      <c r="R132" s="103">
        <v>2.3833740958720019E-3</v>
      </c>
      <c r="S132" s="54">
        <v>54.1</v>
      </c>
      <c r="T132" s="54">
        <v>0.12894053858667531</v>
      </c>
      <c r="U132" s="54">
        <v>143.00244575232014</v>
      </c>
      <c r="V132" s="54">
        <v>7.7364323152005197</v>
      </c>
    </row>
    <row r="133" spans="1:22" ht="12.75" x14ac:dyDescent="0.2">
      <c r="A133" s="296"/>
      <c r="B133" s="28">
        <v>126</v>
      </c>
      <c r="C133" s="132" t="s">
        <v>32</v>
      </c>
      <c r="D133" s="100" t="s">
        <v>33</v>
      </c>
      <c r="E133" s="102" t="s">
        <v>45</v>
      </c>
      <c r="F133" s="136"/>
      <c r="G133" s="50">
        <v>36</v>
      </c>
      <c r="H133" s="50">
        <v>1987</v>
      </c>
      <c r="I133" s="52">
        <v>16.602</v>
      </c>
      <c r="J133" s="52">
        <v>4.7345579999999998</v>
      </c>
      <c r="K133" s="52">
        <v>6.9483639999999998</v>
      </c>
      <c r="L133" s="52">
        <v>-0.29755799999999999</v>
      </c>
      <c r="M133" s="52">
        <v>0</v>
      </c>
      <c r="N133" s="52">
        <v>5.2166430000000004</v>
      </c>
      <c r="O133" s="52">
        <v>2176.88</v>
      </c>
      <c r="P133" s="52">
        <v>5.2166430000000004</v>
      </c>
      <c r="Q133" s="52">
        <v>2176.88</v>
      </c>
      <c r="R133" s="103">
        <v>2.3963851934879275E-3</v>
      </c>
      <c r="S133" s="54">
        <v>54.1</v>
      </c>
      <c r="T133" s="54">
        <v>0.1296444389676969</v>
      </c>
      <c r="U133" s="54">
        <v>143.78311160927564</v>
      </c>
      <c r="V133" s="54">
        <v>7.7786663380618117</v>
      </c>
    </row>
    <row r="134" spans="1:22" ht="12.75" x14ac:dyDescent="0.2">
      <c r="A134" s="296"/>
      <c r="B134" s="28">
        <v>127</v>
      </c>
      <c r="C134" s="136" t="s">
        <v>172</v>
      </c>
      <c r="D134" s="50" t="s">
        <v>173</v>
      </c>
      <c r="E134" s="107" t="s">
        <v>174</v>
      </c>
      <c r="F134" s="136" t="s">
        <v>175</v>
      </c>
      <c r="G134" s="50">
        <v>45</v>
      </c>
      <c r="H134" s="50" t="s">
        <v>51</v>
      </c>
      <c r="I134" s="52">
        <f>SUM(J134:N134)</f>
        <v>17.923999999999999</v>
      </c>
      <c r="J134" s="52">
        <v>3.302</v>
      </c>
      <c r="K134" s="52">
        <v>8.9326000000000008</v>
      </c>
      <c r="L134" s="52">
        <v>1.1859999999999999</v>
      </c>
      <c r="M134" s="52">
        <v>0</v>
      </c>
      <c r="N134" s="52">
        <v>4.5034000000000001</v>
      </c>
      <c r="O134" s="52">
        <v>1870.08</v>
      </c>
      <c r="P134" s="52">
        <f>N134</f>
        <v>4.5034000000000001</v>
      </c>
      <c r="Q134" s="52">
        <f>O134</f>
        <v>1870.08</v>
      </c>
      <c r="R134" s="53">
        <f>P134/Q134</f>
        <v>2.4081322724161533E-3</v>
      </c>
      <c r="S134" s="54">
        <v>42.4</v>
      </c>
      <c r="T134" s="55">
        <f>R134*S134</f>
        <v>0.1021048083504449</v>
      </c>
      <c r="U134" s="55">
        <f>R134*60*1000</f>
        <v>144.4879363449692</v>
      </c>
      <c r="V134" s="55">
        <f>U134*S134/1000</f>
        <v>6.1262885010266936</v>
      </c>
    </row>
    <row r="135" spans="1:22" ht="12.75" x14ac:dyDescent="0.2">
      <c r="A135" s="296"/>
      <c r="B135" s="297">
        <v>128</v>
      </c>
      <c r="C135" s="136" t="s">
        <v>172</v>
      </c>
      <c r="D135" s="50" t="s">
        <v>173</v>
      </c>
      <c r="E135" s="107" t="s">
        <v>537</v>
      </c>
      <c r="F135" s="136" t="s">
        <v>175</v>
      </c>
      <c r="G135" s="50">
        <v>40</v>
      </c>
      <c r="H135" s="50" t="s">
        <v>51</v>
      </c>
      <c r="I135" s="52">
        <f>SUM(J135:N135)</f>
        <v>18.899999999999999</v>
      </c>
      <c r="J135" s="52">
        <v>3.8435999999999999</v>
      </c>
      <c r="K135" s="52">
        <v>8.9903999999999993</v>
      </c>
      <c r="L135" s="52">
        <v>0.7974</v>
      </c>
      <c r="M135" s="52">
        <v>0</v>
      </c>
      <c r="N135" s="52">
        <v>5.2686000000000002</v>
      </c>
      <c r="O135" s="52">
        <v>2186.41</v>
      </c>
      <c r="P135" s="52">
        <f>N135</f>
        <v>5.2686000000000002</v>
      </c>
      <c r="Q135" s="52">
        <f>O135</f>
        <v>2186.41</v>
      </c>
      <c r="R135" s="53">
        <f>P135/Q135</f>
        <v>2.4097035780114438E-3</v>
      </c>
      <c r="S135" s="54">
        <v>42.4</v>
      </c>
      <c r="T135" s="55">
        <f>R135*S135</f>
        <v>0.10217143170768521</v>
      </c>
      <c r="U135" s="55">
        <f>R135*60*1000</f>
        <v>144.58221468068663</v>
      </c>
      <c r="V135" s="55">
        <f>U135*S135/1000</f>
        <v>6.1302859024611136</v>
      </c>
    </row>
    <row r="136" spans="1:22" ht="12.75" x14ac:dyDescent="0.2">
      <c r="A136" s="296"/>
      <c r="B136" s="28">
        <v>129</v>
      </c>
      <c r="C136" s="134" t="s">
        <v>141</v>
      </c>
      <c r="D136" s="109" t="s">
        <v>142</v>
      </c>
      <c r="E136" s="111" t="s">
        <v>522</v>
      </c>
      <c r="F136" s="215" t="s">
        <v>39</v>
      </c>
      <c r="G136" s="112">
        <v>45</v>
      </c>
      <c r="H136" s="113" t="s">
        <v>146</v>
      </c>
      <c r="I136" s="114">
        <v>15.75</v>
      </c>
      <c r="J136" s="114">
        <v>4.05</v>
      </c>
      <c r="K136" s="114">
        <v>5.5</v>
      </c>
      <c r="L136" s="114">
        <v>0.59</v>
      </c>
      <c r="M136" s="114">
        <v>1.0098</v>
      </c>
      <c r="N136" s="114">
        <v>4.6002000000000001</v>
      </c>
      <c r="O136" s="115">
        <v>2319.88</v>
      </c>
      <c r="P136" s="114">
        <v>5.61</v>
      </c>
      <c r="Q136" s="115">
        <v>2319.88</v>
      </c>
      <c r="R136" s="116">
        <v>2.4182285290618478E-3</v>
      </c>
      <c r="S136" s="110">
        <v>56.7</v>
      </c>
      <c r="T136" s="117">
        <v>0.13711355759780677</v>
      </c>
      <c r="U136" s="117">
        <v>145.09371174371088</v>
      </c>
      <c r="V136" s="117">
        <v>8.2268134558684061</v>
      </c>
    </row>
    <row r="137" spans="1:22" ht="12.75" x14ac:dyDescent="0.2">
      <c r="A137" s="296"/>
      <c r="B137" s="28">
        <v>130</v>
      </c>
      <c r="C137" s="124" t="s">
        <v>139</v>
      </c>
      <c r="D137" s="105" t="s">
        <v>140</v>
      </c>
      <c r="E137" s="51" t="s">
        <v>483</v>
      </c>
      <c r="F137" s="136" t="s">
        <v>479</v>
      </c>
      <c r="G137" s="50">
        <v>29</v>
      </c>
      <c r="H137" s="50">
        <v>1984</v>
      </c>
      <c r="I137" s="52">
        <v>7.8879999999999999</v>
      </c>
      <c r="J137" s="52">
        <v>2.4990000000000001</v>
      </c>
      <c r="K137" s="52">
        <v>1.742</v>
      </c>
      <c r="L137" s="52">
        <v>0.27700000000000002</v>
      </c>
      <c r="M137" s="52">
        <v>0.65600000000000003</v>
      </c>
      <c r="N137" s="52">
        <v>3.6469999999999998</v>
      </c>
      <c r="O137" s="52">
        <v>1486.56</v>
      </c>
      <c r="P137" s="52">
        <v>3.6469999999999998</v>
      </c>
      <c r="Q137" s="52">
        <v>1486.56</v>
      </c>
      <c r="R137" s="53">
        <v>2.4499999999999999E-3</v>
      </c>
      <c r="S137" s="54">
        <v>45.78</v>
      </c>
      <c r="T137" s="55">
        <v>0.11</v>
      </c>
      <c r="U137" s="55">
        <v>147.19999999999999</v>
      </c>
      <c r="V137" s="55">
        <v>6.74</v>
      </c>
    </row>
    <row r="138" spans="1:22" ht="12.75" x14ac:dyDescent="0.2">
      <c r="A138" s="296"/>
      <c r="B138" s="297">
        <v>131</v>
      </c>
      <c r="C138" s="124" t="s">
        <v>286</v>
      </c>
      <c r="D138" s="105" t="s">
        <v>287</v>
      </c>
      <c r="E138" s="125" t="s">
        <v>293</v>
      </c>
      <c r="F138" s="124" t="s">
        <v>39</v>
      </c>
      <c r="G138" s="105">
        <v>12</v>
      </c>
      <c r="H138" s="105">
        <v>1962</v>
      </c>
      <c r="I138" s="52">
        <v>3.5</v>
      </c>
      <c r="J138" s="52">
        <v>0.748525</v>
      </c>
      <c r="K138" s="52">
        <v>1.527881</v>
      </c>
      <c r="L138" s="52">
        <v>-8.5529999999999995E-2</v>
      </c>
      <c r="M138" s="52">
        <v>0.23564299999999999</v>
      </c>
      <c r="N138" s="52">
        <v>1.0734729999999999</v>
      </c>
      <c r="O138" s="101">
        <v>533.70000000000005</v>
      </c>
      <c r="P138" s="52">
        <v>1.3091159999999999</v>
      </c>
      <c r="Q138" s="101">
        <v>533.70000000000005</v>
      </c>
      <c r="R138" s="53">
        <v>2.4529061270376611E-3</v>
      </c>
      <c r="S138" s="54">
        <v>61.04</v>
      </c>
      <c r="T138" s="55">
        <v>0.14972538999437884</v>
      </c>
      <c r="U138" s="55">
        <v>147.17436762225967</v>
      </c>
      <c r="V138" s="55">
        <v>8.9835233996627295</v>
      </c>
    </row>
    <row r="139" spans="1:22" ht="12.75" x14ac:dyDescent="0.2">
      <c r="A139" s="296"/>
      <c r="B139" s="28">
        <v>132</v>
      </c>
      <c r="C139" s="132" t="s">
        <v>32</v>
      </c>
      <c r="D139" s="100" t="s">
        <v>33</v>
      </c>
      <c r="E139" s="102" t="s">
        <v>442</v>
      </c>
      <c r="F139" s="136" t="s">
        <v>34</v>
      </c>
      <c r="G139" s="50">
        <v>70</v>
      </c>
      <c r="H139" s="50">
        <v>2008</v>
      </c>
      <c r="I139" s="52">
        <v>25.143999999999998</v>
      </c>
      <c r="J139" s="52">
        <v>10.324541999999999</v>
      </c>
      <c r="K139" s="52">
        <v>0</v>
      </c>
      <c r="L139" s="52">
        <v>0</v>
      </c>
      <c r="M139" s="52">
        <v>0</v>
      </c>
      <c r="N139" s="52">
        <v>11.833</v>
      </c>
      <c r="O139" s="52">
        <v>4787.37</v>
      </c>
      <c r="P139" s="52">
        <v>11.833</v>
      </c>
      <c r="Q139" s="52">
        <v>4787.37</v>
      </c>
      <c r="R139" s="103">
        <v>2.4717120256006952E-3</v>
      </c>
      <c r="S139" s="54">
        <v>54.1</v>
      </c>
      <c r="T139" s="54">
        <v>0.13371962058499762</v>
      </c>
      <c r="U139" s="54">
        <v>148.3027215360417</v>
      </c>
      <c r="V139" s="54">
        <v>8.0231772350998565</v>
      </c>
    </row>
    <row r="140" spans="1:22" ht="12.75" x14ac:dyDescent="0.2">
      <c r="A140" s="296"/>
      <c r="B140" s="28">
        <v>133</v>
      </c>
      <c r="C140" s="124" t="s">
        <v>228</v>
      </c>
      <c r="D140" s="105" t="s">
        <v>229</v>
      </c>
      <c r="E140" s="51" t="s">
        <v>704</v>
      </c>
      <c r="F140" s="136" t="s">
        <v>39</v>
      </c>
      <c r="G140" s="50">
        <v>50</v>
      </c>
      <c r="H140" s="50">
        <v>1980</v>
      </c>
      <c r="I140" s="52">
        <v>16.535</v>
      </c>
      <c r="J140" s="52">
        <v>4.1050000000000004</v>
      </c>
      <c r="K140" s="52">
        <v>6.2649999999999997</v>
      </c>
      <c r="L140" s="52">
        <v>-0.127</v>
      </c>
      <c r="M140" s="52"/>
      <c r="N140" s="52">
        <v>6.2919999999999998</v>
      </c>
      <c r="O140" s="52">
        <v>2544.91</v>
      </c>
      <c r="P140" s="52">
        <v>6.2919999999999998</v>
      </c>
      <c r="Q140" s="52">
        <v>2544.91</v>
      </c>
      <c r="R140" s="53">
        <v>2.47238605687431E-3</v>
      </c>
      <c r="S140" s="54">
        <v>70.400000000000006</v>
      </c>
      <c r="T140" s="55">
        <v>0.17405597840395143</v>
      </c>
      <c r="U140" s="55">
        <v>148.34316341245861</v>
      </c>
      <c r="V140" s="55">
        <v>10.443358704237088</v>
      </c>
    </row>
    <row r="141" spans="1:22" ht="12.75" x14ac:dyDescent="0.2">
      <c r="A141" s="296"/>
      <c r="B141" s="297">
        <v>134</v>
      </c>
      <c r="C141" s="136" t="s">
        <v>172</v>
      </c>
      <c r="D141" s="50" t="s">
        <v>173</v>
      </c>
      <c r="E141" s="107" t="s">
        <v>538</v>
      </c>
      <c r="F141" s="136" t="s">
        <v>448</v>
      </c>
      <c r="G141" s="50">
        <v>18</v>
      </c>
      <c r="H141" s="50">
        <v>2007</v>
      </c>
      <c r="I141" s="52">
        <f>SUM(J141:N141)</f>
        <v>9.5</v>
      </c>
      <c r="J141" s="52">
        <v>1.9455</v>
      </c>
      <c r="K141" s="52">
        <v>2.5329999999999999</v>
      </c>
      <c r="L141" s="52">
        <v>0.85950000000000004</v>
      </c>
      <c r="M141" s="52">
        <v>0</v>
      </c>
      <c r="N141" s="52">
        <v>4.1619999999999999</v>
      </c>
      <c r="O141" s="52">
        <v>1677.39</v>
      </c>
      <c r="P141" s="52">
        <f>N141</f>
        <v>4.1619999999999999</v>
      </c>
      <c r="Q141" s="52">
        <f>O141</f>
        <v>1677.39</v>
      </c>
      <c r="R141" s="53">
        <f>P141/Q141</f>
        <v>2.4812357293175703E-3</v>
      </c>
      <c r="S141" s="54">
        <v>42.4</v>
      </c>
      <c r="T141" s="55">
        <f>R141*S141</f>
        <v>0.10520439492306498</v>
      </c>
      <c r="U141" s="55">
        <f>R141*60*1000</f>
        <v>148.87414375905422</v>
      </c>
      <c r="V141" s="55">
        <f>U141*S141/1000</f>
        <v>6.3122636953838995</v>
      </c>
    </row>
    <row r="142" spans="1:22" ht="12.75" x14ac:dyDescent="0.2">
      <c r="A142" s="296"/>
      <c r="B142" s="28">
        <v>135</v>
      </c>
      <c r="C142" s="124" t="s">
        <v>883</v>
      </c>
      <c r="D142" s="105" t="s">
        <v>884</v>
      </c>
      <c r="E142" s="51" t="s">
        <v>887</v>
      </c>
      <c r="F142" s="136" t="s">
        <v>39</v>
      </c>
      <c r="G142" s="50">
        <v>30</v>
      </c>
      <c r="H142" s="50">
        <v>1992</v>
      </c>
      <c r="I142" s="52">
        <v>13</v>
      </c>
      <c r="J142" s="52">
        <v>3.06</v>
      </c>
      <c r="K142" s="52">
        <v>4.8920000000000003</v>
      </c>
      <c r="L142" s="52">
        <v>0.10199999999999999</v>
      </c>
      <c r="M142" s="52">
        <v>0.89027000000000001</v>
      </c>
      <c r="N142" s="52">
        <v>4.0556749999999999</v>
      </c>
      <c r="O142" s="52"/>
      <c r="P142" s="52">
        <v>4.945945</v>
      </c>
      <c r="Q142" s="52">
        <v>1966.71</v>
      </c>
      <c r="R142" s="53">
        <v>2.51483187658577E-3</v>
      </c>
      <c r="S142" s="54">
        <v>67.099999999999994</v>
      </c>
      <c r="T142" s="55">
        <v>0.16874521891890515</v>
      </c>
      <c r="U142" s="55">
        <v>150.8899125951462</v>
      </c>
      <c r="V142" s="55">
        <v>10.124713135134309</v>
      </c>
    </row>
    <row r="143" spans="1:22" ht="12.75" x14ac:dyDescent="0.2">
      <c r="A143" s="296"/>
      <c r="B143" s="28">
        <v>136</v>
      </c>
      <c r="C143" s="124" t="s">
        <v>232</v>
      </c>
      <c r="D143" s="105" t="s">
        <v>714</v>
      </c>
      <c r="E143" s="51" t="s">
        <v>244</v>
      </c>
      <c r="F143" s="136" t="s">
        <v>233</v>
      </c>
      <c r="G143" s="50">
        <v>18</v>
      </c>
      <c r="H143" s="50">
        <v>1983</v>
      </c>
      <c r="I143" s="52">
        <v>7.39</v>
      </c>
      <c r="J143" s="52">
        <v>1.6</v>
      </c>
      <c r="K143" s="52">
        <v>3</v>
      </c>
      <c r="L143" s="52">
        <v>0.09</v>
      </c>
      <c r="M143" s="52">
        <v>0</v>
      </c>
      <c r="N143" s="52">
        <v>2.7</v>
      </c>
      <c r="O143" s="52">
        <v>1062.3599999999999</v>
      </c>
      <c r="P143" s="52">
        <v>2.7</v>
      </c>
      <c r="Q143" s="52">
        <v>1062.3599999999999</v>
      </c>
      <c r="R143" s="53">
        <v>2.5415113520840396E-3</v>
      </c>
      <c r="S143" s="54">
        <v>71.83</v>
      </c>
      <c r="T143" s="55">
        <v>0.18255676042019656</v>
      </c>
      <c r="U143" s="55">
        <v>152.49068112504239</v>
      </c>
      <c r="V143" s="55">
        <v>10.953405625211794</v>
      </c>
    </row>
    <row r="144" spans="1:22" ht="12.75" x14ac:dyDescent="0.2">
      <c r="A144" s="296"/>
      <c r="B144" s="297">
        <v>137</v>
      </c>
      <c r="C144" s="124" t="s">
        <v>139</v>
      </c>
      <c r="D144" s="105" t="s">
        <v>140</v>
      </c>
      <c r="E144" s="51" t="s">
        <v>484</v>
      </c>
      <c r="F144" s="136" t="s">
        <v>479</v>
      </c>
      <c r="G144" s="50">
        <v>45</v>
      </c>
      <c r="H144" s="50">
        <v>1989</v>
      </c>
      <c r="I144" s="52">
        <v>11.378</v>
      </c>
      <c r="J144" s="52">
        <v>3.7229999999999999</v>
      </c>
      <c r="K144" s="52">
        <v>1.6779999999999999</v>
      </c>
      <c r="L144" s="52">
        <v>0.85399999999999998</v>
      </c>
      <c r="M144" s="52">
        <v>1.0760000000000001</v>
      </c>
      <c r="N144" s="52">
        <v>5.9770000000000003</v>
      </c>
      <c r="O144" s="52">
        <v>2332.0100000000002</v>
      </c>
      <c r="P144" s="52">
        <v>5.9770000000000003</v>
      </c>
      <c r="Q144" s="52">
        <v>2332.0100000000002</v>
      </c>
      <c r="R144" s="53">
        <v>2.5600000000000002E-3</v>
      </c>
      <c r="S144" s="54">
        <v>45.78</v>
      </c>
      <c r="T144" s="55">
        <v>0.12</v>
      </c>
      <c r="U144" s="55">
        <v>153.78</v>
      </c>
      <c r="V144" s="55">
        <v>7.04</v>
      </c>
    </row>
    <row r="145" spans="1:22" ht="12.75" x14ac:dyDescent="0.2">
      <c r="A145" s="296"/>
      <c r="B145" s="28">
        <v>138</v>
      </c>
      <c r="C145" s="124" t="s">
        <v>257</v>
      </c>
      <c r="D145" s="105" t="s">
        <v>258</v>
      </c>
      <c r="E145" s="51" t="s">
        <v>261</v>
      </c>
      <c r="F145" s="136" t="s">
        <v>39</v>
      </c>
      <c r="G145" s="50">
        <v>24</v>
      </c>
      <c r="H145" s="50" t="s">
        <v>51</v>
      </c>
      <c r="I145" s="52">
        <v>7.5229999999999997</v>
      </c>
      <c r="J145" s="52">
        <v>0.96</v>
      </c>
      <c r="K145" s="52">
        <v>3.6949999999999998</v>
      </c>
      <c r="L145" s="52">
        <v>0</v>
      </c>
      <c r="M145" s="52">
        <v>0.94644000000000006</v>
      </c>
      <c r="N145" s="52">
        <v>1.9215599999999999</v>
      </c>
      <c r="O145" s="52">
        <v>1118.24</v>
      </c>
      <c r="P145" s="52">
        <v>2.8679999999999999</v>
      </c>
      <c r="Q145" s="52">
        <v>1118.24</v>
      </c>
      <c r="R145" s="53">
        <v>2.5647445986550291E-3</v>
      </c>
      <c r="S145" s="54">
        <v>61.3</v>
      </c>
      <c r="T145" s="55">
        <v>0.15721884389755328</v>
      </c>
      <c r="U145" s="55">
        <v>153.88467591930174</v>
      </c>
      <c r="V145" s="55">
        <v>9.4331306338531959</v>
      </c>
    </row>
    <row r="146" spans="1:22" ht="12.75" x14ac:dyDescent="0.2">
      <c r="A146" s="296"/>
      <c r="B146" s="28">
        <v>139</v>
      </c>
      <c r="C146" s="124" t="s">
        <v>257</v>
      </c>
      <c r="D146" s="105" t="s">
        <v>258</v>
      </c>
      <c r="E146" s="51" t="s">
        <v>736</v>
      </c>
      <c r="F146" s="136" t="s">
        <v>39</v>
      </c>
      <c r="G146" s="50">
        <v>16</v>
      </c>
      <c r="H146" s="50" t="s">
        <v>51</v>
      </c>
      <c r="I146" s="52">
        <v>4.6680000000000001</v>
      </c>
      <c r="J146" s="52">
        <v>0.70399999999999996</v>
      </c>
      <c r="K146" s="52">
        <v>1.849</v>
      </c>
      <c r="L146" s="52">
        <v>0</v>
      </c>
      <c r="M146" s="52">
        <v>0.69795000000000007</v>
      </c>
      <c r="N146" s="52">
        <v>1.4170500000000001</v>
      </c>
      <c r="O146" s="52">
        <v>824.49</v>
      </c>
      <c r="P146" s="52">
        <v>2.1150000000000002</v>
      </c>
      <c r="Q146" s="52">
        <v>824.49</v>
      </c>
      <c r="R146" s="53">
        <v>2.5652221373212536E-3</v>
      </c>
      <c r="S146" s="54">
        <v>61.3</v>
      </c>
      <c r="T146" s="55">
        <v>0.15724811701779284</v>
      </c>
      <c r="U146" s="55">
        <v>153.91332823927522</v>
      </c>
      <c r="V146" s="55">
        <v>9.4348870210675706</v>
      </c>
    </row>
    <row r="147" spans="1:22" ht="12.75" x14ac:dyDescent="0.2">
      <c r="A147" s="296"/>
      <c r="B147" s="297">
        <v>140</v>
      </c>
      <c r="C147" s="124" t="s">
        <v>257</v>
      </c>
      <c r="D147" s="105" t="s">
        <v>258</v>
      </c>
      <c r="E147" s="51" t="s">
        <v>737</v>
      </c>
      <c r="F147" s="136" t="s">
        <v>231</v>
      </c>
      <c r="G147" s="50">
        <v>20</v>
      </c>
      <c r="H147" s="50">
        <v>2011</v>
      </c>
      <c r="I147" s="52">
        <v>5.0250000000000004</v>
      </c>
      <c r="J147" s="52">
        <v>2.1589999999999998</v>
      </c>
      <c r="K147" s="52">
        <v>0</v>
      </c>
      <c r="L147" s="52">
        <v>0</v>
      </c>
      <c r="M147" s="52">
        <v>0.94578000000000007</v>
      </c>
      <c r="N147" s="52">
        <v>1.9202200000000003</v>
      </c>
      <c r="O147" s="52">
        <v>1113.22</v>
      </c>
      <c r="P147" s="52">
        <v>2.8660000000000001</v>
      </c>
      <c r="Q147" s="52">
        <v>1113.22</v>
      </c>
      <c r="R147" s="53">
        <v>2.5745135732379945E-3</v>
      </c>
      <c r="S147" s="54">
        <v>61.3</v>
      </c>
      <c r="T147" s="55">
        <v>0.15781768203948907</v>
      </c>
      <c r="U147" s="55">
        <v>154.47081439427967</v>
      </c>
      <c r="V147" s="55">
        <v>9.4690609223693425</v>
      </c>
    </row>
    <row r="148" spans="1:22" ht="12.75" x14ac:dyDescent="0.2">
      <c r="A148" s="296"/>
      <c r="B148" s="28">
        <v>141</v>
      </c>
      <c r="C148" s="124" t="s">
        <v>96</v>
      </c>
      <c r="D148" s="105" t="s">
        <v>97</v>
      </c>
      <c r="E148" s="51" t="s">
        <v>100</v>
      </c>
      <c r="F148" s="136"/>
      <c r="G148" s="50">
        <v>38</v>
      </c>
      <c r="H148" s="50">
        <v>2004</v>
      </c>
      <c r="I148" s="52">
        <v>11.42</v>
      </c>
      <c r="J148" s="52">
        <v>4.9000000000000004</v>
      </c>
      <c r="K148" s="52">
        <v>0.12</v>
      </c>
      <c r="L148" s="52">
        <v>0.25</v>
      </c>
      <c r="M148" s="52">
        <v>0</v>
      </c>
      <c r="N148" s="52">
        <v>6.15</v>
      </c>
      <c r="O148" s="52">
        <v>2371.6999999999998</v>
      </c>
      <c r="P148" s="52">
        <v>6.15</v>
      </c>
      <c r="Q148" s="52">
        <v>2371.6999999999998</v>
      </c>
      <c r="R148" s="53">
        <v>2.5899999999999999E-3</v>
      </c>
      <c r="S148" s="54">
        <v>47.4</v>
      </c>
      <c r="T148" s="55">
        <v>0.12</v>
      </c>
      <c r="U148" s="55">
        <v>155.58000000000001</v>
      </c>
      <c r="V148" s="55">
        <v>7.37</v>
      </c>
    </row>
    <row r="149" spans="1:22" ht="12.75" x14ac:dyDescent="0.2">
      <c r="A149" s="296"/>
      <c r="B149" s="28">
        <v>142</v>
      </c>
      <c r="C149" s="124" t="s">
        <v>232</v>
      </c>
      <c r="D149" s="105" t="s">
        <v>714</v>
      </c>
      <c r="E149" s="51" t="s">
        <v>719</v>
      </c>
      <c r="F149" s="136" t="s">
        <v>233</v>
      </c>
      <c r="G149" s="50">
        <v>54</v>
      </c>
      <c r="H149" s="50"/>
      <c r="I149" s="52">
        <v>4.5999999999999996</v>
      </c>
      <c r="J149" s="52">
        <v>1</v>
      </c>
      <c r="K149" s="52">
        <v>0.1</v>
      </c>
      <c r="L149" s="52">
        <v>0.3</v>
      </c>
      <c r="M149" s="52">
        <v>0.6</v>
      </c>
      <c r="N149" s="52">
        <v>2.6</v>
      </c>
      <c r="O149" s="52">
        <v>1300.21</v>
      </c>
      <c r="P149" s="52">
        <v>3.2</v>
      </c>
      <c r="Q149" s="52">
        <v>1234.22</v>
      </c>
      <c r="R149" s="53">
        <v>2.5927306314919543E-3</v>
      </c>
      <c r="S149" s="54">
        <v>71.83</v>
      </c>
      <c r="T149" s="55">
        <v>0.18623584126006706</v>
      </c>
      <c r="U149" s="55">
        <v>155.56383788951726</v>
      </c>
      <c r="V149" s="55">
        <v>11.174150475604025</v>
      </c>
    </row>
    <row r="150" spans="1:22" ht="12.75" x14ac:dyDescent="0.2">
      <c r="A150" s="296"/>
      <c r="B150" s="297">
        <v>143</v>
      </c>
      <c r="C150" s="129" t="s">
        <v>957</v>
      </c>
      <c r="D150" s="130" t="s">
        <v>964</v>
      </c>
      <c r="E150" s="122" t="s">
        <v>965</v>
      </c>
      <c r="F150" s="214" t="s">
        <v>39</v>
      </c>
      <c r="G150" s="123">
        <v>12</v>
      </c>
      <c r="H150" s="123">
        <v>1986</v>
      </c>
      <c r="I150" s="120">
        <v>3.1539999999999999</v>
      </c>
      <c r="J150" s="120">
        <v>6.3E-2</v>
      </c>
      <c r="K150" s="120">
        <v>1.333</v>
      </c>
      <c r="L150" s="120">
        <v>-6.3E-2</v>
      </c>
      <c r="M150" s="120">
        <v>0.47599999999999998</v>
      </c>
      <c r="N150" s="120">
        <v>1.345</v>
      </c>
      <c r="O150" s="120">
        <v>701.96</v>
      </c>
      <c r="P150" s="120">
        <v>1.8214999999999999</v>
      </c>
      <c r="Q150" s="120">
        <v>701.96</v>
      </c>
      <c r="R150" s="116">
        <v>2.5948772009801125E-3</v>
      </c>
      <c r="S150" s="110">
        <v>68.125</v>
      </c>
      <c r="T150" s="117">
        <v>0.17677600931677018</v>
      </c>
      <c r="U150" s="117">
        <v>155.69263205880677</v>
      </c>
      <c r="V150" s="117">
        <v>10.606560559006212</v>
      </c>
    </row>
    <row r="151" spans="1:22" ht="12.75" x14ac:dyDescent="0.2">
      <c r="A151" s="296"/>
      <c r="B151" s="28">
        <v>144</v>
      </c>
      <c r="C151" s="129" t="s">
        <v>957</v>
      </c>
      <c r="D151" s="130" t="s">
        <v>960</v>
      </c>
      <c r="E151" s="122" t="s">
        <v>966</v>
      </c>
      <c r="F151" s="214" t="s">
        <v>39</v>
      </c>
      <c r="G151" s="123">
        <v>22</v>
      </c>
      <c r="H151" s="123">
        <v>1987</v>
      </c>
      <c r="I151" s="120">
        <v>9.5869999999999997</v>
      </c>
      <c r="J151" s="120">
        <v>2.024</v>
      </c>
      <c r="K151" s="120">
        <v>4.0730000000000004</v>
      </c>
      <c r="L151" s="120">
        <v>0.32200000000000001</v>
      </c>
      <c r="M151" s="120">
        <v>0.82199999999999995</v>
      </c>
      <c r="N151" s="120">
        <v>2.3460000000000001</v>
      </c>
      <c r="O151" s="120">
        <v>1213.8</v>
      </c>
      <c r="P151" s="120">
        <v>3.1680000000000001</v>
      </c>
      <c r="Q151" s="120">
        <v>1213.8</v>
      </c>
      <c r="R151" s="116">
        <v>2.609985170538804E-3</v>
      </c>
      <c r="S151" s="110">
        <v>68.125</v>
      </c>
      <c r="T151" s="117">
        <v>0.17780523974295603</v>
      </c>
      <c r="U151" s="117">
        <v>156.59911023232826</v>
      </c>
      <c r="V151" s="117">
        <v>10.668314384577362</v>
      </c>
    </row>
    <row r="152" spans="1:22" ht="12.75" x14ac:dyDescent="0.2">
      <c r="A152" s="296"/>
      <c r="B152" s="28">
        <v>145</v>
      </c>
      <c r="C152" s="124" t="s">
        <v>228</v>
      </c>
      <c r="D152" s="105" t="s">
        <v>229</v>
      </c>
      <c r="E152" s="51" t="s">
        <v>703</v>
      </c>
      <c r="F152" s="136" t="s">
        <v>39</v>
      </c>
      <c r="G152" s="50">
        <v>40</v>
      </c>
      <c r="H152" s="50">
        <v>1989</v>
      </c>
      <c r="I152" s="52">
        <v>17.181999999999999</v>
      </c>
      <c r="J152" s="52">
        <v>2.7890000000000001</v>
      </c>
      <c r="K152" s="52">
        <v>8.4890000000000008</v>
      </c>
      <c r="L152" s="52">
        <v>0.22</v>
      </c>
      <c r="M152" s="52"/>
      <c r="N152" s="52">
        <v>5.6840000000000002</v>
      </c>
      <c r="O152" s="52">
        <v>2171.5</v>
      </c>
      <c r="P152" s="52">
        <v>5.6840000000000002</v>
      </c>
      <c r="Q152" s="52">
        <v>2171.5</v>
      </c>
      <c r="R152" s="53">
        <v>2.6175454754777806E-3</v>
      </c>
      <c r="S152" s="54">
        <v>70.400000000000006</v>
      </c>
      <c r="T152" s="55">
        <v>0.18427520147363577</v>
      </c>
      <c r="U152" s="55">
        <v>157.05272852866685</v>
      </c>
      <c r="V152" s="55">
        <v>11.056512088418147</v>
      </c>
    </row>
    <row r="153" spans="1:22" ht="12.75" x14ac:dyDescent="0.2">
      <c r="A153" s="296"/>
      <c r="B153" s="297">
        <v>146</v>
      </c>
      <c r="C153" s="127" t="s">
        <v>915</v>
      </c>
      <c r="D153" s="128" t="s">
        <v>916</v>
      </c>
      <c r="E153" s="107" t="s">
        <v>922</v>
      </c>
      <c r="F153" s="136" t="s">
        <v>225</v>
      </c>
      <c r="G153" s="50">
        <v>18</v>
      </c>
      <c r="H153" s="50">
        <v>2013</v>
      </c>
      <c r="I153" s="52">
        <v>4.1100000000000003</v>
      </c>
      <c r="J153" s="52">
        <v>1.4448299999999998</v>
      </c>
      <c r="K153" s="52">
        <v>0</v>
      </c>
      <c r="L153" s="52">
        <v>-0.27182999899999999</v>
      </c>
      <c r="M153" s="52">
        <v>0.29099999000000004</v>
      </c>
      <c r="N153" s="52">
        <v>2.6459999999999999</v>
      </c>
      <c r="O153" s="52">
        <v>1121.54</v>
      </c>
      <c r="P153" s="52">
        <f>SUM(M153+N153)</f>
        <v>2.9369999899999999</v>
      </c>
      <c r="Q153" s="52">
        <v>1121.54</v>
      </c>
      <c r="R153" s="53">
        <f>P153/Q153</f>
        <v>2.6187206787096312E-3</v>
      </c>
      <c r="S153" s="54">
        <v>57.6</v>
      </c>
      <c r="T153" s="55">
        <f>R153*S153</f>
        <v>0.15083831109367477</v>
      </c>
      <c r="U153" s="55">
        <f>R153*60*1000</f>
        <v>157.12324072257789</v>
      </c>
      <c r="V153" s="55">
        <f>U153*S153/1000</f>
        <v>9.0502986656204865</v>
      </c>
    </row>
    <row r="154" spans="1:22" ht="12.75" x14ac:dyDescent="0.2">
      <c r="A154" s="296"/>
      <c r="B154" s="28">
        <v>147</v>
      </c>
      <c r="C154" s="124" t="s">
        <v>228</v>
      </c>
      <c r="D154" s="105" t="s">
        <v>229</v>
      </c>
      <c r="E154" s="51" t="s">
        <v>230</v>
      </c>
      <c r="F154" s="136" t="s">
        <v>39</v>
      </c>
      <c r="G154" s="50">
        <v>30</v>
      </c>
      <c r="H154" s="50">
        <v>1992</v>
      </c>
      <c r="I154" s="52">
        <v>11.035</v>
      </c>
      <c r="J154" s="52">
        <v>1.3160000000000001</v>
      </c>
      <c r="K154" s="52">
        <v>5.0890000000000004</v>
      </c>
      <c r="L154" s="52">
        <v>0.316</v>
      </c>
      <c r="M154" s="52"/>
      <c r="N154" s="52">
        <v>4.3140000000000001</v>
      </c>
      <c r="O154" s="52">
        <v>1637.94</v>
      </c>
      <c r="P154" s="52">
        <v>4.3140000000000001</v>
      </c>
      <c r="Q154" s="52">
        <v>1637.94</v>
      </c>
      <c r="R154" s="53">
        <v>2.6337961097476098E-3</v>
      </c>
      <c r="S154" s="54">
        <v>70.400000000000006</v>
      </c>
      <c r="T154" s="55">
        <v>0.18541924612623173</v>
      </c>
      <c r="U154" s="55">
        <v>158.02776658485661</v>
      </c>
      <c r="V154" s="55">
        <v>11.125154767573905</v>
      </c>
    </row>
    <row r="155" spans="1:22" ht="12.75" x14ac:dyDescent="0.2">
      <c r="A155" s="296"/>
      <c r="B155" s="28">
        <v>148</v>
      </c>
      <c r="C155" s="124" t="s">
        <v>232</v>
      </c>
      <c r="D155" s="105" t="s">
        <v>714</v>
      </c>
      <c r="E155" s="51" t="s">
        <v>241</v>
      </c>
      <c r="F155" s="136" t="s">
        <v>233</v>
      </c>
      <c r="G155" s="50">
        <v>20</v>
      </c>
      <c r="H155" s="50">
        <v>1985</v>
      </c>
      <c r="I155" s="52">
        <v>7.0500000000000007</v>
      </c>
      <c r="J155" s="52">
        <v>1.3</v>
      </c>
      <c r="K155" s="52">
        <v>3.1</v>
      </c>
      <c r="L155" s="52">
        <v>0.05</v>
      </c>
      <c r="M155" s="52">
        <v>0.7</v>
      </c>
      <c r="N155" s="52">
        <v>1.9</v>
      </c>
      <c r="O155" s="52">
        <v>1056.8699999999999</v>
      </c>
      <c r="P155" s="52">
        <v>2.6</v>
      </c>
      <c r="Q155" s="52">
        <v>978.61</v>
      </c>
      <c r="R155" s="53">
        <v>2.6568295848192845E-3</v>
      </c>
      <c r="S155" s="54">
        <v>71.83</v>
      </c>
      <c r="T155" s="55">
        <v>0.1908400690775692</v>
      </c>
      <c r="U155" s="55">
        <v>159.40977508915708</v>
      </c>
      <c r="V155" s="55">
        <v>11.450404144654152</v>
      </c>
    </row>
    <row r="156" spans="1:22" ht="12.75" x14ac:dyDescent="0.2">
      <c r="A156" s="296"/>
      <c r="B156" s="297">
        <v>149</v>
      </c>
      <c r="C156" s="136" t="s">
        <v>172</v>
      </c>
      <c r="D156" s="50" t="s">
        <v>173</v>
      </c>
      <c r="E156" s="107" t="s">
        <v>176</v>
      </c>
      <c r="F156" s="136" t="s">
        <v>175</v>
      </c>
      <c r="G156" s="50">
        <v>60</v>
      </c>
      <c r="H156" s="50" t="s">
        <v>51</v>
      </c>
      <c r="I156" s="52">
        <f>SUM(J156:N156)</f>
        <v>23.3</v>
      </c>
      <c r="J156" s="52">
        <v>4.0487000000000002</v>
      </c>
      <c r="K156" s="52">
        <v>10.237</v>
      </c>
      <c r="L156" s="52">
        <v>0.64329999999999998</v>
      </c>
      <c r="M156" s="52">
        <v>0</v>
      </c>
      <c r="N156" s="52">
        <v>8.3710000000000004</v>
      </c>
      <c r="O156" s="52">
        <v>3128.28</v>
      </c>
      <c r="P156" s="52">
        <f>N156</f>
        <v>8.3710000000000004</v>
      </c>
      <c r="Q156" s="52">
        <f>O156</f>
        <v>3128.28</v>
      </c>
      <c r="R156" s="53">
        <f>P156/Q156</f>
        <v>2.6759113634329409E-3</v>
      </c>
      <c r="S156" s="54">
        <v>42.4</v>
      </c>
      <c r="T156" s="55">
        <f>R156*S156</f>
        <v>0.11345864180955668</v>
      </c>
      <c r="U156" s="55">
        <f>R156*60*1000</f>
        <v>160.55468180597646</v>
      </c>
      <c r="V156" s="55">
        <f>U156*S156/1000</f>
        <v>6.807518508573402</v>
      </c>
    </row>
    <row r="157" spans="1:22" ht="12.75" x14ac:dyDescent="0.2">
      <c r="A157" s="296"/>
      <c r="B157" s="28">
        <v>150</v>
      </c>
      <c r="C157" s="129" t="s">
        <v>957</v>
      </c>
      <c r="D157" s="130" t="s">
        <v>960</v>
      </c>
      <c r="E157" s="122" t="s">
        <v>967</v>
      </c>
      <c r="F157" s="214" t="s">
        <v>39</v>
      </c>
      <c r="G157" s="123">
        <v>32</v>
      </c>
      <c r="H157" s="123">
        <v>1971</v>
      </c>
      <c r="I157" s="120">
        <v>9.6709999999999994</v>
      </c>
      <c r="J157" s="120">
        <v>1.577</v>
      </c>
      <c r="K157" s="120">
        <v>4.5419999999999998</v>
      </c>
      <c r="L157" s="120">
        <v>5.5E-2</v>
      </c>
      <c r="M157" s="120">
        <v>0.42899999999999999</v>
      </c>
      <c r="N157" s="120">
        <v>3.0680000000000001</v>
      </c>
      <c r="O157" s="120">
        <v>1277.7</v>
      </c>
      <c r="P157" s="120">
        <v>3.4969999999999999</v>
      </c>
      <c r="Q157" s="120">
        <v>1277.7</v>
      </c>
      <c r="R157" s="116">
        <v>2.7369492056038194E-3</v>
      </c>
      <c r="S157" s="110">
        <v>68.125</v>
      </c>
      <c r="T157" s="117">
        <v>0.18645466463176019</v>
      </c>
      <c r="U157" s="117">
        <v>164.21695233622916</v>
      </c>
      <c r="V157" s="117">
        <v>11.187279877905612</v>
      </c>
    </row>
    <row r="158" spans="1:22" ht="12.75" x14ac:dyDescent="0.2">
      <c r="A158" s="296"/>
      <c r="B158" s="28">
        <v>151</v>
      </c>
      <c r="C158" s="124" t="s">
        <v>139</v>
      </c>
      <c r="D158" s="105" t="s">
        <v>140</v>
      </c>
      <c r="E158" s="51" t="s">
        <v>485</v>
      </c>
      <c r="F158" s="136" t="s">
        <v>479</v>
      </c>
      <c r="G158" s="50">
        <v>20</v>
      </c>
      <c r="H158" s="50">
        <v>1961</v>
      </c>
      <c r="I158" s="52">
        <v>4.1500000000000004</v>
      </c>
      <c r="J158" s="52">
        <v>1.6830000000000001</v>
      </c>
      <c r="K158" s="52">
        <v>0</v>
      </c>
      <c r="L158" s="52">
        <v>0.184</v>
      </c>
      <c r="M158" s="52">
        <v>0.44400000000000001</v>
      </c>
      <c r="N158" s="52">
        <v>2.4670000000000001</v>
      </c>
      <c r="O158" s="52">
        <v>895.15</v>
      </c>
      <c r="P158" s="52">
        <v>2.4670000000000001</v>
      </c>
      <c r="Q158" s="52">
        <v>895.15</v>
      </c>
      <c r="R158" s="53">
        <v>2.7599999999999999E-3</v>
      </c>
      <c r="S158" s="54">
        <v>45.78</v>
      </c>
      <c r="T158" s="55">
        <v>0.13</v>
      </c>
      <c r="U158" s="55">
        <v>165.36</v>
      </c>
      <c r="V158" s="55">
        <v>7.57</v>
      </c>
    </row>
    <row r="159" spans="1:22" ht="12.75" x14ac:dyDescent="0.2">
      <c r="A159" s="296"/>
      <c r="B159" s="297">
        <v>152</v>
      </c>
      <c r="C159" s="132" t="s">
        <v>32</v>
      </c>
      <c r="D159" s="100" t="s">
        <v>33</v>
      </c>
      <c r="E159" s="102" t="s">
        <v>44</v>
      </c>
      <c r="F159" s="136" t="s">
        <v>35</v>
      </c>
      <c r="G159" s="50">
        <v>87</v>
      </c>
      <c r="H159" s="50">
        <v>1983</v>
      </c>
      <c r="I159" s="52">
        <v>35.244999999999997</v>
      </c>
      <c r="J159" s="52">
        <v>7.3547279999999997</v>
      </c>
      <c r="K159" s="52">
        <v>17.659734</v>
      </c>
      <c r="L159" s="52">
        <v>0.80527199999999999</v>
      </c>
      <c r="M159" s="52">
        <v>1.6965490000000001</v>
      </c>
      <c r="N159" s="52">
        <v>9.4251640000000005</v>
      </c>
      <c r="O159" s="52">
        <v>3382.64</v>
      </c>
      <c r="P159" s="52">
        <v>9.4251640000000005</v>
      </c>
      <c r="Q159" s="52">
        <v>3382.64</v>
      </c>
      <c r="R159" s="103">
        <v>2.786333751152946E-3</v>
      </c>
      <c r="S159" s="54">
        <v>54.1</v>
      </c>
      <c r="T159" s="54">
        <v>0.15074065593737437</v>
      </c>
      <c r="U159" s="54">
        <v>167.18002506917676</v>
      </c>
      <c r="V159" s="54">
        <v>9.0444393562424636</v>
      </c>
    </row>
    <row r="160" spans="1:22" ht="12.75" x14ac:dyDescent="0.2">
      <c r="A160" s="296"/>
      <c r="B160" s="28">
        <v>153</v>
      </c>
      <c r="C160" s="124" t="s">
        <v>257</v>
      </c>
      <c r="D160" s="105" t="s">
        <v>258</v>
      </c>
      <c r="E160" s="51" t="s">
        <v>259</v>
      </c>
      <c r="F160" s="136" t="s">
        <v>39</v>
      </c>
      <c r="G160" s="50">
        <v>15</v>
      </c>
      <c r="H160" s="50" t="s">
        <v>51</v>
      </c>
      <c r="I160" s="52">
        <v>5.0720000000000001</v>
      </c>
      <c r="J160" s="52">
        <v>1.224</v>
      </c>
      <c r="K160" s="52">
        <v>1.5209999999999999</v>
      </c>
      <c r="L160" s="52">
        <v>0</v>
      </c>
      <c r="M160" s="52">
        <v>0.76790999999999998</v>
      </c>
      <c r="N160" s="52">
        <v>1.5590900000000001</v>
      </c>
      <c r="O160" s="52">
        <v>826.86</v>
      </c>
      <c r="P160" s="52">
        <v>2.327</v>
      </c>
      <c r="Q160" s="52">
        <v>826.86</v>
      </c>
      <c r="R160" s="53">
        <v>2.814261180852865E-3</v>
      </c>
      <c r="S160" s="54">
        <v>61.3</v>
      </c>
      <c r="T160" s="55">
        <v>0.17251421038628062</v>
      </c>
      <c r="U160" s="55">
        <v>168.85567085117191</v>
      </c>
      <c r="V160" s="55">
        <v>10.350852623176838</v>
      </c>
    </row>
    <row r="161" spans="1:22" ht="12.75" x14ac:dyDescent="0.2">
      <c r="A161" s="296"/>
      <c r="B161" s="28">
        <v>154</v>
      </c>
      <c r="C161" s="127" t="s">
        <v>915</v>
      </c>
      <c r="D161" s="128" t="s">
        <v>916</v>
      </c>
      <c r="E161" s="107" t="s">
        <v>920</v>
      </c>
      <c r="F161" s="136" t="s">
        <v>225</v>
      </c>
      <c r="G161" s="50">
        <v>26</v>
      </c>
      <c r="H161" s="50">
        <v>2012</v>
      </c>
      <c r="I161" s="52">
        <v>5.5060000000000002</v>
      </c>
      <c r="J161" s="52">
        <v>2.0960999999999999</v>
      </c>
      <c r="K161" s="52">
        <v>0</v>
      </c>
      <c r="L161" s="52">
        <v>-0.31109999900000002</v>
      </c>
      <c r="M161" s="52">
        <v>0.97699998500000007</v>
      </c>
      <c r="N161" s="52">
        <v>2.7440000000000002</v>
      </c>
      <c r="O161" s="52">
        <v>1320.85</v>
      </c>
      <c r="P161" s="52">
        <f>SUM(M161+N161)</f>
        <v>3.7209999850000002</v>
      </c>
      <c r="Q161" s="52">
        <v>1320.85</v>
      </c>
      <c r="R161" s="53">
        <f>P161/Q161</f>
        <v>2.8171253246015828E-3</v>
      </c>
      <c r="S161" s="54">
        <v>57.6</v>
      </c>
      <c r="T161" s="55">
        <f>R161*S161</f>
        <v>0.16226641869705116</v>
      </c>
      <c r="U161" s="55">
        <f>R161*60*1000</f>
        <v>169.02751947609497</v>
      </c>
      <c r="V161" s="55">
        <f>U161*S161/1000</f>
        <v>9.7359851218230702</v>
      </c>
    </row>
    <row r="162" spans="1:22" ht="12.75" x14ac:dyDescent="0.2">
      <c r="A162" s="296"/>
      <c r="B162" s="297">
        <v>155</v>
      </c>
      <c r="C162" s="124" t="s">
        <v>96</v>
      </c>
      <c r="D162" s="105" t="s">
        <v>97</v>
      </c>
      <c r="E162" s="51" t="s">
        <v>105</v>
      </c>
      <c r="F162" s="136"/>
      <c r="G162" s="50">
        <v>39</v>
      </c>
      <c r="H162" s="50">
        <v>2007</v>
      </c>
      <c r="I162" s="52">
        <v>13.55</v>
      </c>
      <c r="J162" s="52">
        <v>5.61</v>
      </c>
      <c r="K162" s="52">
        <v>1.19</v>
      </c>
      <c r="L162" s="52">
        <v>0</v>
      </c>
      <c r="M162" s="52">
        <v>0</v>
      </c>
      <c r="N162" s="52">
        <v>6.75</v>
      </c>
      <c r="O162" s="52">
        <v>2368.7800000000002</v>
      </c>
      <c r="P162" s="52">
        <v>6.75</v>
      </c>
      <c r="Q162" s="52">
        <v>2368.7800000000002</v>
      </c>
      <c r="R162" s="53">
        <v>2.8500000000000001E-3</v>
      </c>
      <c r="S162" s="54">
        <v>47.4</v>
      </c>
      <c r="T162" s="55">
        <v>0.14000000000000001</v>
      </c>
      <c r="U162" s="55">
        <v>170.95</v>
      </c>
      <c r="V162" s="55">
        <v>8.1</v>
      </c>
    </row>
    <row r="163" spans="1:22" ht="12.75" x14ac:dyDescent="0.2">
      <c r="A163" s="296"/>
      <c r="B163" s="28">
        <v>156</v>
      </c>
      <c r="C163" s="124" t="s">
        <v>232</v>
      </c>
      <c r="D163" s="105" t="s">
        <v>714</v>
      </c>
      <c r="E163" s="51" t="s">
        <v>717</v>
      </c>
      <c r="F163" s="136" t="s">
        <v>233</v>
      </c>
      <c r="G163" s="50">
        <v>20</v>
      </c>
      <c r="H163" s="50">
        <v>1976</v>
      </c>
      <c r="I163" s="52">
        <v>5.0999999999999996</v>
      </c>
      <c r="J163" s="52">
        <v>1.1000000000000001</v>
      </c>
      <c r="K163" s="52">
        <v>1.4</v>
      </c>
      <c r="L163" s="52">
        <v>0.6</v>
      </c>
      <c r="M163" s="52">
        <v>0</v>
      </c>
      <c r="N163" s="52">
        <v>2</v>
      </c>
      <c r="O163" s="52">
        <v>699.96</v>
      </c>
      <c r="P163" s="52">
        <v>2</v>
      </c>
      <c r="Q163" s="52">
        <v>699.96</v>
      </c>
      <c r="R163" s="53">
        <v>2.8573061317789588E-3</v>
      </c>
      <c r="S163" s="54">
        <v>71.83</v>
      </c>
      <c r="T163" s="55">
        <v>0.20524029944568262</v>
      </c>
      <c r="U163" s="55">
        <v>171.43836790673754</v>
      </c>
      <c r="V163" s="55">
        <v>12.314417966740956</v>
      </c>
    </row>
    <row r="164" spans="1:22" ht="12.75" x14ac:dyDescent="0.2">
      <c r="A164" s="296"/>
      <c r="B164" s="28">
        <v>157</v>
      </c>
      <c r="C164" s="124" t="s">
        <v>223</v>
      </c>
      <c r="D164" s="105" t="s">
        <v>224</v>
      </c>
      <c r="E164" s="51" t="s">
        <v>679</v>
      </c>
      <c r="F164" s="136" t="s">
        <v>226</v>
      </c>
      <c r="G164" s="50">
        <v>20</v>
      </c>
      <c r="H164" s="50">
        <v>1981</v>
      </c>
      <c r="I164" s="52">
        <v>8.81</v>
      </c>
      <c r="J164" s="52">
        <v>1.669</v>
      </c>
      <c r="K164" s="52">
        <v>3.4180000000000001</v>
      </c>
      <c r="L164" s="52"/>
      <c r="M164" s="52">
        <v>0.67100000000000004</v>
      </c>
      <c r="N164" s="52">
        <v>3.052</v>
      </c>
      <c r="O164" s="52">
        <v>1041.52</v>
      </c>
      <c r="P164" s="52">
        <v>3.052</v>
      </c>
      <c r="Q164" s="52">
        <v>1041.52</v>
      </c>
      <c r="R164" s="53">
        <v>2.9303325908287886E-3</v>
      </c>
      <c r="S164" s="54">
        <v>55.5</v>
      </c>
      <c r="T164" s="55">
        <v>0.16263345879099778</v>
      </c>
      <c r="U164" s="55">
        <v>175.8199554497273</v>
      </c>
      <c r="V164" s="55">
        <v>9.7580075274598652</v>
      </c>
    </row>
    <row r="165" spans="1:22" ht="12.75" x14ac:dyDescent="0.2">
      <c r="A165" s="296"/>
      <c r="B165" s="297">
        <v>158</v>
      </c>
      <c r="C165" s="132" t="s">
        <v>32</v>
      </c>
      <c r="D165" s="100" t="s">
        <v>33</v>
      </c>
      <c r="E165" s="102" t="s">
        <v>46</v>
      </c>
      <c r="F165" s="136" t="s">
        <v>36</v>
      </c>
      <c r="G165" s="50">
        <v>61</v>
      </c>
      <c r="H165" s="50">
        <v>1965</v>
      </c>
      <c r="I165" s="52">
        <v>21.481000000000002</v>
      </c>
      <c r="J165" s="52">
        <v>7.1281999999999996</v>
      </c>
      <c r="K165" s="52">
        <v>7.1931419999999999</v>
      </c>
      <c r="L165" s="52">
        <v>-0.75320299999999996</v>
      </c>
      <c r="M165" s="52">
        <v>0</v>
      </c>
      <c r="N165" s="52">
        <v>7.9128559999999997</v>
      </c>
      <c r="O165" s="52">
        <v>2700.04</v>
      </c>
      <c r="P165" s="52">
        <v>7.9128559999999997</v>
      </c>
      <c r="Q165" s="52">
        <v>2700.04</v>
      </c>
      <c r="R165" s="103">
        <v>2.9306439904594004E-3</v>
      </c>
      <c r="S165" s="54">
        <v>54.1</v>
      </c>
      <c r="T165" s="54">
        <v>0.15854783988385357</v>
      </c>
      <c r="U165" s="54">
        <v>175.83863942756403</v>
      </c>
      <c r="V165" s="54">
        <v>9.5128703930312142</v>
      </c>
    </row>
    <row r="166" spans="1:22" ht="12.75" x14ac:dyDescent="0.2">
      <c r="A166" s="296"/>
      <c r="B166" s="28">
        <v>159</v>
      </c>
      <c r="C166" s="132" t="s">
        <v>32</v>
      </c>
      <c r="D166" s="100" t="s">
        <v>33</v>
      </c>
      <c r="E166" s="102" t="s">
        <v>48</v>
      </c>
      <c r="F166" s="136"/>
      <c r="G166" s="50">
        <v>40</v>
      </c>
      <c r="H166" s="50">
        <v>2007</v>
      </c>
      <c r="I166" s="52">
        <v>13.36</v>
      </c>
      <c r="J166" s="52">
        <v>6.080705</v>
      </c>
      <c r="K166" s="52">
        <v>0.36864999999999998</v>
      </c>
      <c r="L166" s="52">
        <v>0</v>
      </c>
      <c r="M166" s="52">
        <v>1.2439169999999999</v>
      </c>
      <c r="N166" s="52">
        <v>6.9105989999999995</v>
      </c>
      <c r="O166" s="52">
        <v>2352.7399999999998</v>
      </c>
      <c r="P166" s="52">
        <v>6.9105989999999995</v>
      </c>
      <c r="Q166" s="52">
        <v>2352.7399999999998</v>
      </c>
      <c r="R166" s="103">
        <v>2.9372557103632363E-3</v>
      </c>
      <c r="S166" s="54">
        <v>54.1</v>
      </c>
      <c r="T166" s="54">
        <v>0.1589055339306511</v>
      </c>
      <c r="U166" s="54">
        <v>176.23534262179419</v>
      </c>
      <c r="V166" s="54">
        <v>9.534332035839066</v>
      </c>
    </row>
    <row r="167" spans="1:22" ht="12.75" x14ac:dyDescent="0.2">
      <c r="A167" s="296"/>
      <c r="B167" s="28">
        <v>160</v>
      </c>
      <c r="C167" s="136" t="s">
        <v>172</v>
      </c>
      <c r="D167" s="50" t="s">
        <v>173</v>
      </c>
      <c r="E167" s="107" t="s">
        <v>539</v>
      </c>
      <c r="F167" s="136" t="s">
        <v>175</v>
      </c>
      <c r="G167" s="50">
        <v>20</v>
      </c>
      <c r="H167" s="50" t="s">
        <v>51</v>
      </c>
      <c r="I167" s="52">
        <f>SUM(J167:N167)</f>
        <v>8.6999999999999993</v>
      </c>
      <c r="J167" s="52">
        <v>1.8929</v>
      </c>
      <c r="K167" s="52">
        <v>2.7995999999999999</v>
      </c>
      <c r="L167" s="52">
        <v>0.86109999999999998</v>
      </c>
      <c r="M167" s="52">
        <v>0</v>
      </c>
      <c r="N167" s="52">
        <v>3.1463999999999999</v>
      </c>
      <c r="O167" s="52">
        <v>1052.6199999999999</v>
      </c>
      <c r="P167" s="52">
        <f>N167</f>
        <v>3.1463999999999999</v>
      </c>
      <c r="Q167" s="52">
        <f>O167</f>
        <v>1052.6199999999999</v>
      </c>
      <c r="R167" s="53">
        <f>P167/Q167</f>
        <v>2.9891128802416829E-3</v>
      </c>
      <c r="S167" s="54">
        <v>42.4</v>
      </c>
      <c r="T167" s="55">
        <f>R167*S167</f>
        <v>0.12673838612224736</v>
      </c>
      <c r="U167" s="55">
        <f>R167*60*1000</f>
        <v>179.34677281450098</v>
      </c>
      <c r="V167" s="55">
        <f>U167*S167/1000</f>
        <v>7.6043031673348418</v>
      </c>
    </row>
    <row r="168" spans="1:22" ht="12.75" x14ac:dyDescent="0.2">
      <c r="A168" s="296"/>
      <c r="B168" s="297">
        <v>161</v>
      </c>
      <c r="C168" s="134" t="s">
        <v>141</v>
      </c>
      <c r="D168" s="109" t="s">
        <v>142</v>
      </c>
      <c r="E168" s="111" t="s">
        <v>144</v>
      </c>
      <c r="F168" s="215"/>
      <c r="G168" s="112">
        <v>52</v>
      </c>
      <c r="H168" s="113">
        <v>2007</v>
      </c>
      <c r="I168" s="114">
        <v>16.86</v>
      </c>
      <c r="J168" s="114">
        <v>0</v>
      </c>
      <c r="K168" s="114"/>
      <c r="L168" s="114">
        <v>0</v>
      </c>
      <c r="M168" s="114">
        <v>5.6539999999999999</v>
      </c>
      <c r="N168" s="114">
        <v>11.2019</v>
      </c>
      <c r="O168" s="118">
        <v>3741.59</v>
      </c>
      <c r="P168" s="114">
        <v>11.2019</v>
      </c>
      <c r="Q168" s="118">
        <v>3741.59</v>
      </c>
      <c r="R168" s="116">
        <v>2.9938876253143717E-3</v>
      </c>
      <c r="S168" s="110">
        <v>56.7</v>
      </c>
      <c r="T168" s="117">
        <v>0.16975342835532489</v>
      </c>
      <c r="U168" s="117">
        <v>179.63325751886231</v>
      </c>
      <c r="V168" s="117">
        <v>10.185205701319493</v>
      </c>
    </row>
    <row r="169" spans="1:22" ht="12.75" x14ac:dyDescent="0.2">
      <c r="A169" s="296"/>
      <c r="B169" s="28">
        <v>162</v>
      </c>
      <c r="C169" s="124" t="s">
        <v>223</v>
      </c>
      <c r="D169" s="105" t="s">
        <v>224</v>
      </c>
      <c r="E169" s="51" t="s">
        <v>681</v>
      </c>
      <c r="F169" s="136" t="s">
        <v>226</v>
      </c>
      <c r="G169" s="50">
        <v>20</v>
      </c>
      <c r="H169" s="50">
        <v>1981</v>
      </c>
      <c r="I169" s="52">
        <v>10.116</v>
      </c>
      <c r="J169" s="52">
        <v>3.0169999999999999</v>
      </c>
      <c r="K169" s="52">
        <v>3.7250000000000001</v>
      </c>
      <c r="L169" s="52">
        <v>-0.40400000000000003</v>
      </c>
      <c r="M169" s="52">
        <v>0.68</v>
      </c>
      <c r="N169" s="52">
        <v>3.0979999999999999</v>
      </c>
      <c r="O169" s="52">
        <v>1019.7</v>
      </c>
      <c r="P169" s="52">
        <v>3.0979999999999999</v>
      </c>
      <c r="Q169" s="52">
        <v>1019.7</v>
      </c>
      <c r="R169" s="53">
        <v>3.0381484750416788E-3</v>
      </c>
      <c r="S169" s="54">
        <v>55.5</v>
      </c>
      <c r="T169" s="55">
        <v>0.16861724036481318</v>
      </c>
      <c r="U169" s="55">
        <v>182.28890850250073</v>
      </c>
      <c r="V169" s="55">
        <v>10.117034421888791</v>
      </c>
    </row>
    <row r="170" spans="1:22" ht="12.75" x14ac:dyDescent="0.2">
      <c r="A170" s="296"/>
      <c r="B170" s="28">
        <v>163</v>
      </c>
      <c r="C170" s="136" t="s">
        <v>172</v>
      </c>
      <c r="D170" s="50" t="s">
        <v>173</v>
      </c>
      <c r="E170" s="107" t="s">
        <v>178</v>
      </c>
      <c r="F170" s="136" t="s">
        <v>175</v>
      </c>
      <c r="G170" s="50">
        <v>30</v>
      </c>
      <c r="H170" s="50" t="s">
        <v>51</v>
      </c>
      <c r="I170" s="52">
        <f>SUM(J170:N170)</f>
        <v>12.885899999999999</v>
      </c>
      <c r="J170" s="52">
        <v>3.6509999999999998</v>
      </c>
      <c r="K170" s="52">
        <v>4.0095999999999998</v>
      </c>
      <c r="L170" s="52">
        <v>-5.0099999999999999E-2</v>
      </c>
      <c r="M170" s="52">
        <v>0</v>
      </c>
      <c r="N170" s="52">
        <v>5.2754000000000003</v>
      </c>
      <c r="O170" s="52">
        <v>1720.83</v>
      </c>
      <c r="P170" s="52">
        <f>N170</f>
        <v>5.2754000000000003</v>
      </c>
      <c r="Q170" s="52">
        <f>O170</f>
        <v>1720.83</v>
      </c>
      <c r="R170" s="53">
        <f>P170/Q170</f>
        <v>3.0656136864187634E-3</v>
      </c>
      <c r="S170" s="54">
        <v>42.4</v>
      </c>
      <c r="T170" s="55">
        <f>R170*S170</f>
        <v>0.12998202030415557</v>
      </c>
      <c r="U170" s="55">
        <f>R170*60*1000</f>
        <v>183.93682118512581</v>
      </c>
      <c r="V170" s="55">
        <f>U170*S170/1000</f>
        <v>7.7989212182493342</v>
      </c>
    </row>
    <row r="171" spans="1:22" ht="12.75" x14ac:dyDescent="0.2">
      <c r="A171" s="296"/>
      <c r="B171" s="297">
        <v>164</v>
      </c>
      <c r="C171" s="129" t="s">
        <v>957</v>
      </c>
      <c r="D171" s="130" t="s">
        <v>960</v>
      </c>
      <c r="E171" s="122" t="s">
        <v>969</v>
      </c>
      <c r="F171" s="214" t="s">
        <v>39</v>
      </c>
      <c r="G171" s="123">
        <v>22</v>
      </c>
      <c r="H171" s="123">
        <v>1987</v>
      </c>
      <c r="I171" s="120">
        <v>9.5259999999999998</v>
      </c>
      <c r="J171" s="120">
        <v>1.88</v>
      </c>
      <c r="K171" s="120">
        <v>3.72</v>
      </c>
      <c r="L171" s="120">
        <v>0.36399999999999999</v>
      </c>
      <c r="M171" s="120">
        <v>0.90600000000000003</v>
      </c>
      <c r="N171" s="120">
        <v>2.6560000000000001</v>
      </c>
      <c r="O171" s="120">
        <v>1153.5899999999999</v>
      </c>
      <c r="P171" s="120">
        <v>3.5619999999999998</v>
      </c>
      <c r="Q171" s="120">
        <v>1153.5899999999999</v>
      </c>
      <c r="R171" s="116">
        <v>3.0877521476434435E-3</v>
      </c>
      <c r="S171" s="110">
        <v>68.125</v>
      </c>
      <c r="T171" s="117">
        <v>0.21035311505820958</v>
      </c>
      <c r="U171" s="117">
        <v>185.2651288586066</v>
      </c>
      <c r="V171" s="117">
        <v>12.621186903492575</v>
      </c>
    </row>
    <row r="172" spans="1:22" ht="12.75" x14ac:dyDescent="0.2">
      <c r="A172" s="296"/>
      <c r="B172" s="28">
        <v>165</v>
      </c>
      <c r="C172" s="136" t="s">
        <v>172</v>
      </c>
      <c r="D172" s="50" t="s">
        <v>173</v>
      </c>
      <c r="E172" s="107" t="s">
        <v>540</v>
      </c>
      <c r="F172" s="136" t="s">
        <v>175</v>
      </c>
      <c r="G172" s="50">
        <v>30</v>
      </c>
      <c r="H172" s="50" t="s">
        <v>51</v>
      </c>
      <c r="I172" s="52">
        <f>SUM(J172:N172)</f>
        <v>11.700000000000001</v>
      </c>
      <c r="J172" s="52">
        <v>1.6878</v>
      </c>
      <c r="K172" s="52">
        <v>4.4778000000000002</v>
      </c>
      <c r="L172" s="52">
        <v>0.19919999999999999</v>
      </c>
      <c r="M172" s="52">
        <v>0</v>
      </c>
      <c r="N172" s="52">
        <v>5.3352000000000004</v>
      </c>
      <c r="O172" s="52">
        <v>1720.91</v>
      </c>
      <c r="P172" s="52">
        <f>N172</f>
        <v>5.3352000000000004</v>
      </c>
      <c r="Q172" s="52">
        <f>O172</f>
        <v>1720.91</v>
      </c>
      <c r="R172" s="53">
        <f>P172/Q172</f>
        <v>3.1002202323189478E-3</v>
      </c>
      <c r="S172" s="54">
        <v>42.4</v>
      </c>
      <c r="T172" s="55">
        <f>R172*S172</f>
        <v>0.13144933785032339</v>
      </c>
      <c r="U172" s="55">
        <f>R172*60*1000</f>
        <v>186.01321393913688</v>
      </c>
      <c r="V172" s="55">
        <f>U172*S172/1000</f>
        <v>7.8869602710194027</v>
      </c>
    </row>
    <row r="173" spans="1:22" ht="12.75" x14ac:dyDescent="0.2">
      <c r="A173" s="296"/>
      <c r="B173" s="28">
        <v>166</v>
      </c>
      <c r="C173" s="124" t="s">
        <v>96</v>
      </c>
      <c r="D173" s="105" t="s">
        <v>97</v>
      </c>
      <c r="E173" s="51" t="s">
        <v>103</v>
      </c>
      <c r="F173" s="136"/>
      <c r="G173" s="50">
        <v>51</v>
      </c>
      <c r="H173" s="50">
        <v>2005</v>
      </c>
      <c r="I173" s="52">
        <v>15.08</v>
      </c>
      <c r="J173" s="52">
        <v>5.41</v>
      </c>
      <c r="K173" s="52">
        <v>0.12</v>
      </c>
      <c r="L173" s="52">
        <v>0</v>
      </c>
      <c r="M173" s="52">
        <v>0</v>
      </c>
      <c r="N173" s="52">
        <v>9.5500000000000007</v>
      </c>
      <c r="O173" s="52">
        <v>3073.94</v>
      </c>
      <c r="P173" s="52">
        <v>9.33</v>
      </c>
      <c r="Q173" s="52">
        <v>3001.66</v>
      </c>
      <c r="R173" s="53">
        <v>3.1099999999999999E-3</v>
      </c>
      <c r="S173" s="54">
        <v>47.4</v>
      </c>
      <c r="T173" s="55">
        <v>0.15</v>
      </c>
      <c r="U173" s="55">
        <v>186.42</v>
      </c>
      <c r="V173" s="55">
        <v>8.84</v>
      </c>
    </row>
    <row r="174" spans="1:22" ht="12.75" x14ac:dyDescent="0.2">
      <c r="A174" s="296"/>
      <c r="B174" s="297">
        <v>167</v>
      </c>
      <c r="C174" s="129" t="s">
        <v>957</v>
      </c>
      <c r="D174" s="130" t="s">
        <v>960</v>
      </c>
      <c r="E174" s="122" t="s">
        <v>968</v>
      </c>
      <c r="F174" s="214" t="s">
        <v>39</v>
      </c>
      <c r="G174" s="123">
        <v>20</v>
      </c>
      <c r="H174" s="123">
        <v>1977</v>
      </c>
      <c r="I174" s="120">
        <v>7.6190000000000007</v>
      </c>
      <c r="J174" s="120">
        <v>1.157</v>
      </c>
      <c r="K174" s="120">
        <v>3.1240000000000001</v>
      </c>
      <c r="L174" s="120">
        <v>0.32300000000000001</v>
      </c>
      <c r="M174" s="120">
        <v>0.40100000000000002</v>
      </c>
      <c r="N174" s="120">
        <v>2.6139999999999999</v>
      </c>
      <c r="O174" s="120">
        <v>968.8</v>
      </c>
      <c r="P174" s="120">
        <v>3.0150000000000001</v>
      </c>
      <c r="Q174" s="120">
        <v>968.8</v>
      </c>
      <c r="R174" s="116">
        <v>3.1120974401321225E-3</v>
      </c>
      <c r="S174" s="110">
        <v>68.125</v>
      </c>
      <c r="T174" s="117">
        <v>0.21201163810900084</v>
      </c>
      <c r="U174" s="117">
        <v>186.72584640792735</v>
      </c>
      <c r="V174" s="117">
        <v>12.720698286540051</v>
      </c>
    </row>
    <row r="175" spans="1:22" ht="12.75" x14ac:dyDescent="0.2">
      <c r="A175" s="296"/>
      <c r="B175" s="28">
        <v>168</v>
      </c>
      <c r="C175" s="136" t="s">
        <v>172</v>
      </c>
      <c r="D175" s="50" t="s">
        <v>173</v>
      </c>
      <c r="E175" s="107" t="s">
        <v>541</v>
      </c>
      <c r="F175" s="136" t="s">
        <v>175</v>
      </c>
      <c r="G175" s="50">
        <v>19</v>
      </c>
      <c r="H175" s="50" t="s">
        <v>51</v>
      </c>
      <c r="I175" s="52">
        <f>SUM(J175:N175)</f>
        <v>9.5</v>
      </c>
      <c r="J175" s="52">
        <v>1.1042000000000001</v>
      </c>
      <c r="K175" s="52">
        <v>3.8635999999999999</v>
      </c>
      <c r="L175" s="52">
        <v>0.2218</v>
      </c>
      <c r="M175" s="52">
        <v>0</v>
      </c>
      <c r="N175" s="52">
        <v>4.3103999999999996</v>
      </c>
      <c r="O175" s="52">
        <v>1384.8</v>
      </c>
      <c r="P175" s="52">
        <f>N175</f>
        <v>4.3103999999999996</v>
      </c>
      <c r="Q175" s="52">
        <f>O175</f>
        <v>1384.8</v>
      </c>
      <c r="R175" s="53">
        <f>P175/Q175</f>
        <v>3.1126516464471403E-3</v>
      </c>
      <c r="S175" s="54">
        <v>42.4</v>
      </c>
      <c r="T175" s="55">
        <f>R175*S175</f>
        <v>0.13197642980935875</v>
      </c>
      <c r="U175" s="55">
        <f>R175*60*1000</f>
        <v>186.75909878682842</v>
      </c>
      <c r="V175" s="55">
        <f>U175*S175/1000</f>
        <v>7.9185857885615247</v>
      </c>
    </row>
    <row r="176" spans="1:22" ht="12.75" x14ac:dyDescent="0.2">
      <c r="A176" s="296"/>
      <c r="B176" s="28">
        <v>169</v>
      </c>
      <c r="C176" s="124" t="s">
        <v>139</v>
      </c>
      <c r="D176" s="105" t="s">
        <v>140</v>
      </c>
      <c r="E176" s="51" t="s">
        <v>486</v>
      </c>
      <c r="F176" s="136" t="s">
        <v>479</v>
      </c>
      <c r="G176" s="50">
        <v>21</v>
      </c>
      <c r="H176" s="50">
        <v>1961</v>
      </c>
      <c r="I176" s="52">
        <v>5.3209999999999997</v>
      </c>
      <c r="J176" s="52">
        <v>1.1220000000000001</v>
      </c>
      <c r="K176" s="52">
        <v>1.407</v>
      </c>
      <c r="L176" s="52">
        <v>0.61199999999999999</v>
      </c>
      <c r="M176" s="52">
        <v>0.503</v>
      </c>
      <c r="N176" s="52">
        <v>2.7919999999999998</v>
      </c>
      <c r="O176" s="52">
        <v>885.31</v>
      </c>
      <c r="P176" s="52">
        <v>2.7919999999999998</v>
      </c>
      <c r="Q176" s="52">
        <v>885.31</v>
      </c>
      <c r="R176" s="53">
        <v>3.15E-3</v>
      </c>
      <c r="S176" s="54">
        <v>45.78</v>
      </c>
      <c r="T176" s="55">
        <v>0.14000000000000001</v>
      </c>
      <c r="U176" s="55">
        <v>189.22</v>
      </c>
      <c r="V176" s="55">
        <v>8.66</v>
      </c>
    </row>
    <row r="177" spans="1:22" ht="12.75" x14ac:dyDescent="0.2">
      <c r="A177" s="296"/>
      <c r="B177" s="297">
        <v>170</v>
      </c>
      <c r="C177" s="124" t="s">
        <v>357</v>
      </c>
      <c r="D177" s="105" t="s">
        <v>358</v>
      </c>
      <c r="E177" s="51" t="s">
        <v>360</v>
      </c>
      <c r="F177" s="136" t="s">
        <v>39</v>
      </c>
      <c r="G177" s="50">
        <v>45</v>
      </c>
      <c r="H177" s="50">
        <v>1977</v>
      </c>
      <c r="I177" s="52">
        <v>17.661000000000001</v>
      </c>
      <c r="J177" s="52">
        <v>4.194</v>
      </c>
      <c r="K177" s="52">
        <v>6.69</v>
      </c>
      <c r="L177" s="52">
        <v>0.34499999999999997</v>
      </c>
      <c r="M177" s="52">
        <v>1.1579999999999999</v>
      </c>
      <c r="N177" s="52">
        <v>5.274</v>
      </c>
      <c r="O177" s="52">
        <v>2035.18</v>
      </c>
      <c r="P177" s="52">
        <v>6.4320000000000004</v>
      </c>
      <c r="Q177" s="52">
        <v>2035.18</v>
      </c>
      <c r="R177" s="53">
        <v>3.1604084159632074E-3</v>
      </c>
      <c r="S177" s="54">
        <v>61.258000000000003</v>
      </c>
      <c r="T177" s="55">
        <v>0.19360029874507417</v>
      </c>
      <c r="U177" s="55">
        <v>189.62450495779245</v>
      </c>
      <c r="V177" s="55">
        <v>11.616017924704451</v>
      </c>
    </row>
    <row r="178" spans="1:22" ht="12.75" x14ac:dyDescent="0.2">
      <c r="A178" s="296"/>
      <c r="B178" s="28">
        <v>171</v>
      </c>
      <c r="C178" s="124" t="s">
        <v>96</v>
      </c>
      <c r="D178" s="105" t="s">
        <v>97</v>
      </c>
      <c r="E178" s="51" t="s">
        <v>102</v>
      </c>
      <c r="F178" s="136"/>
      <c r="G178" s="50">
        <v>22</v>
      </c>
      <c r="H178" s="50">
        <v>2006</v>
      </c>
      <c r="I178" s="52">
        <v>8.2899999999999991</v>
      </c>
      <c r="J178" s="52">
        <v>2.86</v>
      </c>
      <c r="K178" s="52">
        <v>0.05</v>
      </c>
      <c r="L178" s="52">
        <v>0</v>
      </c>
      <c r="M178" s="52">
        <v>0</v>
      </c>
      <c r="N178" s="52">
        <v>5.39</v>
      </c>
      <c r="O178" s="52">
        <v>1697.77</v>
      </c>
      <c r="P178" s="52">
        <v>5.39</v>
      </c>
      <c r="Q178" s="52">
        <v>1697.77</v>
      </c>
      <c r="R178" s="53">
        <v>3.1700000000000001E-3</v>
      </c>
      <c r="S178" s="54">
        <v>47.4</v>
      </c>
      <c r="T178" s="55">
        <v>0.15</v>
      </c>
      <c r="U178" s="55">
        <v>190.38</v>
      </c>
      <c r="V178" s="55">
        <v>9.02</v>
      </c>
    </row>
    <row r="179" spans="1:22" ht="12.75" x14ac:dyDescent="0.2">
      <c r="A179" s="296"/>
      <c r="B179" s="28">
        <v>172</v>
      </c>
      <c r="C179" s="124" t="s">
        <v>223</v>
      </c>
      <c r="D179" s="105" t="s">
        <v>224</v>
      </c>
      <c r="E179" s="51" t="s">
        <v>673</v>
      </c>
      <c r="F179" s="136" t="s">
        <v>226</v>
      </c>
      <c r="G179" s="50">
        <v>36</v>
      </c>
      <c r="H179" s="50">
        <v>1983</v>
      </c>
      <c r="I179" s="52">
        <v>21.626999999999999</v>
      </c>
      <c r="J179" s="52">
        <v>2.4020000000000001</v>
      </c>
      <c r="K179" s="52">
        <v>10.7</v>
      </c>
      <c r="L179" s="52">
        <v>0.505</v>
      </c>
      <c r="M179" s="52">
        <v>1.446</v>
      </c>
      <c r="N179" s="52">
        <v>6.5739999999999998</v>
      </c>
      <c r="O179" s="52">
        <v>2073.62</v>
      </c>
      <c r="P179" s="52">
        <v>6.5739999999999998</v>
      </c>
      <c r="Q179" s="52">
        <v>2073.62</v>
      </c>
      <c r="R179" s="53">
        <v>3.1703012123725661E-3</v>
      </c>
      <c r="S179" s="54">
        <v>55.5</v>
      </c>
      <c r="T179" s="55">
        <v>0.17595171728667741</v>
      </c>
      <c r="U179" s="55">
        <v>190.21807274235397</v>
      </c>
      <c r="V179" s="55">
        <v>10.557103037200644</v>
      </c>
    </row>
    <row r="180" spans="1:22" ht="12.75" x14ac:dyDescent="0.2">
      <c r="A180" s="296"/>
      <c r="B180" s="297">
        <v>173</v>
      </c>
      <c r="C180" s="124" t="s">
        <v>286</v>
      </c>
      <c r="D180" s="105" t="s">
        <v>287</v>
      </c>
      <c r="E180" s="125" t="s">
        <v>288</v>
      </c>
      <c r="F180" s="124" t="s">
        <v>40</v>
      </c>
      <c r="G180" s="105">
        <v>30</v>
      </c>
      <c r="H180" s="105">
        <v>2000</v>
      </c>
      <c r="I180" s="52">
        <v>12.1</v>
      </c>
      <c r="J180" s="52">
        <v>3.2968440000000001</v>
      </c>
      <c r="K180" s="52">
        <v>4.8541720000000002</v>
      </c>
      <c r="L180" s="52">
        <v>-0.54283999999999999</v>
      </c>
      <c r="M180" s="52">
        <v>2.8978259999999998</v>
      </c>
      <c r="N180" s="52">
        <v>1.5940000000000001</v>
      </c>
      <c r="O180" s="101">
        <v>1412.22</v>
      </c>
      <c r="P180" s="52">
        <v>4.4918259999999997</v>
      </c>
      <c r="Q180" s="101">
        <v>1412.22</v>
      </c>
      <c r="R180" s="53">
        <v>3.1806843126425057E-3</v>
      </c>
      <c r="S180" s="54">
        <v>61.04</v>
      </c>
      <c r="T180" s="55">
        <v>0.19414897044369855</v>
      </c>
      <c r="U180" s="55">
        <v>190.84105875855033</v>
      </c>
      <c r="V180" s="55">
        <v>11.648938226621913</v>
      </c>
    </row>
    <row r="181" spans="1:22" ht="12.75" x14ac:dyDescent="0.2">
      <c r="A181" s="296"/>
      <c r="B181" s="28">
        <v>174</v>
      </c>
      <c r="C181" s="134" t="s">
        <v>141</v>
      </c>
      <c r="D181" s="119" t="s">
        <v>145</v>
      </c>
      <c r="E181" s="111" t="s">
        <v>523</v>
      </c>
      <c r="F181" s="215" t="s">
        <v>39</v>
      </c>
      <c r="G181" s="112">
        <v>20</v>
      </c>
      <c r="H181" s="113" t="s">
        <v>146</v>
      </c>
      <c r="I181" s="114">
        <v>6.63</v>
      </c>
      <c r="J181" s="114">
        <v>1.07</v>
      </c>
      <c r="K181" s="114">
        <v>2.09</v>
      </c>
      <c r="L181" s="114">
        <v>0.41</v>
      </c>
      <c r="M181" s="114">
        <v>1.1399999999999999</v>
      </c>
      <c r="N181" s="114">
        <v>1.9200000000000002</v>
      </c>
      <c r="O181" s="115">
        <v>960.25</v>
      </c>
      <c r="P181" s="114">
        <v>3.06</v>
      </c>
      <c r="Q181" s="118">
        <v>960.25</v>
      </c>
      <c r="R181" s="116">
        <v>3.1866701379848999E-3</v>
      </c>
      <c r="S181" s="110">
        <v>56.7</v>
      </c>
      <c r="T181" s="117">
        <v>0.18068419682374384</v>
      </c>
      <c r="U181" s="117">
        <v>191.200208279094</v>
      </c>
      <c r="V181" s="117">
        <v>10.841051809424631</v>
      </c>
    </row>
    <row r="182" spans="1:22" ht="12.75" x14ac:dyDescent="0.2">
      <c r="A182" s="296"/>
      <c r="B182" s="28">
        <v>175</v>
      </c>
      <c r="C182" s="124" t="s">
        <v>139</v>
      </c>
      <c r="D182" s="105" t="s">
        <v>140</v>
      </c>
      <c r="E182" s="51" t="s">
        <v>487</v>
      </c>
      <c r="F182" s="136" t="s">
        <v>479</v>
      </c>
      <c r="G182" s="50">
        <v>31</v>
      </c>
      <c r="H182" s="50">
        <v>1961</v>
      </c>
      <c r="I182" s="52">
        <v>9.3330000000000002</v>
      </c>
      <c r="J182" s="52">
        <v>1.9890000000000001</v>
      </c>
      <c r="K182" s="52">
        <v>2.8210000000000002</v>
      </c>
      <c r="L182" s="52">
        <v>0.33200000000000002</v>
      </c>
      <c r="M182" s="52">
        <v>0.81399999999999995</v>
      </c>
      <c r="N182" s="52">
        <v>4.5229999999999997</v>
      </c>
      <c r="O182" s="52">
        <v>1392.83</v>
      </c>
      <c r="P182" s="52">
        <v>4.5229999999999997</v>
      </c>
      <c r="Q182" s="52">
        <v>1392.83</v>
      </c>
      <c r="R182" s="53">
        <v>3.2499999999999999E-3</v>
      </c>
      <c r="S182" s="54">
        <v>45.78</v>
      </c>
      <c r="T182" s="55">
        <v>0.15</v>
      </c>
      <c r="U182" s="55">
        <v>194.84</v>
      </c>
      <c r="V182" s="55">
        <v>8.92</v>
      </c>
    </row>
    <row r="183" spans="1:22" ht="12.75" x14ac:dyDescent="0.2">
      <c r="A183" s="296"/>
      <c r="B183" s="297">
        <v>176</v>
      </c>
      <c r="C183" s="124" t="s">
        <v>328</v>
      </c>
      <c r="D183" s="105" t="s">
        <v>329</v>
      </c>
      <c r="E183" s="51" t="s">
        <v>753</v>
      </c>
      <c r="F183" s="136" t="s">
        <v>40</v>
      </c>
      <c r="G183" s="50">
        <v>45</v>
      </c>
      <c r="H183" s="50">
        <v>1991</v>
      </c>
      <c r="I183" s="52">
        <v>17.753011999999998</v>
      </c>
      <c r="J183" s="52">
        <v>3.4177</v>
      </c>
      <c r="K183" s="52">
        <v>7.4810249999999998</v>
      </c>
      <c r="L183" s="52">
        <v>-0.76569600000000004</v>
      </c>
      <c r="M183" s="52">
        <v>0</v>
      </c>
      <c r="N183" s="52">
        <v>7.6199830000000004</v>
      </c>
      <c r="O183" s="52">
        <v>2327.9699999999998</v>
      </c>
      <c r="P183" s="52">
        <v>7.6199830000000004</v>
      </c>
      <c r="Q183" s="52">
        <v>2327.9699999999998</v>
      </c>
      <c r="R183" s="53">
        <v>3.2732307546918566E-3</v>
      </c>
      <c r="S183" s="54">
        <v>48.941000000000003</v>
      </c>
      <c r="T183" s="55">
        <v>0.16019518636537416</v>
      </c>
      <c r="U183" s="55">
        <v>196.39384528151137</v>
      </c>
      <c r="V183" s="55">
        <v>9.6117111819224483</v>
      </c>
    </row>
    <row r="184" spans="1:22" ht="12.75" x14ac:dyDescent="0.2">
      <c r="A184" s="296"/>
      <c r="B184" s="28">
        <v>177</v>
      </c>
      <c r="C184" s="124" t="s">
        <v>223</v>
      </c>
      <c r="D184" s="105" t="s">
        <v>224</v>
      </c>
      <c r="E184" s="51" t="s">
        <v>678</v>
      </c>
      <c r="F184" s="136" t="s">
        <v>226</v>
      </c>
      <c r="G184" s="50">
        <v>20</v>
      </c>
      <c r="H184" s="50">
        <v>1983</v>
      </c>
      <c r="I184" s="52">
        <v>9.5340000000000007</v>
      </c>
      <c r="J184" s="52">
        <v>1.452</v>
      </c>
      <c r="K184" s="52">
        <v>3.5739999999999998</v>
      </c>
      <c r="L184" s="52">
        <v>0.22700000000000001</v>
      </c>
      <c r="M184" s="52">
        <v>0.77300000000000002</v>
      </c>
      <c r="N184" s="52">
        <v>3.508</v>
      </c>
      <c r="O184" s="52">
        <v>1063.0999999999999</v>
      </c>
      <c r="P184" s="52">
        <v>3.508</v>
      </c>
      <c r="Q184" s="52">
        <v>1063.0999999999999</v>
      </c>
      <c r="R184" s="53">
        <v>3.2997836515849875E-3</v>
      </c>
      <c r="S184" s="54">
        <v>55.5</v>
      </c>
      <c r="T184" s="55">
        <v>0.18313799266296682</v>
      </c>
      <c r="U184" s="55">
        <v>197.98701909509924</v>
      </c>
      <c r="V184" s="55">
        <v>10.988279559778007</v>
      </c>
    </row>
    <row r="185" spans="1:22" ht="12.75" x14ac:dyDescent="0.2">
      <c r="A185" s="296"/>
      <c r="B185" s="28">
        <v>178</v>
      </c>
      <c r="C185" s="124" t="s">
        <v>328</v>
      </c>
      <c r="D185" s="105" t="s">
        <v>329</v>
      </c>
      <c r="E185" s="51" t="s">
        <v>754</v>
      </c>
      <c r="F185" s="136" t="s">
        <v>39</v>
      </c>
      <c r="G185" s="50">
        <v>32</v>
      </c>
      <c r="H185" s="50">
        <v>1962</v>
      </c>
      <c r="I185" s="52">
        <v>10.081977</v>
      </c>
      <c r="J185" s="52">
        <v>2.6552899999999999</v>
      </c>
      <c r="K185" s="52">
        <v>3.4314610000000001</v>
      </c>
      <c r="L185" s="52">
        <v>-0.10528800000000001</v>
      </c>
      <c r="M185" s="52">
        <v>1.35318</v>
      </c>
      <c r="N185" s="52">
        <v>2.7473339999999999</v>
      </c>
      <c r="O185" s="52">
        <v>1236.8699999999999</v>
      </c>
      <c r="P185" s="52">
        <v>4.1005140000000004</v>
      </c>
      <c r="Q185" s="52">
        <v>1236.8699999999999</v>
      </c>
      <c r="R185" s="53">
        <v>3.3152344223726024E-3</v>
      </c>
      <c r="S185" s="54">
        <v>48.941000000000003</v>
      </c>
      <c r="T185" s="55">
        <v>0.16225088786533753</v>
      </c>
      <c r="U185" s="55">
        <v>198.91406534235614</v>
      </c>
      <c r="V185" s="55">
        <v>9.7350532719202523</v>
      </c>
    </row>
    <row r="186" spans="1:22" ht="12.75" x14ac:dyDescent="0.2">
      <c r="A186" s="296"/>
      <c r="B186" s="297">
        <v>179</v>
      </c>
      <c r="C186" s="134" t="s">
        <v>141</v>
      </c>
      <c r="D186" s="109" t="s">
        <v>142</v>
      </c>
      <c r="E186" s="111" t="s">
        <v>143</v>
      </c>
      <c r="F186" s="215"/>
      <c r="G186" s="112">
        <v>92</v>
      </c>
      <c r="H186" s="113">
        <v>2007</v>
      </c>
      <c r="I186" s="114">
        <v>28.06</v>
      </c>
      <c r="J186" s="114">
        <v>0</v>
      </c>
      <c r="K186" s="114"/>
      <c r="L186" s="114">
        <v>0</v>
      </c>
      <c r="M186" s="114">
        <v>7.0949</v>
      </c>
      <c r="N186" s="114">
        <v>20.961099999999998</v>
      </c>
      <c r="O186" s="115">
        <v>6309.48</v>
      </c>
      <c r="P186" s="114">
        <v>20.961099999999998</v>
      </c>
      <c r="Q186" s="115">
        <v>6309.48</v>
      </c>
      <c r="R186" s="116">
        <v>3.322159670844507E-3</v>
      </c>
      <c r="S186" s="110">
        <v>56.7</v>
      </c>
      <c r="T186" s="117">
        <v>0.18836645333688357</v>
      </c>
      <c r="U186" s="117">
        <v>199.3295802506704</v>
      </c>
      <c r="V186" s="117">
        <v>11.301987200213013</v>
      </c>
    </row>
    <row r="187" spans="1:22" ht="12.75" x14ac:dyDescent="0.2">
      <c r="A187" s="296"/>
      <c r="B187" s="28">
        <v>180</v>
      </c>
      <c r="C187" s="124" t="s">
        <v>357</v>
      </c>
      <c r="D187" s="105" t="s">
        <v>358</v>
      </c>
      <c r="E187" s="51" t="s">
        <v>788</v>
      </c>
      <c r="F187" s="136" t="s">
        <v>789</v>
      </c>
      <c r="G187" s="50">
        <v>28</v>
      </c>
      <c r="H187" s="50">
        <v>1981</v>
      </c>
      <c r="I187" s="52">
        <v>9.7460000000000004</v>
      </c>
      <c r="J187" s="52">
        <v>2.1040000000000001</v>
      </c>
      <c r="K187" s="52">
        <v>3.0329999999999999</v>
      </c>
      <c r="L187" s="52">
        <v>-0.16600000000000001</v>
      </c>
      <c r="M187" s="52">
        <v>0.85899999999999999</v>
      </c>
      <c r="N187" s="52">
        <v>3.915</v>
      </c>
      <c r="O187" s="52">
        <v>1420.17</v>
      </c>
      <c r="P187" s="52">
        <v>4.7750000000000004</v>
      </c>
      <c r="Q187" s="52">
        <v>1420.17</v>
      </c>
      <c r="R187" s="53">
        <v>3.3622735306336566E-3</v>
      </c>
      <c r="S187" s="54">
        <v>61.256</v>
      </c>
      <c r="T187" s="55">
        <v>0.20595942739249526</v>
      </c>
      <c r="U187" s="55">
        <v>201.73641183801942</v>
      </c>
      <c r="V187" s="55">
        <v>12.357565643549718</v>
      </c>
    </row>
    <row r="188" spans="1:22" ht="12.75" x14ac:dyDescent="0.2">
      <c r="A188" s="296"/>
      <c r="B188" s="28">
        <v>181</v>
      </c>
      <c r="C188" s="129" t="s">
        <v>957</v>
      </c>
      <c r="D188" s="130" t="s">
        <v>960</v>
      </c>
      <c r="E188" s="122" t="s">
        <v>970</v>
      </c>
      <c r="F188" s="214" t="s">
        <v>39</v>
      </c>
      <c r="G188" s="123">
        <v>20</v>
      </c>
      <c r="H188" s="123">
        <v>1977</v>
      </c>
      <c r="I188" s="120">
        <v>8.9610000000000003</v>
      </c>
      <c r="J188" s="120">
        <v>1.3140000000000001</v>
      </c>
      <c r="K188" s="120">
        <v>3.5369999999999999</v>
      </c>
      <c r="L188" s="120">
        <v>0.57299999999999995</v>
      </c>
      <c r="M188" s="120">
        <v>0.69799999999999995</v>
      </c>
      <c r="N188" s="120">
        <v>2.839</v>
      </c>
      <c r="O188" s="120">
        <v>1045.0899999999999</v>
      </c>
      <c r="P188" s="120">
        <v>3.5369999999999999</v>
      </c>
      <c r="Q188" s="120">
        <v>1045.0899999999999</v>
      </c>
      <c r="R188" s="116">
        <v>3.3843975160034066E-3</v>
      </c>
      <c r="S188" s="110">
        <v>68.125</v>
      </c>
      <c r="T188" s="117">
        <v>0.23056208077773208</v>
      </c>
      <c r="U188" s="117">
        <v>203.06385096020441</v>
      </c>
      <c r="V188" s="117">
        <v>13.833724846663925</v>
      </c>
    </row>
    <row r="189" spans="1:22" ht="12.75" x14ac:dyDescent="0.2">
      <c r="A189" s="296"/>
      <c r="B189" s="297">
        <v>182</v>
      </c>
      <c r="C189" s="124" t="s">
        <v>223</v>
      </c>
      <c r="D189" s="105" t="s">
        <v>224</v>
      </c>
      <c r="E189" s="51" t="s">
        <v>680</v>
      </c>
      <c r="F189" s="136" t="s">
        <v>226</v>
      </c>
      <c r="G189" s="50">
        <v>20</v>
      </c>
      <c r="H189" s="50">
        <v>1981</v>
      </c>
      <c r="I189" s="52">
        <v>8.891</v>
      </c>
      <c r="J189" s="52">
        <v>1.9690000000000001</v>
      </c>
      <c r="K189" s="52">
        <v>3.419</v>
      </c>
      <c r="L189" s="52"/>
      <c r="M189" s="52"/>
      <c r="N189" s="52">
        <v>3.5030000000000001</v>
      </c>
      <c r="O189" s="52">
        <v>1033.77</v>
      </c>
      <c r="P189" s="52">
        <v>3.5030000000000001</v>
      </c>
      <c r="Q189" s="52">
        <v>1033.77</v>
      </c>
      <c r="R189" s="53">
        <v>3.3885680567244166E-3</v>
      </c>
      <c r="S189" s="54">
        <v>55.5</v>
      </c>
      <c r="T189" s="55">
        <v>0.18806552714820512</v>
      </c>
      <c r="U189" s="55">
        <v>203.31408340346499</v>
      </c>
      <c r="V189" s="55">
        <v>11.283931628892308</v>
      </c>
    </row>
    <row r="190" spans="1:22" ht="12.75" x14ac:dyDescent="0.2">
      <c r="A190" s="296"/>
      <c r="B190" s="28">
        <v>183</v>
      </c>
      <c r="C190" s="124" t="s">
        <v>139</v>
      </c>
      <c r="D190" s="105" t="s">
        <v>140</v>
      </c>
      <c r="E190" s="51" t="s">
        <v>488</v>
      </c>
      <c r="F190" s="136" t="s">
        <v>479</v>
      </c>
      <c r="G190" s="50">
        <v>8</v>
      </c>
      <c r="H190" s="50">
        <v>1961</v>
      </c>
      <c r="I190" s="52">
        <v>3.0819999999999999</v>
      </c>
      <c r="J190" s="52">
        <v>0.45900000000000002</v>
      </c>
      <c r="K190" s="52">
        <v>1.3839999999999999</v>
      </c>
      <c r="L190" s="52">
        <v>-0.03</v>
      </c>
      <c r="M190" s="52">
        <v>0.223</v>
      </c>
      <c r="N190" s="52">
        <v>1.2390000000000001</v>
      </c>
      <c r="O190" s="52">
        <v>361.4</v>
      </c>
      <c r="P190" s="52">
        <v>1.2390000000000001</v>
      </c>
      <c r="Q190" s="52">
        <v>361.4</v>
      </c>
      <c r="R190" s="53">
        <v>3.4299999999999999E-3</v>
      </c>
      <c r="S190" s="54">
        <v>45.78</v>
      </c>
      <c r="T190" s="55">
        <v>0.16</v>
      </c>
      <c r="U190" s="55">
        <v>205.7</v>
      </c>
      <c r="V190" s="55">
        <v>9.42</v>
      </c>
    </row>
    <row r="191" spans="1:22" ht="12.75" x14ac:dyDescent="0.2">
      <c r="A191" s="296"/>
      <c r="B191" s="28">
        <v>184</v>
      </c>
      <c r="C191" s="124" t="s">
        <v>328</v>
      </c>
      <c r="D191" s="105" t="s">
        <v>329</v>
      </c>
      <c r="E191" s="51" t="s">
        <v>755</v>
      </c>
      <c r="F191" s="136" t="s">
        <v>39</v>
      </c>
      <c r="G191" s="50">
        <v>45</v>
      </c>
      <c r="H191" s="50">
        <v>1974</v>
      </c>
      <c r="I191" s="52">
        <v>18.020015000000001</v>
      </c>
      <c r="J191" s="52">
        <v>3.9960800000000001</v>
      </c>
      <c r="K191" s="52">
        <v>6.36273</v>
      </c>
      <c r="L191" s="52">
        <v>-0.37508200000000003</v>
      </c>
      <c r="M191" s="52">
        <v>0</v>
      </c>
      <c r="N191" s="52">
        <v>8.0362869999999997</v>
      </c>
      <c r="O191" s="52">
        <v>2308.86</v>
      </c>
      <c r="P191" s="52">
        <v>8.0362869999999997</v>
      </c>
      <c r="Q191" s="52">
        <v>2308.86</v>
      </c>
      <c r="R191" s="53">
        <v>3.4806298346370069E-3</v>
      </c>
      <c r="S191" s="54">
        <v>48.941000000000003</v>
      </c>
      <c r="T191" s="55">
        <v>0.17034550473696977</v>
      </c>
      <c r="U191" s="55">
        <v>208.83779007822042</v>
      </c>
      <c r="V191" s="55">
        <v>10.220730284218186</v>
      </c>
    </row>
    <row r="192" spans="1:22" ht="12.75" x14ac:dyDescent="0.2">
      <c r="A192" s="296"/>
      <c r="B192" s="297">
        <v>185</v>
      </c>
      <c r="C192" s="124" t="s">
        <v>328</v>
      </c>
      <c r="D192" s="105" t="s">
        <v>329</v>
      </c>
      <c r="E192" s="51" t="s">
        <v>756</v>
      </c>
      <c r="F192" s="136" t="s">
        <v>39</v>
      </c>
      <c r="G192" s="50">
        <v>32</v>
      </c>
      <c r="H192" s="50">
        <v>1964</v>
      </c>
      <c r="I192" s="52">
        <v>10.22297</v>
      </c>
      <c r="J192" s="52">
        <v>2.8919000000000001</v>
      </c>
      <c r="K192" s="52">
        <v>4.2997759999999996</v>
      </c>
      <c r="L192" s="52">
        <v>-1.2599</v>
      </c>
      <c r="M192" s="52">
        <v>1.4160999999999999</v>
      </c>
      <c r="N192" s="52">
        <v>2.8750939999999998</v>
      </c>
      <c r="O192" s="52">
        <v>1222.47</v>
      </c>
      <c r="P192" s="52">
        <v>4.291194</v>
      </c>
      <c r="Q192" s="52">
        <v>1222.47</v>
      </c>
      <c r="R192" s="53">
        <v>3.5102652825836217E-3</v>
      </c>
      <c r="S192" s="54">
        <v>48.941000000000003</v>
      </c>
      <c r="T192" s="55">
        <v>0.17179589319492503</v>
      </c>
      <c r="U192" s="55">
        <v>210.6159169550173</v>
      </c>
      <c r="V192" s="55">
        <v>10.307753591695501</v>
      </c>
    </row>
    <row r="193" spans="1:22" ht="12.75" x14ac:dyDescent="0.2">
      <c r="A193" s="296"/>
      <c r="B193" s="28">
        <v>186</v>
      </c>
      <c r="C193" s="134" t="s">
        <v>141</v>
      </c>
      <c r="D193" s="109" t="s">
        <v>142</v>
      </c>
      <c r="E193" s="111" t="s">
        <v>524</v>
      </c>
      <c r="F193" s="215" t="s">
        <v>39</v>
      </c>
      <c r="G193" s="112">
        <v>4</v>
      </c>
      <c r="H193" s="113" t="s">
        <v>51</v>
      </c>
      <c r="I193" s="114">
        <v>1.1399999999999999</v>
      </c>
      <c r="J193" s="114">
        <v>0.53</v>
      </c>
      <c r="K193" s="114">
        <v>-4.9800000000000001E-3</v>
      </c>
      <c r="L193" s="114">
        <v>-7.0000000000000007E-2</v>
      </c>
      <c r="M193" s="114">
        <v>0</v>
      </c>
      <c r="N193" s="114">
        <v>0.68</v>
      </c>
      <c r="O193" s="115">
        <v>193.25</v>
      </c>
      <c r="P193" s="114">
        <v>0.68</v>
      </c>
      <c r="Q193" s="115">
        <v>193.25</v>
      </c>
      <c r="R193" s="116">
        <v>3.5187580853816305E-3</v>
      </c>
      <c r="S193" s="110">
        <v>56.7</v>
      </c>
      <c r="T193" s="117">
        <v>0.19951358344113845</v>
      </c>
      <c r="U193" s="117">
        <v>211.12548512289783</v>
      </c>
      <c r="V193" s="117">
        <v>11.970815006468307</v>
      </c>
    </row>
    <row r="194" spans="1:22" ht="12.75" x14ac:dyDescent="0.2">
      <c r="A194" s="296"/>
      <c r="B194" s="28">
        <v>187</v>
      </c>
      <c r="C194" s="124" t="s">
        <v>328</v>
      </c>
      <c r="D194" s="105" t="s">
        <v>329</v>
      </c>
      <c r="E194" s="51" t="s">
        <v>757</v>
      </c>
      <c r="F194" s="136" t="s">
        <v>40</v>
      </c>
      <c r="G194" s="50">
        <v>45</v>
      </c>
      <c r="H194" s="50">
        <v>1988</v>
      </c>
      <c r="I194" s="52">
        <v>16.518977</v>
      </c>
      <c r="J194" s="52">
        <v>3.8120500000000002</v>
      </c>
      <c r="K194" s="52">
        <v>4.3268849999999999</v>
      </c>
      <c r="L194" s="52">
        <v>-8.9052999999999993E-2</v>
      </c>
      <c r="M194" s="52">
        <v>0</v>
      </c>
      <c r="N194" s="52">
        <v>8.4690949999999994</v>
      </c>
      <c r="O194" s="52">
        <v>2363.4499999999998</v>
      </c>
      <c r="P194" s="52">
        <v>8.4690949999999994</v>
      </c>
      <c r="Q194" s="52">
        <v>2363.4499999999998</v>
      </c>
      <c r="R194" s="53">
        <v>3.5833611880936767E-3</v>
      </c>
      <c r="S194" s="54">
        <v>48.941000000000003</v>
      </c>
      <c r="T194" s="55">
        <v>0.17537327990649265</v>
      </c>
      <c r="U194" s="55">
        <v>215.00167128562057</v>
      </c>
      <c r="V194" s="55">
        <v>10.522396794389557</v>
      </c>
    </row>
    <row r="195" spans="1:22" ht="12.75" x14ac:dyDescent="0.2">
      <c r="A195" s="296"/>
      <c r="B195" s="297">
        <v>188</v>
      </c>
      <c r="C195" s="132" t="s">
        <v>32</v>
      </c>
      <c r="D195" s="100" t="s">
        <v>33</v>
      </c>
      <c r="E195" s="102" t="s">
        <v>60</v>
      </c>
      <c r="F195" s="136"/>
      <c r="G195" s="50">
        <v>20</v>
      </c>
      <c r="H195" s="50">
        <v>1982</v>
      </c>
      <c r="I195" s="52">
        <v>11.048999999999999</v>
      </c>
      <c r="J195" s="52">
        <v>2.1201449999999999</v>
      </c>
      <c r="K195" s="52">
        <v>4.6302099999999999</v>
      </c>
      <c r="L195" s="52">
        <v>0.123858</v>
      </c>
      <c r="M195" s="52">
        <v>0.75146000000000002</v>
      </c>
      <c r="N195" s="52">
        <v>4.1747750000000003</v>
      </c>
      <c r="O195" s="52">
        <v>1071.97</v>
      </c>
      <c r="P195" s="52">
        <v>4.1747750000000003</v>
      </c>
      <c r="Q195" s="52">
        <v>1071.97</v>
      </c>
      <c r="R195" s="103">
        <v>3.8944886517346569E-3</v>
      </c>
      <c r="S195" s="54">
        <v>54.1</v>
      </c>
      <c r="T195" s="54">
        <v>0.21069183605884495</v>
      </c>
      <c r="U195" s="54">
        <v>233.66931910407942</v>
      </c>
      <c r="V195" s="54">
        <v>12.641510163530697</v>
      </c>
    </row>
    <row r="196" spans="1:22" ht="12.75" x14ac:dyDescent="0.2">
      <c r="A196" s="296"/>
      <c r="B196" s="28">
        <v>189</v>
      </c>
      <c r="C196" s="134" t="s">
        <v>141</v>
      </c>
      <c r="D196" s="109" t="s">
        <v>142</v>
      </c>
      <c r="E196" s="111" t="s">
        <v>148</v>
      </c>
      <c r="F196" s="215"/>
      <c r="G196" s="112">
        <v>17</v>
      </c>
      <c r="H196" s="113">
        <v>2009</v>
      </c>
      <c r="I196" s="114">
        <v>9.9600000000000009</v>
      </c>
      <c r="J196" s="114">
        <v>0</v>
      </c>
      <c r="K196" s="114"/>
      <c r="L196" s="114">
        <v>0</v>
      </c>
      <c r="M196" s="114">
        <v>4.0620000000000003</v>
      </c>
      <c r="N196" s="114">
        <v>5.8979999999999997</v>
      </c>
      <c r="O196" s="115">
        <v>1463.65</v>
      </c>
      <c r="P196" s="114">
        <v>5.8979999999999997</v>
      </c>
      <c r="Q196" s="115">
        <v>1463.65</v>
      </c>
      <c r="R196" s="116">
        <v>4.0296518976531267E-3</v>
      </c>
      <c r="S196" s="110">
        <v>56.7</v>
      </c>
      <c r="T196" s="117">
        <v>0.2284812625969323</v>
      </c>
      <c r="U196" s="117">
        <v>241.77911385918759</v>
      </c>
      <c r="V196" s="117">
        <v>13.708875755815937</v>
      </c>
    </row>
    <row r="197" spans="1:22" ht="12.75" x14ac:dyDescent="0.2">
      <c r="A197" s="296"/>
      <c r="B197" s="28">
        <v>190</v>
      </c>
      <c r="C197" s="132" t="s">
        <v>32</v>
      </c>
      <c r="D197" s="100" t="s">
        <v>33</v>
      </c>
      <c r="E197" s="102" t="s">
        <v>52</v>
      </c>
      <c r="F197" s="136"/>
      <c r="G197" s="50">
        <v>49</v>
      </c>
      <c r="H197" s="50">
        <v>2007</v>
      </c>
      <c r="I197" s="52">
        <v>16.946000000000002</v>
      </c>
      <c r="J197" s="52">
        <v>6.8855360000000001</v>
      </c>
      <c r="K197" s="52">
        <v>0</v>
      </c>
      <c r="L197" s="52">
        <v>-0.204539</v>
      </c>
      <c r="M197" s="52">
        <v>0</v>
      </c>
      <c r="N197" s="52">
        <v>10.264997000000001</v>
      </c>
      <c r="O197" s="52">
        <v>2531.39</v>
      </c>
      <c r="P197" s="52">
        <v>10.264997000000001</v>
      </c>
      <c r="Q197" s="52">
        <v>2531.39</v>
      </c>
      <c r="R197" s="103">
        <v>4.0550831756465825E-3</v>
      </c>
      <c r="S197" s="54">
        <v>54.1</v>
      </c>
      <c r="T197" s="54">
        <v>0.21937999980248013</v>
      </c>
      <c r="U197" s="54">
        <v>243.30499053879495</v>
      </c>
      <c r="V197" s="54">
        <v>13.162799988148807</v>
      </c>
    </row>
    <row r="198" spans="1:22" ht="12.75" x14ac:dyDescent="0.2">
      <c r="A198" s="296"/>
      <c r="B198" s="297">
        <v>191</v>
      </c>
      <c r="C198" s="136" t="s">
        <v>860</v>
      </c>
      <c r="D198" s="50" t="s">
        <v>861</v>
      </c>
      <c r="E198" s="122" t="s">
        <v>862</v>
      </c>
      <c r="F198" s="214" t="s">
        <v>191</v>
      </c>
      <c r="G198" s="123">
        <v>51</v>
      </c>
      <c r="H198" s="123">
        <v>1983</v>
      </c>
      <c r="I198" s="120">
        <v>25.7</v>
      </c>
      <c r="J198" s="120">
        <v>5.2080000000000002</v>
      </c>
      <c r="K198" s="120">
        <v>9.3699999999999992</v>
      </c>
      <c r="L198" s="120">
        <v>-2.8620000000000001</v>
      </c>
      <c r="M198" s="120"/>
      <c r="N198" s="120">
        <v>11.122</v>
      </c>
      <c r="O198" s="120">
        <v>2741.26</v>
      </c>
      <c r="P198" s="120">
        <v>10.244</v>
      </c>
      <c r="Q198" s="120">
        <v>2524.91</v>
      </c>
      <c r="R198" s="116">
        <v>4.0571743151241032E-3</v>
      </c>
      <c r="S198" s="110">
        <v>62.02</v>
      </c>
      <c r="T198" s="117">
        <v>0.25162595102399687</v>
      </c>
      <c r="U198" s="117">
        <v>243.43045890744619</v>
      </c>
      <c r="V198" s="117">
        <v>15.097557061439813</v>
      </c>
    </row>
    <row r="199" spans="1:22" ht="12.75" x14ac:dyDescent="0.2">
      <c r="A199" s="296"/>
      <c r="B199" s="28">
        <v>192</v>
      </c>
      <c r="C199" s="124" t="s">
        <v>223</v>
      </c>
      <c r="D199" s="105" t="s">
        <v>224</v>
      </c>
      <c r="E199" s="51" t="s">
        <v>676</v>
      </c>
      <c r="F199" s="136" t="s">
        <v>226</v>
      </c>
      <c r="G199" s="50">
        <v>20</v>
      </c>
      <c r="H199" s="50">
        <v>1982</v>
      </c>
      <c r="I199" s="52">
        <v>13.099</v>
      </c>
      <c r="J199" s="52">
        <v>1.341</v>
      </c>
      <c r="K199" s="52">
        <v>5.8890000000000002</v>
      </c>
      <c r="L199" s="52">
        <v>0.60499999999999998</v>
      </c>
      <c r="M199" s="52">
        <v>0.94799999999999995</v>
      </c>
      <c r="N199" s="52">
        <v>4.3159999999999998</v>
      </c>
      <c r="O199" s="52">
        <v>1034.1500000000001</v>
      </c>
      <c r="P199" s="52">
        <v>4.3159999999999998</v>
      </c>
      <c r="Q199" s="52">
        <v>1034.1500000000001</v>
      </c>
      <c r="R199" s="53">
        <v>4.1734758013827773E-3</v>
      </c>
      <c r="S199" s="54">
        <v>55.5</v>
      </c>
      <c r="T199" s="55">
        <v>0.23162790697674412</v>
      </c>
      <c r="U199" s="55">
        <v>250.40854808296663</v>
      </c>
      <c r="V199" s="55">
        <v>13.897674418604648</v>
      </c>
    </row>
    <row r="200" spans="1:22" ht="12.75" x14ac:dyDescent="0.2">
      <c r="A200" s="296"/>
      <c r="B200" s="28">
        <v>193</v>
      </c>
      <c r="C200" s="132" t="s">
        <v>32</v>
      </c>
      <c r="D200" s="100" t="s">
        <v>33</v>
      </c>
      <c r="E200" s="102" t="s">
        <v>50</v>
      </c>
      <c r="F200" s="136" t="s">
        <v>35</v>
      </c>
      <c r="G200" s="50">
        <v>22</v>
      </c>
      <c r="H200" s="50" t="s">
        <v>51</v>
      </c>
      <c r="I200" s="52">
        <v>12.712999999999999</v>
      </c>
      <c r="J200" s="52">
        <v>2.7834150000000002</v>
      </c>
      <c r="K200" s="52">
        <v>3.506173</v>
      </c>
      <c r="L200" s="52">
        <v>0</v>
      </c>
      <c r="M200" s="52">
        <v>0.93200700000000003</v>
      </c>
      <c r="N200" s="52">
        <v>5.1778050000000002</v>
      </c>
      <c r="O200" s="52">
        <v>1186.6500000000001</v>
      </c>
      <c r="P200" s="52">
        <v>5.1778050000000002</v>
      </c>
      <c r="Q200" s="52">
        <v>1186.6500000000001</v>
      </c>
      <c r="R200" s="103">
        <v>4.3633801036531408E-3</v>
      </c>
      <c r="S200" s="54">
        <v>54.1</v>
      </c>
      <c r="T200" s="54">
        <v>0.23605886360763492</v>
      </c>
      <c r="U200" s="54">
        <v>261.80280621918843</v>
      </c>
      <c r="V200" s="54">
        <v>14.163531816458095</v>
      </c>
    </row>
    <row r="201" spans="1:22" ht="12.75" x14ac:dyDescent="0.2">
      <c r="A201" s="296"/>
      <c r="B201" s="297">
        <v>194</v>
      </c>
      <c r="C201" s="132" t="s">
        <v>32</v>
      </c>
      <c r="D201" s="100" t="s">
        <v>33</v>
      </c>
      <c r="E201" s="102" t="s">
        <v>59</v>
      </c>
      <c r="F201" s="136"/>
      <c r="G201" s="50">
        <v>46</v>
      </c>
      <c r="H201" s="50">
        <v>2007</v>
      </c>
      <c r="I201" s="52">
        <v>22.065999999999999</v>
      </c>
      <c r="J201" s="52">
        <v>8.7123699999999999</v>
      </c>
      <c r="K201" s="52">
        <v>0.61547200000000002</v>
      </c>
      <c r="L201" s="52">
        <v>0.31462699999999999</v>
      </c>
      <c r="M201" s="52">
        <v>2.2362340000000001</v>
      </c>
      <c r="N201" s="52">
        <v>12.42346</v>
      </c>
      <c r="O201" s="52">
        <v>2821.98</v>
      </c>
      <c r="P201" s="52">
        <v>12.42346</v>
      </c>
      <c r="Q201" s="52">
        <v>2821.98</v>
      </c>
      <c r="R201" s="103">
        <v>4.4023912288534998E-3</v>
      </c>
      <c r="S201" s="54">
        <v>54.1</v>
      </c>
      <c r="T201" s="54">
        <v>0.23816936548097434</v>
      </c>
      <c r="U201" s="54">
        <v>264.14347373121001</v>
      </c>
      <c r="V201" s="54">
        <v>14.290161928858463</v>
      </c>
    </row>
    <row r="202" spans="1:22" ht="12.75" x14ac:dyDescent="0.2">
      <c r="A202" s="296"/>
      <c r="B202" s="28">
        <v>195</v>
      </c>
      <c r="C202" s="132" t="s">
        <v>32</v>
      </c>
      <c r="D202" s="100" t="s">
        <v>33</v>
      </c>
      <c r="E202" s="102" t="s">
        <v>53</v>
      </c>
      <c r="F202" s="136"/>
      <c r="G202" s="50">
        <v>46</v>
      </c>
      <c r="H202" s="50">
        <v>2001</v>
      </c>
      <c r="I202" s="52">
        <v>26.925000000000001</v>
      </c>
      <c r="J202" s="52">
        <v>5.7699910000000001</v>
      </c>
      <c r="K202" s="52">
        <v>7.1641250000000003</v>
      </c>
      <c r="L202" s="52">
        <v>-6.992E-3</v>
      </c>
      <c r="M202" s="52">
        <v>0</v>
      </c>
      <c r="N202" s="52">
        <v>13.997871</v>
      </c>
      <c r="O202" s="52">
        <v>3175.32</v>
      </c>
      <c r="P202" s="52">
        <v>13.997871</v>
      </c>
      <c r="Q202" s="52">
        <v>3175.32</v>
      </c>
      <c r="R202" s="103">
        <v>4.4083339631911115E-3</v>
      </c>
      <c r="S202" s="54">
        <v>54.1</v>
      </c>
      <c r="T202" s="54">
        <v>0.23849086740863915</v>
      </c>
      <c r="U202" s="54">
        <v>264.5000377914667</v>
      </c>
      <c r="V202" s="54">
        <v>14.309452044518348</v>
      </c>
    </row>
    <row r="203" spans="1:22" ht="12.75" x14ac:dyDescent="0.2">
      <c r="A203" s="296"/>
      <c r="B203" s="28">
        <v>196</v>
      </c>
      <c r="C203" s="124" t="s">
        <v>357</v>
      </c>
      <c r="D203" s="105" t="s">
        <v>358</v>
      </c>
      <c r="E203" s="51" t="s">
        <v>361</v>
      </c>
      <c r="F203" s="136" t="s">
        <v>39</v>
      </c>
      <c r="G203" s="50">
        <v>28</v>
      </c>
      <c r="H203" s="50">
        <v>1979</v>
      </c>
      <c r="I203" s="52">
        <v>8.657</v>
      </c>
      <c r="J203" s="52">
        <v>1.194</v>
      </c>
      <c r="K203" s="52">
        <v>2.8439999999999999</v>
      </c>
      <c r="L203" s="52">
        <v>0.33600000000000002</v>
      </c>
      <c r="M203" s="52">
        <v>0.77100000000000002</v>
      </c>
      <c r="N203" s="52">
        <v>3.512</v>
      </c>
      <c r="O203" s="52">
        <v>960.93</v>
      </c>
      <c r="P203" s="52">
        <v>4.2830000000000004</v>
      </c>
      <c r="Q203" s="52">
        <v>960.93</v>
      </c>
      <c r="R203" s="53">
        <v>4.4571404784947925E-3</v>
      </c>
      <c r="S203" s="54">
        <v>61.258000000000003</v>
      </c>
      <c r="T203" s="55">
        <v>0.27303551143163401</v>
      </c>
      <c r="U203" s="55">
        <v>267.42842870968752</v>
      </c>
      <c r="V203" s="55">
        <v>16.382130685898037</v>
      </c>
    </row>
    <row r="204" spans="1:22" ht="12.75" x14ac:dyDescent="0.2">
      <c r="A204" s="296"/>
      <c r="B204" s="297">
        <v>197</v>
      </c>
      <c r="C204" s="134" t="s">
        <v>141</v>
      </c>
      <c r="D204" s="109" t="s">
        <v>142</v>
      </c>
      <c r="E204" s="111" t="s">
        <v>147</v>
      </c>
      <c r="F204" s="215"/>
      <c r="G204" s="112">
        <v>78</v>
      </c>
      <c r="H204" s="113">
        <v>2009</v>
      </c>
      <c r="I204" s="114">
        <v>27.76</v>
      </c>
      <c r="J204" s="114">
        <v>0</v>
      </c>
      <c r="K204" s="114"/>
      <c r="L204" s="114">
        <v>0</v>
      </c>
      <c r="M204" s="114">
        <v>4.4249000000000001</v>
      </c>
      <c r="N204" s="114">
        <v>23.334199999999999</v>
      </c>
      <c r="O204" s="115">
        <v>5188.47</v>
      </c>
      <c r="P204" s="114">
        <v>23.334199999999999</v>
      </c>
      <c r="Q204" s="115">
        <v>5188.47</v>
      </c>
      <c r="R204" s="116">
        <v>4.4973180918459581E-3</v>
      </c>
      <c r="S204" s="110">
        <v>56.7</v>
      </c>
      <c r="T204" s="117">
        <v>0.25499793580766583</v>
      </c>
      <c r="U204" s="117">
        <v>269.83908551075746</v>
      </c>
      <c r="V204" s="117">
        <v>15.299876148459949</v>
      </c>
    </row>
    <row r="205" spans="1:22" ht="12.75" x14ac:dyDescent="0.2">
      <c r="A205" s="296"/>
      <c r="B205" s="28">
        <v>198</v>
      </c>
      <c r="C205" s="132" t="s">
        <v>32</v>
      </c>
      <c r="D205" s="100" t="s">
        <v>33</v>
      </c>
      <c r="E205" s="102" t="s">
        <v>55</v>
      </c>
      <c r="F205" s="136"/>
      <c r="G205" s="50">
        <v>34</v>
      </c>
      <c r="H205" s="50">
        <v>2003</v>
      </c>
      <c r="I205" s="52">
        <v>20.577000000000002</v>
      </c>
      <c r="J205" s="52">
        <v>5.2817379999999998</v>
      </c>
      <c r="K205" s="52">
        <v>4.2306809999999997</v>
      </c>
      <c r="L205" s="52">
        <v>0.430261</v>
      </c>
      <c r="M205" s="52">
        <v>0</v>
      </c>
      <c r="N205" s="52">
        <v>10.634316999999999</v>
      </c>
      <c r="O205" s="52">
        <v>2349.59</v>
      </c>
      <c r="P205" s="52">
        <v>10.634316999999999</v>
      </c>
      <c r="Q205" s="52">
        <v>2349.59</v>
      </c>
      <c r="R205" s="103">
        <v>4.5260309245442817E-3</v>
      </c>
      <c r="S205" s="54">
        <v>54.1</v>
      </c>
      <c r="T205" s="54">
        <v>0.24485827301784566</v>
      </c>
      <c r="U205" s="54">
        <v>271.56185547265687</v>
      </c>
      <c r="V205" s="54">
        <v>14.691496381070738</v>
      </c>
    </row>
    <row r="206" spans="1:22" ht="12.75" x14ac:dyDescent="0.2">
      <c r="A206" s="296"/>
      <c r="B206" s="28">
        <v>199</v>
      </c>
      <c r="C206" s="124" t="s">
        <v>357</v>
      </c>
      <c r="D206" s="105" t="s">
        <v>358</v>
      </c>
      <c r="E206" s="51" t="s">
        <v>791</v>
      </c>
      <c r="F206" s="136" t="s">
        <v>792</v>
      </c>
      <c r="G206" s="50">
        <v>24</v>
      </c>
      <c r="H206" s="50">
        <v>2011</v>
      </c>
      <c r="I206" s="52">
        <v>7.032</v>
      </c>
      <c r="J206" s="52">
        <v>2.0489999999999999</v>
      </c>
      <c r="K206" s="52"/>
      <c r="L206" s="52">
        <v>2.0489999999999999</v>
      </c>
      <c r="M206" s="52">
        <v>0.58499999999999996</v>
      </c>
      <c r="N206" s="52">
        <v>4.6109999999999998</v>
      </c>
      <c r="O206" s="52">
        <v>1123.75</v>
      </c>
      <c r="P206" s="52">
        <v>5.1959999999999997</v>
      </c>
      <c r="Q206" s="52">
        <v>1123.75</v>
      </c>
      <c r="R206" s="53">
        <v>4.6238042269187984E-3</v>
      </c>
      <c r="S206" s="54">
        <v>61.258000000000003</v>
      </c>
      <c r="T206" s="55">
        <v>0.28324499933259178</v>
      </c>
      <c r="U206" s="55">
        <v>277.42825361512791</v>
      </c>
      <c r="V206" s="55">
        <v>16.994699959955504</v>
      </c>
    </row>
    <row r="207" spans="1:22" ht="12.75" x14ac:dyDescent="0.2">
      <c r="A207" s="296"/>
      <c r="B207" s="297">
        <v>200</v>
      </c>
      <c r="C207" s="132" t="s">
        <v>32</v>
      </c>
      <c r="D207" s="100" t="s">
        <v>33</v>
      </c>
      <c r="E207" s="102" t="s">
        <v>49</v>
      </c>
      <c r="F207" s="136" t="s">
        <v>37</v>
      </c>
      <c r="G207" s="50">
        <v>60</v>
      </c>
      <c r="H207" s="50">
        <v>1978</v>
      </c>
      <c r="I207" s="52">
        <v>38.978000000000002</v>
      </c>
      <c r="J207" s="52">
        <v>8.5389149999999994</v>
      </c>
      <c r="K207" s="52">
        <v>12.090593999999999</v>
      </c>
      <c r="L207" s="52">
        <v>0.33508700000000002</v>
      </c>
      <c r="M207" s="52">
        <v>0</v>
      </c>
      <c r="N207" s="52">
        <v>18.013404000000001</v>
      </c>
      <c r="O207" s="52">
        <v>3663.79</v>
      </c>
      <c r="P207" s="52">
        <v>18.013404000000001</v>
      </c>
      <c r="Q207" s="52">
        <v>3663.79</v>
      </c>
      <c r="R207" s="103">
        <v>4.9166038446526684E-3</v>
      </c>
      <c r="S207" s="54">
        <v>54.1</v>
      </c>
      <c r="T207" s="54">
        <v>0.26598826799570935</v>
      </c>
      <c r="U207" s="54">
        <v>294.99623067916008</v>
      </c>
      <c r="V207" s="54">
        <v>15.959296079742561</v>
      </c>
    </row>
    <row r="208" spans="1:22" ht="12.75" x14ac:dyDescent="0.2">
      <c r="A208" s="296"/>
      <c r="B208" s="28">
        <v>201</v>
      </c>
      <c r="C208" s="124" t="s">
        <v>883</v>
      </c>
      <c r="D208" s="105" t="s">
        <v>884</v>
      </c>
      <c r="E208" s="51" t="s">
        <v>894</v>
      </c>
      <c r="F208" s="136" t="s">
        <v>39</v>
      </c>
      <c r="G208" s="50">
        <v>30</v>
      </c>
      <c r="H208" s="50">
        <v>1986</v>
      </c>
      <c r="I208" s="52">
        <v>10.122999999999999</v>
      </c>
      <c r="J208" s="52">
        <v>0</v>
      </c>
      <c r="K208" s="52">
        <v>0</v>
      </c>
      <c r="L208" s="52">
        <v>0</v>
      </c>
      <c r="M208" s="52">
        <v>2.4734020000000001</v>
      </c>
      <c r="N208" s="52">
        <v>7.6495980000000001</v>
      </c>
      <c r="O208" s="52"/>
      <c r="P208" s="52">
        <v>10.123000000000001</v>
      </c>
      <c r="Q208" s="52">
        <v>1968.4</v>
      </c>
      <c r="R208" s="53">
        <v>5.1427555374923802E-3</v>
      </c>
      <c r="S208" s="54">
        <v>67.099999999999994</v>
      </c>
      <c r="T208" s="55">
        <v>0.3450788965657387</v>
      </c>
      <c r="U208" s="55">
        <v>308.56533224954279</v>
      </c>
      <c r="V208" s="55">
        <v>20.704733793944321</v>
      </c>
    </row>
    <row r="209" spans="1:22" ht="12.75" x14ac:dyDescent="0.2">
      <c r="A209" s="296"/>
      <c r="B209" s="28">
        <v>202</v>
      </c>
      <c r="C209" s="132" t="s">
        <v>32</v>
      </c>
      <c r="D209" s="100" t="s">
        <v>33</v>
      </c>
      <c r="E209" s="104" t="s">
        <v>54</v>
      </c>
      <c r="F209" s="124"/>
      <c r="G209" s="50">
        <v>16</v>
      </c>
      <c r="H209" s="50">
        <v>2005</v>
      </c>
      <c r="I209" s="52">
        <v>8.86</v>
      </c>
      <c r="J209" s="52">
        <v>2.5742240000000001</v>
      </c>
      <c r="K209" s="52">
        <v>0</v>
      </c>
      <c r="L209" s="52">
        <v>0.23077500000000001</v>
      </c>
      <c r="M209" s="52">
        <v>0</v>
      </c>
      <c r="N209" s="52">
        <v>6.0550030000000001</v>
      </c>
      <c r="O209" s="52">
        <v>1150.31</v>
      </c>
      <c r="P209" s="52">
        <v>6.0550030000000001</v>
      </c>
      <c r="Q209" s="52">
        <v>1150.31</v>
      </c>
      <c r="R209" s="103">
        <v>5.2638010623223307E-3</v>
      </c>
      <c r="S209" s="54">
        <v>54.1</v>
      </c>
      <c r="T209" s="54">
        <v>0.28477163747163808</v>
      </c>
      <c r="U209" s="54">
        <v>315.82806373933988</v>
      </c>
      <c r="V209" s="54">
        <v>17.086298248298288</v>
      </c>
    </row>
    <row r="210" spans="1:22" ht="12.75" x14ac:dyDescent="0.2">
      <c r="A210" s="296"/>
      <c r="B210" s="297">
        <v>203</v>
      </c>
      <c r="C210" s="124" t="s">
        <v>286</v>
      </c>
      <c r="D210" s="105" t="s">
        <v>287</v>
      </c>
      <c r="E210" s="125" t="s">
        <v>296</v>
      </c>
      <c r="F210" s="124" t="s">
        <v>39</v>
      </c>
      <c r="G210" s="105">
        <v>12</v>
      </c>
      <c r="H210" s="105">
        <v>1983</v>
      </c>
      <c r="I210" s="52">
        <v>4.0999999999999996</v>
      </c>
      <c r="J210" s="52"/>
      <c r="K210" s="52"/>
      <c r="L210" s="52"/>
      <c r="M210" s="126">
        <v>1.3948990000000001</v>
      </c>
      <c r="N210" s="52">
        <v>2.7050999999999998</v>
      </c>
      <c r="O210" s="101">
        <v>762.17</v>
      </c>
      <c r="P210" s="52">
        <v>4.0999990000000004</v>
      </c>
      <c r="Q210" s="101">
        <v>762.17</v>
      </c>
      <c r="R210" s="53">
        <v>5.3793759922327045E-3</v>
      </c>
      <c r="S210" s="54">
        <v>61.04</v>
      </c>
      <c r="T210" s="55">
        <v>0.32835711056588429</v>
      </c>
      <c r="U210" s="55">
        <v>322.76255953396225</v>
      </c>
      <c r="V210" s="55">
        <v>19.701426633953055</v>
      </c>
    </row>
    <row r="211" spans="1:22" ht="12.75" x14ac:dyDescent="0.2">
      <c r="A211" s="296"/>
      <c r="B211" s="28">
        <v>204</v>
      </c>
      <c r="C211" s="132" t="s">
        <v>32</v>
      </c>
      <c r="D211" s="100" t="s">
        <v>33</v>
      </c>
      <c r="E211" s="104" t="s">
        <v>62</v>
      </c>
      <c r="F211" s="124"/>
      <c r="G211" s="50">
        <v>37</v>
      </c>
      <c r="H211" s="50">
        <v>1985</v>
      </c>
      <c r="I211" s="52">
        <v>26.478000000000002</v>
      </c>
      <c r="J211" s="52">
        <v>4.883432</v>
      </c>
      <c r="K211" s="52">
        <v>9.6761660000000003</v>
      </c>
      <c r="L211" s="52">
        <v>-3.8429999999999999E-2</v>
      </c>
      <c r="M211" s="52">
        <v>2.1522350000000001</v>
      </c>
      <c r="N211" s="52">
        <v>11.956768000000002</v>
      </c>
      <c r="O211" s="52">
        <v>2212.4</v>
      </c>
      <c r="P211" s="52">
        <v>11.956768000000002</v>
      </c>
      <c r="Q211" s="52">
        <v>2212.4</v>
      </c>
      <c r="R211" s="103">
        <v>5.404433194720666E-3</v>
      </c>
      <c r="S211" s="54">
        <v>54.1</v>
      </c>
      <c r="T211" s="54">
        <v>0.29237983583438804</v>
      </c>
      <c r="U211" s="54">
        <v>324.26599168323992</v>
      </c>
      <c r="V211" s="54">
        <v>17.542790150063279</v>
      </c>
    </row>
    <row r="212" spans="1:22" ht="12.75" x14ac:dyDescent="0.2">
      <c r="A212" s="296"/>
      <c r="B212" s="28">
        <v>205</v>
      </c>
      <c r="C212" s="132" t="s">
        <v>32</v>
      </c>
      <c r="D212" s="100" t="s">
        <v>33</v>
      </c>
      <c r="E212" s="104" t="s">
        <v>57</v>
      </c>
      <c r="F212" s="124"/>
      <c r="G212" s="50">
        <v>50</v>
      </c>
      <c r="H212" s="50">
        <v>2006</v>
      </c>
      <c r="I212" s="52">
        <v>20.788</v>
      </c>
      <c r="J212" s="52">
        <v>6.4478260000000001</v>
      </c>
      <c r="K212" s="52">
        <v>0</v>
      </c>
      <c r="L212" s="52">
        <v>0.43717299999999998</v>
      </c>
      <c r="M212" s="52">
        <v>0</v>
      </c>
      <c r="N212" s="52">
        <v>13.902999999999999</v>
      </c>
      <c r="O212" s="52">
        <v>2532.42</v>
      </c>
      <c r="P212" s="52">
        <v>13.902999999999999</v>
      </c>
      <c r="Q212" s="52">
        <v>2532.42</v>
      </c>
      <c r="R212" s="103">
        <v>5.4900056072847312E-3</v>
      </c>
      <c r="S212" s="54">
        <v>54.1</v>
      </c>
      <c r="T212" s="54">
        <v>0.29700930335410397</v>
      </c>
      <c r="U212" s="54">
        <v>329.40033643708387</v>
      </c>
      <c r="V212" s="54">
        <v>17.820558201246236</v>
      </c>
    </row>
    <row r="213" spans="1:22" ht="12.75" x14ac:dyDescent="0.2">
      <c r="A213" s="296"/>
      <c r="B213" s="297">
        <v>206</v>
      </c>
      <c r="C213" s="132" t="s">
        <v>32</v>
      </c>
      <c r="D213" s="100" t="s">
        <v>33</v>
      </c>
      <c r="E213" s="104" t="s">
        <v>56</v>
      </c>
      <c r="F213" s="124"/>
      <c r="G213" s="50">
        <v>28</v>
      </c>
      <c r="H213" s="50">
        <v>2001</v>
      </c>
      <c r="I213" s="52">
        <v>22.254999999999999</v>
      </c>
      <c r="J213" s="52">
        <v>3.2744800000000001</v>
      </c>
      <c r="K213" s="52">
        <v>2.78241</v>
      </c>
      <c r="L213" s="52">
        <v>0</v>
      </c>
      <c r="M213" s="52">
        <v>0</v>
      </c>
      <c r="N213" s="52">
        <v>14.321587999999998</v>
      </c>
      <c r="O213" s="52">
        <v>2440.5300000000002</v>
      </c>
      <c r="P213" s="52">
        <v>14.321587999999998</v>
      </c>
      <c r="Q213" s="52">
        <v>2440.5300000000002</v>
      </c>
      <c r="R213" s="103">
        <v>5.8682286224713475E-3</v>
      </c>
      <c r="S213" s="54">
        <v>54.1</v>
      </c>
      <c r="T213" s="54">
        <v>0.31747116847569989</v>
      </c>
      <c r="U213" s="54">
        <v>352.0937173482809</v>
      </c>
      <c r="V213" s="54">
        <v>19.048270108541999</v>
      </c>
    </row>
    <row r="214" spans="1:22" ht="12.75" x14ac:dyDescent="0.2">
      <c r="A214" s="296"/>
      <c r="B214" s="28">
        <v>207</v>
      </c>
      <c r="C214" s="132" t="s">
        <v>32</v>
      </c>
      <c r="D214" s="100" t="s">
        <v>33</v>
      </c>
      <c r="E214" s="104" t="s">
        <v>58</v>
      </c>
      <c r="F214" s="124"/>
      <c r="G214" s="50">
        <v>23</v>
      </c>
      <c r="H214" s="50">
        <v>2002</v>
      </c>
      <c r="I214" s="52">
        <v>10.327999999999999</v>
      </c>
      <c r="J214" s="52">
        <v>0</v>
      </c>
      <c r="K214" s="52">
        <v>0</v>
      </c>
      <c r="L214" s="52">
        <v>0</v>
      </c>
      <c r="M214" s="52">
        <v>0</v>
      </c>
      <c r="N214" s="52">
        <v>10.328001</v>
      </c>
      <c r="O214" s="52">
        <v>1743.26</v>
      </c>
      <c r="P214" s="52">
        <v>10.328001</v>
      </c>
      <c r="Q214" s="52">
        <v>1743.26</v>
      </c>
      <c r="R214" s="103">
        <v>5.924532771933045E-3</v>
      </c>
      <c r="S214" s="54">
        <v>54.1</v>
      </c>
      <c r="T214" s="54">
        <v>0.32051722296157775</v>
      </c>
      <c r="U214" s="54">
        <v>355.47196631598274</v>
      </c>
      <c r="V214" s="54">
        <v>19.231033377694668</v>
      </c>
    </row>
    <row r="215" spans="1:22" ht="12.75" x14ac:dyDescent="0.2">
      <c r="A215" s="296"/>
      <c r="B215" s="28">
        <v>208</v>
      </c>
      <c r="C215" s="132" t="s">
        <v>32</v>
      </c>
      <c r="D215" s="100" t="s">
        <v>33</v>
      </c>
      <c r="E215" s="104" t="s">
        <v>61</v>
      </c>
      <c r="F215" s="124"/>
      <c r="G215" s="50">
        <v>72</v>
      </c>
      <c r="H215" s="50">
        <v>1985</v>
      </c>
      <c r="I215" s="52">
        <v>54.671999999999997</v>
      </c>
      <c r="J215" s="52">
        <v>9.1487359999999995</v>
      </c>
      <c r="K215" s="52">
        <v>18.297194000000001</v>
      </c>
      <c r="L215" s="52">
        <v>0.54125699999999999</v>
      </c>
      <c r="M215" s="52">
        <v>0</v>
      </c>
      <c r="N215" s="52">
        <v>26.684806999999999</v>
      </c>
      <c r="O215" s="52">
        <v>4428.07</v>
      </c>
      <c r="P215" s="52">
        <v>26.684806999999999</v>
      </c>
      <c r="Q215" s="52">
        <v>4428.07</v>
      </c>
      <c r="R215" s="103">
        <v>6.026283911500948E-3</v>
      </c>
      <c r="S215" s="54">
        <v>54.1</v>
      </c>
      <c r="T215" s="54">
        <v>0.32602195961220132</v>
      </c>
      <c r="U215" s="54">
        <v>361.57703469005685</v>
      </c>
      <c r="V215" s="54">
        <v>19.561317576732076</v>
      </c>
    </row>
    <row r="216" spans="1:22" ht="12.75" x14ac:dyDescent="0.2">
      <c r="A216" s="296"/>
      <c r="B216" s="297">
        <v>209</v>
      </c>
      <c r="C216" s="124" t="s">
        <v>426</v>
      </c>
      <c r="D216" s="105" t="s">
        <v>427</v>
      </c>
      <c r="E216" s="51" t="s">
        <v>429</v>
      </c>
      <c r="F216" s="136" t="s">
        <v>191</v>
      </c>
      <c r="G216" s="50">
        <v>40</v>
      </c>
      <c r="H216" s="50">
        <v>1977</v>
      </c>
      <c r="I216" s="52">
        <v>14.288</v>
      </c>
      <c r="J216" s="52">
        <v>3</v>
      </c>
      <c r="K216" s="52">
        <v>5.88</v>
      </c>
      <c r="L216" s="52">
        <v>1.0249999999999999</v>
      </c>
      <c r="M216" s="52"/>
      <c r="N216" s="52">
        <v>4.383</v>
      </c>
      <c r="O216" s="52"/>
      <c r="P216" s="52">
        <v>14.288</v>
      </c>
      <c r="Q216" s="52">
        <v>2091.9</v>
      </c>
      <c r="R216" s="53">
        <v>6.8301544050862854E-3</v>
      </c>
      <c r="S216" s="54">
        <v>54.28</v>
      </c>
      <c r="T216" s="55">
        <v>0.37074078110808356</v>
      </c>
      <c r="U216" s="55">
        <v>409.80926430517712</v>
      </c>
      <c r="V216" s="55">
        <v>22.244446866485013</v>
      </c>
    </row>
    <row r="217" spans="1:22" ht="12.75" x14ac:dyDescent="0.2">
      <c r="A217" s="296"/>
      <c r="B217" s="28">
        <v>210</v>
      </c>
      <c r="C217" s="124" t="s">
        <v>426</v>
      </c>
      <c r="D217" s="105" t="s">
        <v>427</v>
      </c>
      <c r="E217" s="51" t="s">
        <v>430</v>
      </c>
      <c r="F217" s="136" t="s">
        <v>191</v>
      </c>
      <c r="G217" s="50">
        <v>8</v>
      </c>
      <c r="H217" s="50">
        <v>1961</v>
      </c>
      <c r="I217" s="52">
        <v>2.5300000000000002</v>
      </c>
      <c r="J217" s="52">
        <v>0.46</v>
      </c>
      <c r="K217" s="52">
        <v>1.1200000000000001</v>
      </c>
      <c r="L217" s="52">
        <v>0.05</v>
      </c>
      <c r="M217" s="52"/>
      <c r="N217" s="52">
        <v>0.9</v>
      </c>
      <c r="O217" s="52"/>
      <c r="P217" s="52">
        <v>2.5300000000000002</v>
      </c>
      <c r="Q217" s="52">
        <v>365.2</v>
      </c>
      <c r="R217" s="53">
        <v>6.9277108433734953E-3</v>
      </c>
      <c r="S217" s="54">
        <v>54.28</v>
      </c>
      <c r="T217" s="55">
        <v>0.37603614457831336</v>
      </c>
      <c r="U217" s="55">
        <v>415.66265060240971</v>
      </c>
      <c r="V217" s="55">
        <v>22.5621686746988</v>
      </c>
    </row>
    <row r="218" spans="1:22" ht="12.75" x14ac:dyDescent="0.2">
      <c r="A218" s="296"/>
      <c r="B218" s="28">
        <v>211</v>
      </c>
      <c r="C218" s="124" t="s">
        <v>426</v>
      </c>
      <c r="D218" s="105" t="s">
        <v>427</v>
      </c>
      <c r="E218" s="51" t="s">
        <v>836</v>
      </c>
      <c r="F218" s="136" t="s">
        <v>191</v>
      </c>
      <c r="G218" s="50">
        <v>40</v>
      </c>
      <c r="H218" s="50">
        <v>1983</v>
      </c>
      <c r="I218" s="52">
        <v>15.3</v>
      </c>
      <c r="J218" s="52">
        <v>3.9</v>
      </c>
      <c r="K218" s="52">
        <v>5.3</v>
      </c>
      <c r="L218" s="52">
        <v>0.9</v>
      </c>
      <c r="M218" s="52"/>
      <c r="N218" s="52">
        <v>5.2</v>
      </c>
      <c r="O218" s="52"/>
      <c r="P218" s="52">
        <v>15.3</v>
      </c>
      <c r="Q218" s="52">
        <v>2193.15</v>
      </c>
      <c r="R218" s="53">
        <v>6.9762670132001913E-3</v>
      </c>
      <c r="S218" s="54">
        <v>54.28</v>
      </c>
      <c r="T218" s="55">
        <v>0.37867177347650638</v>
      </c>
      <c r="U218" s="55">
        <v>418.57602079201149</v>
      </c>
      <c r="V218" s="55">
        <v>22.720306408590382</v>
      </c>
    </row>
    <row r="219" spans="1:22" ht="12.75" x14ac:dyDescent="0.2">
      <c r="A219" s="296"/>
      <c r="B219" s="297">
        <v>212</v>
      </c>
      <c r="C219" s="131" t="s">
        <v>426</v>
      </c>
      <c r="D219" s="105" t="s">
        <v>427</v>
      </c>
      <c r="E219" s="51" t="s">
        <v>428</v>
      </c>
      <c r="F219" s="136" t="s">
        <v>191</v>
      </c>
      <c r="G219" s="50">
        <v>40</v>
      </c>
      <c r="H219" s="50">
        <v>1980</v>
      </c>
      <c r="I219" s="52">
        <v>15.379999999999999</v>
      </c>
      <c r="J219" s="52">
        <v>3.26</v>
      </c>
      <c r="K219" s="52">
        <v>5.8</v>
      </c>
      <c r="L219" s="52">
        <v>1.02</v>
      </c>
      <c r="M219" s="52"/>
      <c r="N219" s="52">
        <v>5.3</v>
      </c>
      <c r="O219" s="52"/>
      <c r="P219" s="52">
        <v>15.379999999999999</v>
      </c>
      <c r="Q219" s="52">
        <v>2190.4299999999998</v>
      </c>
      <c r="R219" s="53">
        <v>7.0214524088877527E-3</v>
      </c>
      <c r="S219" s="54">
        <v>54.28</v>
      </c>
      <c r="T219" s="55">
        <v>0.3811244367544272</v>
      </c>
      <c r="U219" s="55">
        <v>421.28714453326518</v>
      </c>
      <c r="V219" s="55">
        <v>22.867466205265636</v>
      </c>
    </row>
    <row r="220" spans="1:22" ht="12.75" x14ac:dyDescent="0.2">
      <c r="A220" s="296"/>
      <c r="B220" s="28">
        <v>213</v>
      </c>
      <c r="C220" s="131" t="s">
        <v>426</v>
      </c>
      <c r="D220" s="105" t="s">
        <v>427</v>
      </c>
      <c r="E220" s="51" t="s">
        <v>431</v>
      </c>
      <c r="F220" s="136" t="s">
        <v>191</v>
      </c>
      <c r="G220" s="50">
        <v>50</v>
      </c>
      <c r="H220" s="50">
        <v>1975</v>
      </c>
      <c r="I220" s="52">
        <v>18.940000000000001</v>
      </c>
      <c r="J220" s="52">
        <v>3.26</v>
      </c>
      <c r="K220" s="52">
        <v>6.7</v>
      </c>
      <c r="L220" s="52">
        <v>1.6</v>
      </c>
      <c r="M220" s="52"/>
      <c r="N220" s="52">
        <v>7.38</v>
      </c>
      <c r="O220" s="52"/>
      <c r="P220" s="52">
        <v>18.940000000000001</v>
      </c>
      <c r="Q220" s="52">
        <v>2579.85</v>
      </c>
      <c r="R220" s="53">
        <v>7.3415121034168659E-3</v>
      </c>
      <c r="S220" s="54">
        <v>54.28</v>
      </c>
      <c r="T220" s="55">
        <v>0.39849727697346748</v>
      </c>
      <c r="U220" s="55">
        <v>440.49072620501192</v>
      </c>
      <c r="V220" s="55">
        <v>23.909836618408047</v>
      </c>
    </row>
    <row r="221" spans="1:22" ht="12.75" x14ac:dyDescent="0.2">
      <c r="A221" s="296"/>
      <c r="B221" s="28">
        <v>214</v>
      </c>
      <c r="C221" s="131" t="s">
        <v>426</v>
      </c>
      <c r="D221" s="105" t="s">
        <v>427</v>
      </c>
      <c r="E221" s="51" t="s">
        <v>838</v>
      </c>
      <c r="F221" s="136" t="s">
        <v>191</v>
      </c>
      <c r="G221" s="50">
        <v>40</v>
      </c>
      <c r="H221" s="50">
        <v>1986</v>
      </c>
      <c r="I221" s="52">
        <v>16.094999999999999</v>
      </c>
      <c r="J221" s="52">
        <v>3.36</v>
      </c>
      <c r="K221" s="52">
        <v>5.9</v>
      </c>
      <c r="L221" s="52">
        <v>0.76500000000000001</v>
      </c>
      <c r="M221" s="52"/>
      <c r="N221" s="52">
        <v>6.07</v>
      </c>
      <c r="O221" s="52"/>
      <c r="P221" s="52">
        <v>16.094999999999999</v>
      </c>
      <c r="Q221" s="52">
        <v>2105.0500000000002</v>
      </c>
      <c r="R221" s="53">
        <v>7.6458991472886616E-3</v>
      </c>
      <c r="S221" s="54">
        <v>54.28</v>
      </c>
      <c r="T221" s="55">
        <v>0.41501940571482854</v>
      </c>
      <c r="U221" s="55">
        <v>458.75394883731968</v>
      </c>
      <c r="V221" s="55">
        <v>24.901164342889711</v>
      </c>
    </row>
    <row r="222" spans="1:22" ht="12.75" x14ac:dyDescent="0.2">
      <c r="A222" s="296"/>
      <c r="B222" s="297">
        <v>215</v>
      </c>
      <c r="C222" s="131" t="s">
        <v>426</v>
      </c>
      <c r="D222" s="105" t="s">
        <v>427</v>
      </c>
      <c r="E222" s="51" t="s">
        <v>369</v>
      </c>
      <c r="F222" s="136" t="s">
        <v>191</v>
      </c>
      <c r="G222" s="50">
        <v>9</v>
      </c>
      <c r="H222" s="50">
        <v>1973</v>
      </c>
      <c r="I222" s="52">
        <v>3.66</v>
      </c>
      <c r="J222" s="52">
        <v>0.72</v>
      </c>
      <c r="K222" s="52">
        <v>1.44</v>
      </c>
      <c r="L222" s="52">
        <v>0.3</v>
      </c>
      <c r="M222" s="52"/>
      <c r="N222" s="52">
        <v>1.2</v>
      </c>
      <c r="O222" s="52"/>
      <c r="P222" s="52">
        <v>3.66</v>
      </c>
      <c r="Q222" s="52">
        <v>471.4</v>
      </c>
      <c r="R222" s="53">
        <v>7.7641069155706417E-3</v>
      </c>
      <c r="S222" s="54">
        <v>54.28</v>
      </c>
      <c r="T222" s="55">
        <v>0.42143572337717444</v>
      </c>
      <c r="U222" s="55">
        <v>465.84641493423851</v>
      </c>
      <c r="V222" s="55">
        <v>25.286143402630469</v>
      </c>
    </row>
    <row r="223" spans="1:22" ht="12.75" x14ac:dyDescent="0.2">
      <c r="A223" s="296"/>
      <c r="B223" s="28">
        <v>216</v>
      </c>
      <c r="C223" s="131" t="s">
        <v>426</v>
      </c>
      <c r="D223" s="105" t="s">
        <v>427</v>
      </c>
      <c r="E223" s="51" t="s">
        <v>837</v>
      </c>
      <c r="F223" s="136" t="s">
        <v>191</v>
      </c>
      <c r="G223" s="50">
        <v>24</v>
      </c>
      <c r="H223" s="50">
        <v>1991</v>
      </c>
      <c r="I223" s="52">
        <v>12.328999999999999</v>
      </c>
      <c r="J223" s="52">
        <v>3.03</v>
      </c>
      <c r="K223" s="52">
        <v>4.17</v>
      </c>
      <c r="L223" s="52">
        <v>0.8</v>
      </c>
      <c r="M223" s="52"/>
      <c r="N223" s="52">
        <v>4.3289999999999997</v>
      </c>
      <c r="O223" s="52"/>
      <c r="P223" s="52">
        <v>12.328999999999999</v>
      </c>
      <c r="Q223" s="52">
        <v>1524.5</v>
      </c>
      <c r="R223" s="53">
        <v>8.0872417185962608E-3</v>
      </c>
      <c r="S223" s="54">
        <v>54.28</v>
      </c>
      <c r="T223" s="55">
        <v>0.43897548048540502</v>
      </c>
      <c r="U223" s="55">
        <v>485.23450311577562</v>
      </c>
      <c r="V223" s="55">
        <v>26.3385288291243</v>
      </c>
    </row>
    <row r="224" spans="1:22" ht="13.5" thickBot="1" x14ac:dyDescent="0.25">
      <c r="A224" s="296"/>
      <c r="B224" s="28">
        <v>217</v>
      </c>
      <c r="C224" s="131" t="s">
        <v>426</v>
      </c>
      <c r="D224" s="105" t="s">
        <v>427</v>
      </c>
      <c r="E224" s="51" t="s">
        <v>240</v>
      </c>
      <c r="F224" s="136" t="s">
        <v>191</v>
      </c>
      <c r="G224" s="50">
        <v>10</v>
      </c>
      <c r="H224" s="50"/>
      <c r="I224" s="52">
        <v>4.62</v>
      </c>
      <c r="J224" s="52">
        <v>1.07</v>
      </c>
      <c r="K224" s="52">
        <v>1.6</v>
      </c>
      <c r="L224" s="52">
        <v>0.6</v>
      </c>
      <c r="M224" s="52"/>
      <c r="N224" s="52">
        <v>1.35</v>
      </c>
      <c r="O224" s="52"/>
      <c r="P224" s="52">
        <v>4.62</v>
      </c>
      <c r="Q224" s="52">
        <v>547.63</v>
      </c>
      <c r="R224" s="53">
        <v>8.4363530120701944E-3</v>
      </c>
      <c r="S224" s="54">
        <v>54.28</v>
      </c>
      <c r="T224" s="55">
        <v>0.45792524149517017</v>
      </c>
      <c r="U224" s="55">
        <v>506.18118072421169</v>
      </c>
      <c r="V224" s="55">
        <v>27.475514489710211</v>
      </c>
    </row>
    <row r="225" spans="1:22" ht="12.75" x14ac:dyDescent="0.2">
      <c r="A225" s="300" t="s">
        <v>1003</v>
      </c>
      <c r="B225" s="334">
        <v>219</v>
      </c>
      <c r="C225" s="173" t="s">
        <v>257</v>
      </c>
      <c r="D225" s="174" t="s">
        <v>258</v>
      </c>
      <c r="E225" s="177" t="s">
        <v>266</v>
      </c>
      <c r="F225" s="216" t="s">
        <v>231</v>
      </c>
      <c r="G225" s="176">
        <v>20</v>
      </c>
      <c r="H225" s="176" t="s">
        <v>51</v>
      </c>
      <c r="I225" s="175">
        <v>4.4480000000000004</v>
      </c>
      <c r="J225" s="175">
        <v>2.9079999999999999</v>
      </c>
      <c r="K225" s="175">
        <v>1.1220000000000001</v>
      </c>
      <c r="L225" s="175">
        <v>0</v>
      </c>
      <c r="M225" s="175">
        <v>0</v>
      </c>
      <c r="N225" s="175">
        <v>0.41799999999999998</v>
      </c>
      <c r="O225" s="175">
        <v>981.33</v>
      </c>
      <c r="P225" s="175">
        <v>0.41799999999999998</v>
      </c>
      <c r="Q225" s="175">
        <v>981.33</v>
      </c>
      <c r="R225" s="178">
        <v>4.2595253380616101E-4</v>
      </c>
      <c r="S225" s="179">
        <v>61.3</v>
      </c>
      <c r="T225" s="180">
        <v>2.611089032231767E-2</v>
      </c>
      <c r="U225" s="180">
        <v>25.557152028369661</v>
      </c>
      <c r="V225" s="181">
        <v>1.56665341933906</v>
      </c>
    </row>
    <row r="226" spans="1:22" ht="12.75" x14ac:dyDescent="0.2">
      <c r="A226" s="301"/>
      <c r="B226" s="298">
        <v>220</v>
      </c>
      <c r="C226" s="182" t="s">
        <v>257</v>
      </c>
      <c r="D226" s="137" t="s">
        <v>258</v>
      </c>
      <c r="E226" s="140" t="s">
        <v>268</v>
      </c>
      <c r="F226" s="172" t="s">
        <v>231</v>
      </c>
      <c r="G226" s="139">
        <v>19</v>
      </c>
      <c r="H226" s="139" t="s">
        <v>51</v>
      </c>
      <c r="I226" s="138">
        <v>4.7070000000000007</v>
      </c>
      <c r="J226" s="138">
        <v>2.9380000000000002</v>
      </c>
      <c r="K226" s="138">
        <v>1.1220000000000001</v>
      </c>
      <c r="L226" s="138">
        <v>0</v>
      </c>
      <c r="M226" s="138">
        <v>0</v>
      </c>
      <c r="N226" s="138">
        <v>0.64700000000000002</v>
      </c>
      <c r="O226" s="138">
        <v>986.21</v>
      </c>
      <c r="P226" s="138">
        <v>0.64700000000000002</v>
      </c>
      <c r="Q226" s="138">
        <v>986.21</v>
      </c>
      <c r="R226" s="141">
        <v>6.5604688656574158E-4</v>
      </c>
      <c r="S226" s="142">
        <v>61.3</v>
      </c>
      <c r="T226" s="143">
        <v>4.021567414647996E-2</v>
      </c>
      <c r="U226" s="143">
        <v>39.362813193944497</v>
      </c>
      <c r="V226" s="183">
        <v>2.412940448788798</v>
      </c>
    </row>
    <row r="227" spans="1:22" ht="12.75" x14ac:dyDescent="0.2">
      <c r="A227" s="301"/>
      <c r="B227" s="299">
        <v>221</v>
      </c>
      <c r="C227" s="182" t="s">
        <v>96</v>
      </c>
      <c r="D227" s="137" t="s">
        <v>97</v>
      </c>
      <c r="E227" s="140" t="s">
        <v>112</v>
      </c>
      <c r="F227" s="172"/>
      <c r="G227" s="139">
        <v>38</v>
      </c>
      <c r="H227" s="139">
        <v>1990</v>
      </c>
      <c r="I227" s="138">
        <v>13.89</v>
      </c>
      <c r="J227" s="138">
        <v>5.52</v>
      </c>
      <c r="K227" s="138">
        <v>5.68</v>
      </c>
      <c r="L227" s="138">
        <v>0.5</v>
      </c>
      <c r="M227" s="138">
        <v>0</v>
      </c>
      <c r="N227" s="138">
        <v>2.19</v>
      </c>
      <c r="O227" s="138">
        <v>2118.5700000000002</v>
      </c>
      <c r="P227" s="138">
        <v>2.19</v>
      </c>
      <c r="Q227" s="138">
        <v>2118.5700000000002</v>
      </c>
      <c r="R227" s="141">
        <v>1.0300000000000001E-3</v>
      </c>
      <c r="S227" s="142">
        <v>47.4</v>
      </c>
      <c r="T227" s="143">
        <v>0.05</v>
      </c>
      <c r="U227" s="143">
        <v>62.02</v>
      </c>
      <c r="V227" s="183">
        <v>2.94</v>
      </c>
    </row>
    <row r="228" spans="1:22" ht="12.75" x14ac:dyDescent="0.2">
      <c r="A228" s="301"/>
      <c r="B228" s="298">
        <v>222</v>
      </c>
      <c r="C228" s="182" t="s">
        <v>257</v>
      </c>
      <c r="D228" s="137" t="s">
        <v>258</v>
      </c>
      <c r="E228" s="140" t="s">
        <v>270</v>
      </c>
      <c r="F228" s="172" t="s">
        <v>231</v>
      </c>
      <c r="G228" s="139">
        <v>26</v>
      </c>
      <c r="H228" s="139" t="s">
        <v>267</v>
      </c>
      <c r="I228" s="138">
        <v>7.1189999999999998</v>
      </c>
      <c r="J228" s="138">
        <v>2.4990000000000001</v>
      </c>
      <c r="K228" s="138">
        <v>3.1070000000000002</v>
      </c>
      <c r="L228" s="138">
        <v>0</v>
      </c>
      <c r="M228" s="138">
        <v>0</v>
      </c>
      <c r="N228" s="138">
        <v>1.5129999999999999</v>
      </c>
      <c r="O228" s="138">
        <v>1314.1</v>
      </c>
      <c r="P228" s="138">
        <v>1.5129999999999999</v>
      </c>
      <c r="Q228" s="138">
        <v>1314.1</v>
      </c>
      <c r="R228" s="141">
        <v>1.1513583441138421E-3</v>
      </c>
      <c r="S228" s="142">
        <v>61.3</v>
      </c>
      <c r="T228" s="143">
        <v>7.0578266494178518E-2</v>
      </c>
      <c r="U228" s="143">
        <v>69.08150064683052</v>
      </c>
      <c r="V228" s="183">
        <v>4.2346959896507101</v>
      </c>
    </row>
    <row r="229" spans="1:22" ht="12.75" x14ac:dyDescent="0.2">
      <c r="A229" s="301"/>
      <c r="B229" s="298">
        <v>223</v>
      </c>
      <c r="C229" s="182" t="s">
        <v>136</v>
      </c>
      <c r="D229" s="137" t="s">
        <v>137</v>
      </c>
      <c r="E229" s="144" t="s">
        <v>451</v>
      </c>
      <c r="F229" s="172" t="s">
        <v>448</v>
      </c>
      <c r="G229" s="139">
        <v>59</v>
      </c>
      <c r="H229" s="139">
        <v>2012</v>
      </c>
      <c r="I229" s="138">
        <v>12.4</v>
      </c>
      <c r="J229" s="138">
        <v>6.6</v>
      </c>
      <c r="K229" s="138">
        <v>0</v>
      </c>
      <c r="L229" s="138">
        <v>1.7</v>
      </c>
      <c r="M229" s="138">
        <v>0.4</v>
      </c>
      <c r="N229" s="138">
        <v>3.8</v>
      </c>
      <c r="O229" s="138">
        <v>3310</v>
      </c>
      <c r="P229" s="138">
        <v>3.7</v>
      </c>
      <c r="Q229" s="138">
        <v>3154.4</v>
      </c>
      <c r="R229" s="141">
        <f>P229/Q229</f>
        <v>1.1729647476540705E-3</v>
      </c>
      <c r="S229" s="142">
        <v>48.2</v>
      </c>
      <c r="T229" s="143">
        <f>R229*S229</f>
        <v>5.6536900836926203E-2</v>
      </c>
      <c r="U229" s="143">
        <f>R229*60*1000</f>
        <v>70.377884859244233</v>
      </c>
      <c r="V229" s="183">
        <f>U229*S229/1000</f>
        <v>3.3922140502155722</v>
      </c>
    </row>
    <row r="230" spans="1:22" ht="12.75" x14ac:dyDescent="0.2">
      <c r="A230" s="301"/>
      <c r="B230" s="299">
        <v>224</v>
      </c>
      <c r="C230" s="184" t="s">
        <v>915</v>
      </c>
      <c r="D230" s="145" t="s">
        <v>916</v>
      </c>
      <c r="E230" s="144" t="s">
        <v>930</v>
      </c>
      <c r="F230" s="172" t="s">
        <v>928</v>
      </c>
      <c r="G230" s="139">
        <v>13</v>
      </c>
      <c r="H230" s="139">
        <v>1984</v>
      </c>
      <c r="I230" s="138">
        <v>4.3040000000000003</v>
      </c>
      <c r="J230" s="138">
        <v>1.071000017</v>
      </c>
      <c r="K230" s="138">
        <v>2.23955978</v>
      </c>
      <c r="L230" s="138">
        <v>0</v>
      </c>
      <c r="M230" s="138">
        <v>0.17881923199999999</v>
      </c>
      <c r="N230" s="138">
        <v>0.81462097100000008</v>
      </c>
      <c r="O230" s="138">
        <v>770.81</v>
      </c>
      <c r="P230" s="138">
        <f>SUM(M230+N230)</f>
        <v>0.99344020300000002</v>
      </c>
      <c r="Q230" s="138">
        <v>770.81</v>
      </c>
      <c r="R230" s="141">
        <f>P230/Q230</f>
        <v>1.2888263034989168E-3</v>
      </c>
      <c r="S230" s="143">
        <v>57.6</v>
      </c>
      <c r="T230" s="143">
        <f>R230*S230</f>
        <v>7.4236395081537607E-2</v>
      </c>
      <c r="U230" s="143">
        <f>R230*60*1000</f>
        <v>77.329578209935008</v>
      </c>
      <c r="V230" s="183">
        <f>U230*S230/1000</f>
        <v>4.4541837048922561</v>
      </c>
    </row>
    <row r="231" spans="1:22" ht="12.75" x14ac:dyDescent="0.2">
      <c r="A231" s="301"/>
      <c r="B231" s="298">
        <v>225</v>
      </c>
      <c r="C231" s="182" t="s">
        <v>883</v>
      </c>
      <c r="D231" s="137" t="s">
        <v>884</v>
      </c>
      <c r="E231" s="140" t="s">
        <v>902</v>
      </c>
      <c r="F231" s="172" t="s">
        <v>40</v>
      </c>
      <c r="G231" s="139">
        <v>36</v>
      </c>
      <c r="H231" s="139">
        <v>1974</v>
      </c>
      <c r="I231" s="138">
        <v>11.493</v>
      </c>
      <c r="J231" s="138">
        <v>2.5499999999999998</v>
      </c>
      <c r="K231" s="138">
        <v>6.1199950000000003</v>
      </c>
      <c r="L231" s="138">
        <v>0.45900000000000002</v>
      </c>
      <c r="M231" s="138">
        <v>0</v>
      </c>
      <c r="N231" s="138">
        <v>2.3639999999999999</v>
      </c>
      <c r="O231" s="138"/>
      <c r="P231" s="138">
        <v>2.3639999999999999</v>
      </c>
      <c r="Q231" s="138">
        <v>1672.23</v>
      </c>
      <c r="R231" s="141">
        <v>1.4136811323801151E-3</v>
      </c>
      <c r="S231" s="142">
        <v>67.099999999999994</v>
      </c>
      <c r="T231" s="143">
        <v>9.4858003982705719E-2</v>
      </c>
      <c r="U231" s="143">
        <v>84.820867942806913</v>
      </c>
      <c r="V231" s="183">
        <v>5.6914802389623436</v>
      </c>
    </row>
    <row r="232" spans="1:22" ht="12.75" x14ac:dyDescent="0.2">
      <c r="A232" s="301"/>
      <c r="B232" s="298">
        <v>226</v>
      </c>
      <c r="C232" s="182" t="s">
        <v>136</v>
      </c>
      <c r="D232" s="137" t="s">
        <v>137</v>
      </c>
      <c r="E232" s="144" t="s">
        <v>452</v>
      </c>
      <c r="F232" s="172" t="s">
        <v>448</v>
      </c>
      <c r="G232" s="139">
        <v>135</v>
      </c>
      <c r="H232" s="139">
        <v>2008</v>
      </c>
      <c r="I232" s="138">
        <v>29.3</v>
      </c>
      <c r="J232" s="138">
        <v>14.5</v>
      </c>
      <c r="K232" s="138">
        <v>0</v>
      </c>
      <c r="L232" s="138">
        <v>5.3</v>
      </c>
      <c r="M232" s="138">
        <v>0.1</v>
      </c>
      <c r="N232" s="138">
        <v>9.5</v>
      </c>
      <c r="O232" s="138">
        <v>6270.5</v>
      </c>
      <c r="P232" s="138">
        <v>9.5</v>
      </c>
      <c r="Q232" s="138">
        <v>6270.5</v>
      </c>
      <c r="R232" s="141">
        <f>P232/Q232</f>
        <v>1.5150306993062753E-3</v>
      </c>
      <c r="S232" s="142">
        <v>48.2</v>
      </c>
      <c r="T232" s="143">
        <f>R232*S232</f>
        <v>7.3024479706562478E-2</v>
      </c>
      <c r="U232" s="143">
        <f>R232*60*1000</f>
        <v>90.901841958376508</v>
      </c>
      <c r="V232" s="183">
        <f>U232*S232/1000</f>
        <v>4.3814687823937479</v>
      </c>
    </row>
    <row r="233" spans="1:22" ht="12.75" x14ac:dyDescent="0.2">
      <c r="A233" s="301"/>
      <c r="B233" s="299">
        <v>227</v>
      </c>
      <c r="C233" s="184" t="s">
        <v>915</v>
      </c>
      <c r="D233" s="145" t="s">
        <v>916</v>
      </c>
      <c r="E233" s="144" t="s">
        <v>927</v>
      </c>
      <c r="F233" s="172" t="s">
        <v>928</v>
      </c>
      <c r="G233" s="139">
        <v>12</v>
      </c>
      <c r="H233" s="139">
        <v>1965</v>
      </c>
      <c r="I233" s="138">
        <v>3.8206498679999998</v>
      </c>
      <c r="J233" s="138">
        <v>0.80565001399999991</v>
      </c>
      <c r="K233" s="138">
        <v>1.9199998680000001</v>
      </c>
      <c r="L233" s="138">
        <v>0</v>
      </c>
      <c r="M233" s="138">
        <v>0.197099994</v>
      </c>
      <c r="N233" s="138">
        <v>0.89789999200000004</v>
      </c>
      <c r="O233" s="138">
        <v>722.22</v>
      </c>
      <c r="P233" s="138">
        <f>SUM(M233+N233)</f>
        <v>1.0949999859999999</v>
      </c>
      <c r="Q233" s="138">
        <v>722.22</v>
      </c>
      <c r="R233" s="141">
        <f>P233/Q233</f>
        <v>1.5161584918722826E-3</v>
      </c>
      <c r="S233" s="143">
        <v>57.6</v>
      </c>
      <c r="T233" s="143">
        <f>R233*S233</f>
        <v>8.7330729131843476E-2</v>
      </c>
      <c r="U233" s="143">
        <f>R233*60*1000</f>
        <v>90.969509512336955</v>
      </c>
      <c r="V233" s="183">
        <f>U233*S233/1000</f>
        <v>5.2398437479106086</v>
      </c>
    </row>
    <row r="234" spans="1:22" ht="12.75" x14ac:dyDescent="0.2">
      <c r="A234" s="301"/>
      <c r="B234" s="298">
        <v>228</v>
      </c>
      <c r="C234" s="184" t="s">
        <v>915</v>
      </c>
      <c r="D234" s="145" t="s">
        <v>916</v>
      </c>
      <c r="E234" s="144" t="s">
        <v>936</v>
      </c>
      <c r="F234" s="172" t="s">
        <v>928</v>
      </c>
      <c r="G234" s="139">
        <v>20</v>
      </c>
      <c r="H234" s="139">
        <v>1971</v>
      </c>
      <c r="I234" s="138">
        <v>4.782</v>
      </c>
      <c r="J234" s="138">
        <v>1.6830000410000001</v>
      </c>
      <c r="K234" s="138">
        <v>1.643426791</v>
      </c>
      <c r="L234" s="138">
        <v>0</v>
      </c>
      <c r="M234" s="138">
        <v>0.26200316099999998</v>
      </c>
      <c r="N234" s="138">
        <v>1.1935700069999999</v>
      </c>
      <c r="O234" s="138">
        <v>953.6</v>
      </c>
      <c r="P234" s="138">
        <f>SUM(M234+N234)</f>
        <v>1.4555731679999999</v>
      </c>
      <c r="Q234" s="138">
        <v>953.36</v>
      </c>
      <c r="R234" s="141">
        <f>P234/Q234</f>
        <v>1.5267822942015606E-3</v>
      </c>
      <c r="S234" s="143">
        <v>57.6</v>
      </c>
      <c r="T234" s="143">
        <f>R234*S234</f>
        <v>8.7942660146009891E-2</v>
      </c>
      <c r="U234" s="143">
        <f>R234*60*1000</f>
        <v>91.606937652093649</v>
      </c>
      <c r="V234" s="183">
        <f>U234*S234/1000</f>
        <v>5.2765596087605946</v>
      </c>
    </row>
    <row r="235" spans="1:22" ht="12.75" x14ac:dyDescent="0.2">
      <c r="A235" s="301"/>
      <c r="B235" s="298">
        <v>229</v>
      </c>
      <c r="C235" s="182" t="s">
        <v>257</v>
      </c>
      <c r="D235" s="137" t="s">
        <v>258</v>
      </c>
      <c r="E235" s="140" t="s">
        <v>264</v>
      </c>
      <c r="F235" s="172" t="s">
        <v>231</v>
      </c>
      <c r="G235" s="139">
        <v>18</v>
      </c>
      <c r="H235" s="139" t="s">
        <v>51</v>
      </c>
      <c r="I235" s="138">
        <v>4.8553829999999998</v>
      </c>
      <c r="J235" s="138">
        <v>0.96899999999999997</v>
      </c>
      <c r="K235" s="138">
        <v>2.2559999999999998</v>
      </c>
      <c r="L235" s="138">
        <v>0</v>
      </c>
      <c r="M235" s="138">
        <v>0</v>
      </c>
      <c r="N235" s="138">
        <v>1.6303830000000001</v>
      </c>
      <c r="O235" s="138">
        <v>967.9</v>
      </c>
      <c r="P235" s="138">
        <v>1.6303830000000001</v>
      </c>
      <c r="Q235" s="138">
        <v>967.9</v>
      </c>
      <c r="R235" s="141">
        <v>1.6844539725178222E-3</v>
      </c>
      <c r="S235" s="142">
        <v>61.3</v>
      </c>
      <c r="T235" s="143">
        <v>0.10325702851534249</v>
      </c>
      <c r="U235" s="143">
        <v>101.06723835106934</v>
      </c>
      <c r="V235" s="183">
        <v>6.1954217109205505</v>
      </c>
    </row>
    <row r="236" spans="1:22" ht="12.75" x14ac:dyDescent="0.2">
      <c r="A236" s="301"/>
      <c r="B236" s="299">
        <v>230</v>
      </c>
      <c r="C236" s="182" t="s">
        <v>136</v>
      </c>
      <c r="D236" s="137" t="s">
        <v>137</v>
      </c>
      <c r="E236" s="144" t="s">
        <v>453</v>
      </c>
      <c r="F236" s="172" t="s">
        <v>445</v>
      </c>
      <c r="G236" s="139">
        <v>40</v>
      </c>
      <c r="H236" s="139">
        <v>1963</v>
      </c>
      <c r="I236" s="138">
        <v>9.3323</v>
      </c>
      <c r="J236" s="138">
        <v>1.8818999999999999</v>
      </c>
      <c r="K236" s="138">
        <v>4</v>
      </c>
      <c r="L236" s="138">
        <v>0.313</v>
      </c>
      <c r="M236" s="138">
        <v>0.56469999999999998</v>
      </c>
      <c r="N236" s="138">
        <v>2.5727000000000002</v>
      </c>
      <c r="O236" s="138">
        <v>1780.37</v>
      </c>
      <c r="P236" s="138">
        <v>3.1375000000000002</v>
      </c>
      <c r="Q236" s="138">
        <v>1780.37</v>
      </c>
      <c r="R236" s="141">
        <f>P236/Q236</f>
        <v>1.7622741340283202E-3</v>
      </c>
      <c r="S236" s="142">
        <v>48.2</v>
      </c>
      <c r="T236" s="143">
        <f>R236*S236</f>
        <v>8.4941613260165041E-2</v>
      </c>
      <c r="U236" s="143">
        <f>R236*60*1000</f>
        <v>105.73644804169921</v>
      </c>
      <c r="V236" s="183">
        <f>U236*S236/1000</f>
        <v>5.0964967956099017</v>
      </c>
    </row>
    <row r="237" spans="1:22" ht="12.75" x14ac:dyDescent="0.2">
      <c r="A237" s="301"/>
      <c r="B237" s="298">
        <v>231</v>
      </c>
      <c r="C237" s="182" t="s">
        <v>257</v>
      </c>
      <c r="D237" s="137" t="s">
        <v>258</v>
      </c>
      <c r="E237" s="140" t="s">
        <v>738</v>
      </c>
      <c r="F237" s="172" t="s">
        <v>40</v>
      </c>
      <c r="G237" s="139">
        <v>65</v>
      </c>
      <c r="H237" s="139" t="s">
        <v>51</v>
      </c>
      <c r="I237" s="138">
        <v>15.454999999999998</v>
      </c>
      <c r="J237" s="138">
        <v>3.1259999999999999</v>
      </c>
      <c r="K237" s="138">
        <v>7.0640000000000001</v>
      </c>
      <c r="L237" s="138">
        <v>1.0840000000000001</v>
      </c>
      <c r="M237" s="138">
        <v>0</v>
      </c>
      <c r="N237" s="138">
        <v>4.181</v>
      </c>
      <c r="O237" s="138">
        <v>2338.13</v>
      </c>
      <c r="P237" s="138">
        <v>4.181</v>
      </c>
      <c r="Q237" s="138">
        <v>2338.13</v>
      </c>
      <c r="R237" s="141">
        <v>1.7881811533148285E-3</v>
      </c>
      <c r="S237" s="142">
        <v>61.3</v>
      </c>
      <c r="T237" s="143">
        <v>0.10961550469819899</v>
      </c>
      <c r="U237" s="143">
        <v>107.29086919888971</v>
      </c>
      <c r="V237" s="183">
        <v>6.5769302818919391</v>
      </c>
    </row>
    <row r="238" spans="1:22" ht="12.75" x14ac:dyDescent="0.2">
      <c r="A238" s="301"/>
      <c r="B238" s="298">
        <v>232</v>
      </c>
      <c r="C238" s="182" t="s">
        <v>136</v>
      </c>
      <c r="D238" s="137" t="s">
        <v>137</v>
      </c>
      <c r="E238" s="144" t="s">
        <v>454</v>
      </c>
      <c r="F238" s="172" t="s">
        <v>448</v>
      </c>
      <c r="G238" s="139">
        <v>55</v>
      </c>
      <c r="H238" s="139">
        <v>2004</v>
      </c>
      <c r="I238" s="138">
        <v>16.8</v>
      </c>
      <c r="J238" s="138">
        <v>6.4</v>
      </c>
      <c r="K238" s="138">
        <v>0</v>
      </c>
      <c r="L238" s="138">
        <v>-0.2</v>
      </c>
      <c r="M238" s="138">
        <v>1.3</v>
      </c>
      <c r="N238" s="138">
        <v>9.1999999999999993</v>
      </c>
      <c r="O238" s="138">
        <v>5218.8</v>
      </c>
      <c r="P238" s="138">
        <v>8.1999999999999993</v>
      </c>
      <c r="Q238" s="138">
        <v>4329.7</v>
      </c>
      <c r="R238" s="141">
        <f>P238/Q238</f>
        <v>1.8938956509688893E-3</v>
      </c>
      <c r="S238" s="142">
        <v>48.2</v>
      </c>
      <c r="T238" s="143">
        <f>R238*S238</f>
        <v>9.1285770376700465E-2</v>
      </c>
      <c r="U238" s="143">
        <f>R238*60*1000</f>
        <v>113.63373905813336</v>
      </c>
      <c r="V238" s="183">
        <f>U238*S238/1000</f>
        <v>5.4771462226020287</v>
      </c>
    </row>
    <row r="239" spans="1:22" ht="12.75" x14ac:dyDescent="0.2">
      <c r="A239" s="301"/>
      <c r="B239" s="299">
        <v>233</v>
      </c>
      <c r="C239" s="184" t="s">
        <v>915</v>
      </c>
      <c r="D239" s="145" t="s">
        <v>916</v>
      </c>
      <c r="E239" s="144" t="s">
        <v>929</v>
      </c>
      <c r="F239" s="172" t="s">
        <v>928</v>
      </c>
      <c r="G239" s="139">
        <v>24</v>
      </c>
      <c r="H239" s="139">
        <v>1964</v>
      </c>
      <c r="I239" s="138">
        <v>7.6259999919999997</v>
      </c>
      <c r="J239" s="138">
        <v>1.482396021</v>
      </c>
      <c r="K239" s="138">
        <v>4.0486039919999994</v>
      </c>
      <c r="L239" s="138">
        <v>0</v>
      </c>
      <c r="M239" s="138">
        <v>0.37709998899999997</v>
      </c>
      <c r="N239" s="138">
        <v>1.7178999899999998</v>
      </c>
      <c r="O239" s="138">
        <v>1103.0899999999999</v>
      </c>
      <c r="P239" s="138">
        <f>SUM(M239+N239)</f>
        <v>2.0949999789999998</v>
      </c>
      <c r="Q239" s="138">
        <v>1103.0899999999999</v>
      </c>
      <c r="R239" s="141">
        <f>P239/Q239</f>
        <v>1.8992103808392787E-3</v>
      </c>
      <c r="S239" s="143">
        <v>57.6</v>
      </c>
      <c r="T239" s="143">
        <f>R239*S239</f>
        <v>0.10939451793634246</v>
      </c>
      <c r="U239" s="143">
        <f>R239*60*1000</f>
        <v>113.95262285035672</v>
      </c>
      <c r="V239" s="183">
        <f>U239*S239/1000</f>
        <v>6.5636710761805475</v>
      </c>
    </row>
    <row r="240" spans="1:22" ht="12.75" x14ac:dyDescent="0.2">
      <c r="A240" s="301"/>
      <c r="B240" s="298">
        <v>234</v>
      </c>
      <c r="C240" s="182" t="s">
        <v>207</v>
      </c>
      <c r="D240" s="137" t="s">
        <v>441</v>
      </c>
      <c r="E240" s="140" t="s">
        <v>595</v>
      </c>
      <c r="F240" s="172" t="s">
        <v>40</v>
      </c>
      <c r="G240" s="139">
        <v>100</v>
      </c>
      <c r="H240" s="139">
        <v>1972</v>
      </c>
      <c r="I240" s="138">
        <v>33.583399999999997</v>
      </c>
      <c r="J240" s="138">
        <v>13.055999999999999</v>
      </c>
      <c r="K240" s="138">
        <v>10.950979999999999</v>
      </c>
      <c r="L240" s="138">
        <v>1.1574</v>
      </c>
      <c r="M240" s="138"/>
      <c r="N240" s="138">
        <v>8.4190199999999997</v>
      </c>
      <c r="O240" s="138">
        <v>4372</v>
      </c>
      <c r="P240" s="138">
        <v>8.4190199999999997</v>
      </c>
      <c r="Q240" s="138">
        <v>4372</v>
      </c>
      <c r="R240" s="141">
        <v>1.9256678865507777E-3</v>
      </c>
      <c r="S240" s="142">
        <v>50.5</v>
      </c>
      <c r="T240" s="143">
        <v>9.7246228270814278E-2</v>
      </c>
      <c r="U240" s="143">
        <v>115.54007319304667</v>
      </c>
      <c r="V240" s="183">
        <v>5.834773696248857</v>
      </c>
    </row>
    <row r="241" spans="1:22" ht="12.75" x14ac:dyDescent="0.2">
      <c r="A241" s="301"/>
      <c r="B241" s="298">
        <v>235</v>
      </c>
      <c r="C241" s="184" t="s">
        <v>915</v>
      </c>
      <c r="D241" s="145" t="s">
        <v>916</v>
      </c>
      <c r="E241" s="144" t="s">
        <v>932</v>
      </c>
      <c r="F241" s="172" t="s">
        <v>928</v>
      </c>
      <c r="G241" s="139">
        <v>14</v>
      </c>
      <c r="H241" s="139">
        <v>1985</v>
      </c>
      <c r="I241" s="138">
        <v>4.5439999999999996</v>
      </c>
      <c r="J241" s="138">
        <v>1.178773394</v>
      </c>
      <c r="K241" s="138">
        <v>1.6822866710000002</v>
      </c>
      <c r="L241" s="138">
        <v>0.147226623</v>
      </c>
      <c r="M241" s="138">
        <v>0.276428391</v>
      </c>
      <c r="N241" s="138">
        <v>1.2592849209999999</v>
      </c>
      <c r="O241" s="138">
        <v>767.75</v>
      </c>
      <c r="P241" s="138">
        <f>SUM(M241+N241)</f>
        <v>1.5357133119999999</v>
      </c>
      <c r="Q241" s="138">
        <v>767.75</v>
      </c>
      <c r="R241" s="141">
        <f>P241/Q241</f>
        <v>2.0002778404428524E-3</v>
      </c>
      <c r="S241" s="143">
        <v>57.6</v>
      </c>
      <c r="T241" s="143">
        <f>R241*S241</f>
        <v>0.1152160036095083</v>
      </c>
      <c r="U241" s="143">
        <f>R241*60*1000</f>
        <v>120.01667042657114</v>
      </c>
      <c r="V241" s="183">
        <f>U241*S241/1000</f>
        <v>6.9129602165704975</v>
      </c>
    </row>
    <row r="242" spans="1:22" ht="12.75" x14ac:dyDescent="0.2">
      <c r="A242" s="301"/>
      <c r="B242" s="299">
        <v>236</v>
      </c>
      <c r="C242" s="182" t="s">
        <v>136</v>
      </c>
      <c r="D242" s="137" t="s">
        <v>137</v>
      </c>
      <c r="E242" s="144" t="s">
        <v>455</v>
      </c>
      <c r="F242" s="172" t="s">
        <v>445</v>
      </c>
      <c r="G242" s="139">
        <v>61</v>
      </c>
      <c r="H242" s="139">
        <v>1976</v>
      </c>
      <c r="I242" s="138">
        <v>23.1</v>
      </c>
      <c r="J242" s="138">
        <v>8.8000000000000007</v>
      </c>
      <c r="K242" s="138">
        <v>6</v>
      </c>
      <c r="L242" s="138">
        <v>2</v>
      </c>
      <c r="M242" s="138">
        <v>1.1000000000000001</v>
      </c>
      <c r="N242" s="138">
        <v>5.2</v>
      </c>
      <c r="O242" s="138">
        <v>3129.8</v>
      </c>
      <c r="P242" s="138">
        <v>6.3</v>
      </c>
      <c r="Q242" s="138">
        <v>3129.8</v>
      </c>
      <c r="R242" s="141">
        <f>P242/Q242</f>
        <v>2.012908173046201E-3</v>
      </c>
      <c r="S242" s="142">
        <v>48.2</v>
      </c>
      <c r="T242" s="143">
        <f>R242*S242</f>
        <v>9.7022173940826892E-2</v>
      </c>
      <c r="U242" s="143">
        <f>R242*60*1000</f>
        <v>120.77449038277206</v>
      </c>
      <c r="V242" s="183">
        <f>U242*S242/1000</f>
        <v>5.821330436449613</v>
      </c>
    </row>
    <row r="243" spans="1:22" ht="12.75" x14ac:dyDescent="0.2">
      <c r="A243" s="301"/>
      <c r="B243" s="298">
        <v>237</v>
      </c>
      <c r="C243" s="182" t="s">
        <v>406</v>
      </c>
      <c r="D243" s="137" t="s">
        <v>407</v>
      </c>
      <c r="E243" s="146" t="s">
        <v>384</v>
      </c>
      <c r="F243" s="172" t="s">
        <v>231</v>
      </c>
      <c r="G243" s="139">
        <v>44</v>
      </c>
      <c r="H243" s="139">
        <v>1970</v>
      </c>
      <c r="I243" s="138">
        <v>17.759</v>
      </c>
      <c r="J243" s="138">
        <v>4.07</v>
      </c>
      <c r="K243" s="138">
        <v>10.220000000000001</v>
      </c>
      <c r="L243" s="138">
        <v>-0.4</v>
      </c>
      <c r="M243" s="138"/>
      <c r="N243" s="138">
        <v>4.1500000000000004</v>
      </c>
      <c r="O243" s="138">
        <v>2033.99</v>
      </c>
      <c r="P243" s="138">
        <v>4.1500000000000004</v>
      </c>
      <c r="Q243" s="138">
        <v>2033.99</v>
      </c>
      <c r="R243" s="141">
        <v>2.0403246820289186E-3</v>
      </c>
      <c r="S243" s="142">
        <v>64.75</v>
      </c>
      <c r="T243" s="143">
        <v>0.13211102316137249</v>
      </c>
      <c r="U243" s="143">
        <v>122.41948092173511</v>
      </c>
      <c r="V243" s="183">
        <v>7.9266613896823479</v>
      </c>
    </row>
    <row r="244" spans="1:22" ht="12.75" x14ac:dyDescent="0.2">
      <c r="A244" s="301"/>
      <c r="B244" s="298">
        <v>238</v>
      </c>
      <c r="C244" s="182" t="s">
        <v>330</v>
      </c>
      <c r="D244" s="137" t="s">
        <v>331</v>
      </c>
      <c r="E244" s="148" t="s">
        <v>341</v>
      </c>
      <c r="F244" s="172" t="s">
        <v>175</v>
      </c>
      <c r="G244" s="149">
        <v>10</v>
      </c>
      <c r="H244" s="149">
        <v>1968</v>
      </c>
      <c r="I244" s="138">
        <v>3.3880100000000004</v>
      </c>
      <c r="J244" s="138">
        <v>1.095</v>
      </c>
      <c r="K244" s="138">
        <v>0.94799999999999995</v>
      </c>
      <c r="L244" s="138">
        <v>-2.4989999999999998E-2</v>
      </c>
      <c r="M244" s="138">
        <v>0.246</v>
      </c>
      <c r="N244" s="138">
        <v>1.1240000000000001</v>
      </c>
      <c r="O244" s="150">
        <v>665.3</v>
      </c>
      <c r="P244" s="138">
        <v>1.3714999999999999</v>
      </c>
      <c r="Q244" s="150">
        <v>665.3</v>
      </c>
      <c r="R244" s="141">
        <v>2.0614760258529986E-3</v>
      </c>
      <c r="S244" s="142">
        <v>57.8</v>
      </c>
      <c r="T244" s="143">
        <v>0.11915331429430331</v>
      </c>
      <c r="U244" s="143">
        <v>123.68856155117992</v>
      </c>
      <c r="V244" s="183">
        <v>7.1491988576581988</v>
      </c>
    </row>
    <row r="245" spans="1:22" ht="12.75" x14ac:dyDescent="0.2">
      <c r="A245" s="301"/>
      <c r="B245" s="299">
        <v>239</v>
      </c>
      <c r="C245" s="182" t="s">
        <v>189</v>
      </c>
      <c r="D245" s="137" t="s">
        <v>190</v>
      </c>
      <c r="E245" s="140" t="s">
        <v>567</v>
      </c>
      <c r="F245" s="172" t="s">
        <v>39</v>
      </c>
      <c r="G245" s="139">
        <v>45</v>
      </c>
      <c r="H245" s="139" t="s">
        <v>51</v>
      </c>
      <c r="I245" s="138">
        <v>13.5</v>
      </c>
      <c r="J245" s="138">
        <v>3.7</v>
      </c>
      <c r="K245" s="138">
        <v>4.2</v>
      </c>
      <c r="L245" s="138">
        <v>0.8</v>
      </c>
      <c r="M245" s="138">
        <v>0</v>
      </c>
      <c r="N245" s="138">
        <v>4.8</v>
      </c>
      <c r="O245" s="138">
        <v>2327.6999999999998</v>
      </c>
      <c r="P245" s="138">
        <v>4.8</v>
      </c>
      <c r="Q245" s="138">
        <v>2327.6999999999998</v>
      </c>
      <c r="R245" s="141">
        <v>2.0799999999999998E-3</v>
      </c>
      <c r="S245" s="142">
        <v>57</v>
      </c>
      <c r="T245" s="143">
        <v>0.12</v>
      </c>
      <c r="U245" s="143">
        <v>124.85</v>
      </c>
      <c r="V245" s="183">
        <v>7.12</v>
      </c>
    </row>
    <row r="246" spans="1:22" ht="12.75" x14ac:dyDescent="0.2">
      <c r="A246" s="301"/>
      <c r="B246" s="298">
        <v>240</v>
      </c>
      <c r="C246" s="184" t="s">
        <v>915</v>
      </c>
      <c r="D246" s="145" t="s">
        <v>916</v>
      </c>
      <c r="E246" s="144" t="s">
        <v>931</v>
      </c>
      <c r="F246" s="172" t="s">
        <v>928</v>
      </c>
      <c r="G246" s="139">
        <v>24</v>
      </c>
      <c r="H246" s="139">
        <v>1984</v>
      </c>
      <c r="I246" s="138">
        <v>8.5860000000000003</v>
      </c>
      <c r="J246" s="138">
        <v>1.936084417</v>
      </c>
      <c r="K246" s="138">
        <v>3.3557599090000001</v>
      </c>
      <c r="L246" s="138">
        <v>0.40991561799999998</v>
      </c>
      <c r="M246" s="138">
        <v>0.51916320199999999</v>
      </c>
      <c r="N246" s="138">
        <v>2.3650768539999998</v>
      </c>
      <c r="O246" s="138">
        <v>1357.72</v>
      </c>
      <c r="P246" s="138">
        <f>SUM(M246+N246)</f>
        <v>2.8842400559999999</v>
      </c>
      <c r="Q246" s="138">
        <v>1357.72</v>
      </c>
      <c r="R246" s="141">
        <f>P246/Q246</f>
        <v>2.1243261173143207E-3</v>
      </c>
      <c r="S246" s="143">
        <v>57.6</v>
      </c>
      <c r="T246" s="143">
        <f>R246*S246</f>
        <v>0.12236118435730488</v>
      </c>
      <c r="U246" s="143">
        <f>R246*60*1000</f>
        <v>127.45956703885925</v>
      </c>
      <c r="V246" s="183">
        <f>U246*S246/1000</f>
        <v>7.3416710614382925</v>
      </c>
    </row>
    <row r="247" spans="1:22" ht="12.75" x14ac:dyDescent="0.2">
      <c r="A247" s="301"/>
      <c r="B247" s="298">
        <v>241</v>
      </c>
      <c r="C247" s="182" t="s">
        <v>189</v>
      </c>
      <c r="D247" s="137" t="s">
        <v>190</v>
      </c>
      <c r="E247" s="140" t="s">
        <v>192</v>
      </c>
      <c r="F247" s="172" t="s">
        <v>39</v>
      </c>
      <c r="G247" s="139">
        <v>75</v>
      </c>
      <c r="H247" s="139" t="s">
        <v>51</v>
      </c>
      <c r="I247" s="138">
        <v>27.1</v>
      </c>
      <c r="J247" s="138">
        <v>5.7</v>
      </c>
      <c r="K247" s="138">
        <v>12.6</v>
      </c>
      <c r="L247" s="138">
        <v>0.1</v>
      </c>
      <c r="M247" s="138">
        <v>0</v>
      </c>
      <c r="N247" s="138">
        <v>8.6</v>
      </c>
      <c r="O247" s="138">
        <v>3968.7</v>
      </c>
      <c r="P247" s="138">
        <v>8.6</v>
      </c>
      <c r="Q247" s="138">
        <v>3968.7</v>
      </c>
      <c r="R247" s="141">
        <v>2.1800000000000001E-3</v>
      </c>
      <c r="S247" s="142">
        <v>57</v>
      </c>
      <c r="T247" s="143">
        <v>0.12</v>
      </c>
      <c r="U247" s="143">
        <v>130.65</v>
      </c>
      <c r="V247" s="183">
        <v>7.45</v>
      </c>
    </row>
    <row r="248" spans="1:22" ht="12.75" x14ac:dyDescent="0.2">
      <c r="A248" s="301"/>
      <c r="B248" s="299">
        <v>242</v>
      </c>
      <c r="C248" s="182" t="s">
        <v>189</v>
      </c>
      <c r="D248" s="137" t="s">
        <v>190</v>
      </c>
      <c r="E248" s="140" t="s">
        <v>568</v>
      </c>
      <c r="F248" s="172" t="s">
        <v>39</v>
      </c>
      <c r="G248" s="139">
        <v>50</v>
      </c>
      <c r="H248" s="139" t="s">
        <v>51</v>
      </c>
      <c r="I248" s="138">
        <v>6.6</v>
      </c>
      <c r="J248" s="138">
        <v>2.7</v>
      </c>
      <c r="K248" s="138">
        <v>6.3</v>
      </c>
      <c r="L248" s="138">
        <v>-6.4</v>
      </c>
      <c r="M248" s="138">
        <v>0</v>
      </c>
      <c r="N248" s="138">
        <v>4</v>
      </c>
      <c r="O248" s="138">
        <v>1843.9</v>
      </c>
      <c r="P248" s="138">
        <v>4</v>
      </c>
      <c r="Q248" s="138">
        <v>1843.9</v>
      </c>
      <c r="R248" s="141">
        <v>2.1800000000000001E-3</v>
      </c>
      <c r="S248" s="142">
        <v>57</v>
      </c>
      <c r="T248" s="143">
        <v>0.12</v>
      </c>
      <c r="U248" s="143">
        <v>130.68</v>
      </c>
      <c r="V248" s="183">
        <v>7.45</v>
      </c>
    </row>
    <row r="249" spans="1:22" ht="12.75" x14ac:dyDescent="0.2">
      <c r="A249" s="301"/>
      <c r="B249" s="298">
        <v>243</v>
      </c>
      <c r="C249" s="182" t="s">
        <v>189</v>
      </c>
      <c r="D249" s="137" t="s">
        <v>190</v>
      </c>
      <c r="E249" s="140" t="s">
        <v>569</v>
      </c>
      <c r="F249" s="172" t="s">
        <v>39</v>
      </c>
      <c r="G249" s="139">
        <v>61</v>
      </c>
      <c r="H249" s="139" t="s">
        <v>51</v>
      </c>
      <c r="I249" s="138">
        <v>17.100000000000001</v>
      </c>
      <c r="J249" s="138">
        <v>3.5</v>
      </c>
      <c r="K249" s="138">
        <v>8.4</v>
      </c>
      <c r="L249" s="138">
        <v>-0.1</v>
      </c>
      <c r="M249" s="138">
        <v>0</v>
      </c>
      <c r="N249" s="138">
        <v>5.3</v>
      </c>
      <c r="O249" s="138">
        <v>2372.5</v>
      </c>
      <c r="P249" s="138">
        <v>5.3</v>
      </c>
      <c r="Q249" s="138">
        <v>2372.5</v>
      </c>
      <c r="R249" s="141">
        <v>2.2200000000000002E-3</v>
      </c>
      <c r="S249" s="142">
        <v>57</v>
      </c>
      <c r="T249" s="143">
        <v>0.13</v>
      </c>
      <c r="U249" s="143">
        <v>133.07</v>
      </c>
      <c r="V249" s="183">
        <v>7.58</v>
      </c>
    </row>
    <row r="250" spans="1:22" ht="12.75" x14ac:dyDescent="0.2">
      <c r="A250" s="301"/>
      <c r="B250" s="298">
        <v>244</v>
      </c>
      <c r="C250" s="182" t="s">
        <v>189</v>
      </c>
      <c r="D250" s="137" t="s">
        <v>190</v>
      </c>
      <c r="E250" s="140" t="s">
        <v>570</v>
      </c>
      <c r="F250" s="172" t="s">
        <v>39</v>
      </c>
      <c r="G250" s="139">
        <v>45</v>
      </c>
      <c r="H250" s="139" t="s">
        <v>51</v>
      </c>
      <c r="I250" s="138">
        <v>14</v>
      </c>
      <c r="J250" s="138">
        <v>3.2</v>
      </c>
      <c r="K250" s="138">
        <v>5.3</v>
      </c>
      <c r="L250" s="138">
        <v>0.4</v>
      </c>
      <c r="M250" s="138">
        <v>0</v>
      </c>
      <c r="N250" s="138">
        <v>5.2</v>
      </c>
      <c r="O250" s="138">
        <v>2320.4</v>
      </c>
      <c r="P250" s="138">
        <v>5.2</v>
      </c>
      <c r="Q250" s="138">
        <v>2320.4</v>
      </c>
      <c r="R250" s="141">
        <v>2.2200000000000002E-3</v>
      </c>
      <c r="S250" s="142">
        <v>57</v>
      </c>
      <c r="T250" s="143">
        <v>0.13</v>
      </c>
      <c r="U250" s="143">
        <v>133.28</v>
      </c>
      <c r="V250" s="183">
        <v>7.6</v>
      </c>
    </row>
    <row r="251" spans="1:22" ht="12.75" x14ac:dyDescent="0.2">
      <c r="A251" s="301"/>
      <c r="B251" s="299">
        <v>245</v>
      </c>
      <c r="C251" s="182" t="s">
        <v>96</v>
      </c>
      <c r="D251" s="137" t="s">
        <v>97</v>
      </c>
      <c r="E251" s="140" t="s">
        <v>109</v>
      </c>
      <c r="F251" s="172" t="s">
        <v>39</v>
      </c>
      <c r="G251" s="139">
        <v>54</v>
      </c>
      <c r="H251" s="139">
        <v>1982</v>
      </c>
      <c r="I251" s="138">
        <v>13.22</v>
      </c>
      <c r="J251" s="138">
        <v>4.28</v>
      </c>
      <c r="K251" s="138">
        <v>1</v>
      </c>
      <c r="L251" s="138">
        <v>0</v>
      </c>
      <c r="M251" s="138">
        <v>0</v>
      </c>
      <c r="N251" s="138">
        <v>7.94</v>
      </c>
      <c r="O251" s="138">
        <v>3554.75</v>
      </c>
      <c r="P251" s="138">
        <v>7.94</v>
      </c>
      <c r="Q251" s="138">
        <v>3554.75</v>
      </c>
      <c r="R251" s="141">
        <v>2.2300000000000002E-3</v>
      </c>
      <c r="S251" s="142">
        <v>47.4</v>
      </c>
      <c r="T251" s="143">
        <v>0.11</v>
      </c>
      <c r="U251" s="143">
        <v>134.02000000000001</v>
      </c>
      <c r="V251" s="183">
        <v>6.35</v>
      </c>
    </row>
    <row r="252" spans="1:22" ht="12.75" x14ac:dyDescent="0.2">
      <c r="A252" s="301"/>
      <c r="B252" s="298">
        <v>246</v>
      </c>
      <c r="C252" s="182" t="s">
        <v>96</v>
      </c>
      <c r="D252" s="137" t="s">
        <v>97</v>
      </c>
      <c r="E252" s="140" t="s">
        <v>107</v>
      </c>
      <c r="F252" s="172" t="s">
        <v>39</v>
      </c>
      <c r="G252" s="139">
        <v>72</v>
      </c>
      <c r="H252" s="139">
        <v>1975</v>
      </c>
      <c r="I252" s="138">
        <v>17.53</v>
      </c>
      <c r="J252" s="138">
        <v>6.19</v>
      </c>
      <c r="K252" s="138">
        <v>2.88</v>
      </c>
      <c r="L252" s="138">
        <v>0</v>
      </c>
      <c r="M252" s="138">
        <v>0</v>
      </c>
      <c r="N252" s="138">
        <v>8.4600000000000009</v>
      </c>
      <c r="O252" s="138">
        <v>3784.12</v>
      </c>
      <c r="P252" s="138">
        <v>8.4600000000000009</v>
      </c>
      <c r="Q252" s="138">
        <v>3784.12</v>
      </c>
      <c r="R252" s="141">
        <v>2.2399999999999998E-3</v>
      </c>
      <c r="S252" s="142">
        <v>47.4</v>
      </c>
      <c r="T252" s="143">
        <v>0.11</v>
      </c>
      <c r="U252" s="143">
        <v>134.13999999999999</v>
      </c>
      <c r="V252" s="183">
        <v>6.36</v>
      </c>
    </row>
    <row r="253" spans="1:22" ht="11.25" customHeight="1" x14ac:dyDescent="0.2">
      <c r="A253" s="301"/>
      <c r="B253" s="298">
        <v>247</v>
      </c>
      <c r="C253" s="184" t="s">
        <v>915</v>
      </c>
      <c r="D253" s="145" t="s">
        <v>916</v>
      </c>
      <c r="E253" s="144" t="s">
        <v>934</v>
      </c>
      <c r="F253" s="172" t="s">
        <v>928</v>
      </c>
      <c r="G253" s="139">
        <v>13</v>
      </c>
      <c r="H253" s="139">
        <v>1981</v>
      </c>
      <c r="I253" s="138">
        <v>4.9260000000000002</v>
      </c>
      <c r="J253" s="138">
        <v>1.3640728870000001</v>
      </c>
      <c r="K253" s="138">
        <v>1.8642065649999999</v>
      </c>
      <c r="L253" s="138">
        <v>-3.8072862999999998E-2</v>
      </c>
      <c r="M253" s="138">
        <v>0.31244281000000002</v>
      </c>
      <c r="N253" s="138">
        <v>1.4233506010000001</v>
      </c>
      <c r="O253" s="138">
        <v>766.6</v>
      </c>
      <c r="P253" s="138">
        <f>SUM(M253+N253)</f>
        <v>1.7357934110000002</v>
      </c>
      <c r="Q253" s="138">
        <v>766.6</v>
      </c>
      <c r="R253" s="141">
        <f>P253/Q253</f>
        <v>2.2642752556744066E-3</v>
      </c>
      <c r="S253" s="143">
        <v>57.6</v>
      </c>
      <c r="T253" s="143">
        <f>R253*S253</f>
        <v>0.13042225472684582</v>
      </c>
      <c r="U253" s="143">
        <f>R253*60*1000</f>
        <v>135.8565153404644</v>
      </c>
      <c r="V253" s="183">
        <f>U253*S253/1000</f>
        <v>7.8253352836107499</v>
      </c>
    </row>
    <row r="254" spans="1:22" ht="11.25" customHeight="1" x14ac:dyDescent="0.2">
      <c r="A254" s="301"/>
      <c r="B254" s="299">
        <v>248</v>
      </c>
      <c r="C254" s="185" t="s">
        <v>640</v>
      </c>
      <c r="D254" s="137" t="s">
        <v>671</v>
      </c>
      <c r="E254" s="140" t="s">
        <v>217</v>
      </c>
      <c r="F254" s="172" t="s">
        <v>39</v>
      </c>
      <c r="G254" s="139">
        <v>12</v>
      </c>
      <c r="H254" s="139">
        <v>1990</v>
      </c>
      <c r="I254" s="138">
        <v>4.0599999999999996</v>
      </c>
      <c r="J254" s="138">
        <v>1.165</v>
      </c>
      <c r="K254" s="138">
        <v>1.3380000000000001</v>
      </c>
      <c r="L254" s="138">
        <v>-4.2999999999999997E-2</v>
      </c>
      <c r="M254" s="138">
        <v>0</v>
      </c>
      <c r="N254" s="138">
        <v>1.6060000000000001</v>
      </c>
      <c r="O254" s="138">
        <v>707.4</v>
      </c>
      <c r="P254" s="138">
        <v>1.6060000000000001</v>
      </c>
      <c r="Q254" s="138">
        <v>707.4</v>
      </c>
      <c r="R254" s="141">
        <v>2.2699999999999999E-3</v>
      </c>
      <c r="S254" s="142">
        <v>71.83</v>
      </c>
      <c r="T254" s="143">
        <v>0.16305409999999998</v>
      </c>
      <c r="U254" s="143">
        <v>136.19999999999999</v>
      </c>
      <c r="V254" s="183">
        <v>9.7832459999999983</v>
      </c>
    </row>
    <row r="255" spans="1:22" ht="11.25" customHeight="1" x14ac:dyDescent="0.2">
      <c r="A255" s="301"/>
      <c r="B255" s="298">
        <v>249</v>
      </c>
      <c r="C255" s="185" t="s">
        <v>640</v>
      </c>
      <c r="D255" s="137" t="s">
        <v>671</v>
      </c>
      <c r="E255" s="140" t="s">
        <v>650</v>
      </c>
      <c r="F255" s="172" t="s">
        <v>39</v>
      </c>
      <c r="G255" s="139">
        <v>22</v>
      </c>
      <c r="H255" s="139">
        <v>1992</v>
      </c>
      <c r="I255" s="138">
        <v>8.6560000000000006</v>
      </c>
      <c r="J255" s="138">
        <v>2.3639999999999999</v>
      </c>
      <c r="K255" s="138">
        <v>3.8559999999999999</v>
      </c>
      <c r="L255" s="138">
        <v>-0.22</v>
      </c>
      <c r="M255" s="138">
        <v>0</v>
      </c>
      <c r="N255" s="138">
        <v>2.657</v>
      </c>
      <c r="O255" s="138">
        <v>1167.0999999999999</v>
      </c>
      <c r="P255" s="138">
        <v>2.657</v>
      </c>
      <c r="Q255" s="138">
        <v>1167.0999999999999</v>
      </c>
      <c r="R255" s="141">
        <v>2.2799999999999999E-3</v>
      </c>
      <c r="S255" s="142">
        <v>71.83</v>
      </c>
      <c r="T255" s="143">
        <v>0.16377239999999998</v>
      </c>
      <c r="U255" s="143">
        <v>136.80000000000001</v>
      </c>
      <c r="V255" s="183">
        <v>9.8263440000000006</v>
      </c>
    </row>
    <row r="256" spans="1:22" ht="11.25" customHeight="1" x14ac:dyDescent="0.2">
      <c r="A256" s="301"/>
      <c r="B256" s="298">
        <v>250</v>
      </c>
      <c r="C256" s="185" t="s">
        <v>96</v>
      </c>
      <c r="D256" s="137" t="s">
        <v>97</v>
      </c>
      <c r="E256" s="140" t="s">
        <v>108</v>
      </c>
      <c r="F256" s="172" t="s">
        <v>39</v>
      </c>
      <c r="G256" s="139">
        <v>56</v>
      </c>
      <c r="H256" s="139">
        <v>1978</v>
      </c>
      <c r="I256" s="138">
        <v>15.34</v>
      </c>
      <c r="J256" s="138">
        <v>5.95</v>
      </c>
      <c r="K256" s="138">
        <v>-1.1000000000000001</v>
      </c>
      <c r="L256" s="138">
        <v>2.31</v>
      </c>
      <c r="M256" s="138">
        <v>0</v>
      </c>
      <c r="N256" s="138">
        <v>8.18</v>
      </c>
      <c r="O256" s="138">
        <v>3531.43</v>
      </c>
      <c r="P256" s="138">
        <v>8.18</v>
      </c>
      <c r="Q256" s="138">
        <v>3531.43</v>
      </c>
      <c r="R256" s="141">
        <v>2.32E-3</v>
      </c>
      <c r="S256" s="142">
        <v>47.4</v>
      </c>
      <c r="T256" s="143">
        <v>0.11</v>
      </c>
      <c r="U256" s="143">
        <v>138.97999999999999</v>
      </c>
      <c r="V256" s="183">
        <v>6.59</v>
      </c>
    </row>
    <row r="257" spans="1:22" ht="11.25" customHeight="1" x14ac:dyDescent="0.2">
      <c r="A257" s="301"/>
      <c r="B257" s="299">
        <v>251</v>
      </c>
      <c r="C257" s="185" t="s">
        <v>189</v>
      </c>
      <c r="D257" s="137" t="s">
        <v>190</v>
      </c>
      <c r="E257" s="140" t="s">
        <v>571</v>
      </c>
      <c r="F257" s="172" t="s">
        <v>39</v>
      </c>
      <c r="G257" s="139">
        <v>45</v>
      </c>
      <c r="H257" s="139" t="s">
        <v>51</v>
      </c>
      <c r="I257" s="138">
        <v>14.6</v>
      </c>
      <c r="J257" s="138">
        <v>4</v>
      </c>
      <c r="K257" s="138">
        <v>4.5999999999999996</v>
      </c>
      <c r="L257" s="138">
        <v>0.6</v>
      </c>
      <c r="M257" s="138">
        <v>0</v>
      </c>
      <c r="N257" s="138">
        <v>5.4</v>
      </c>
      <c r="O257" s="138">
        <v>2317.3000000000002</v>
      </c>
      <c r="P257" s="138">
        <v>5.4</v>
      </c>
      <c r="Q257" s="138">
        <v>2317.3000000000002</v>
      </c>
      <c r="R257" s="141">
        <v>2.33E-3</v>
      </c>
      <c r="S257" s="142">
        <v>57</v>
      </c>
      <c r="T257" s="143">
        <v>0.13</v>
      </c>
      <c r="U257" s="143">
        <v>139.52000000000001</v>
      </c>
      <c r="V257" s="183">
        <v>7.95</v>
      </c>
    </row>
    <row r="258" spans="1:22" ht="11.25" customHeight="1" x14ac:dyDescent="0.2">
      <c r="A258" s="301"/>
      <c r="B258" s="298">
        <v>252</v>
      </c>
      <c r="C258" s="185" t="s">
        <v>136</v>
      </c>
      <c r="D258" s="137" t="s">
        <v>137</v>
      </c>
      <c r="E258" s="144" t="s">
        <v>456</v>
      </c>
      <c r="F258" s="172" t="s">
        <v>448</v>
      </c>
      <c r="G258" s="139">
        <v>44</v>
      </c>
      <c r="H258" s="139">
        <v>2007</v>
      </c>
      <c r="I258" s="138">
        <v>14.6</v>
      </c>
      <c r="J258" s="138">
        <v>5.5</v>
      </c>
      <c r="K258" s="138">
        <v>0</v>
      </c>
      <c r="L258" s="138">
        <v>0.3</v>
      </c>
      <c r="M258" s="138">
        <v>2.8</v>
      </c>
      <c r="N258" s="138">
        <v>6</v>
      </c>
      <c r="O258" s="138">
        <v>3504.5</v>
      </c>
      <c r="P258" s="138">
        <v>6.9</v>
      </c>
      <c r="Q258" s="138">
        <v>2929.7</v>
      </c>
      <c r="R258" s="141">
        <f>P258/Q258</f>
        <v>2.3551899511895418E-3</v>
      </c>
      <c r="S258" s="142">
        <v>48.2</v>
      </c>
      <c r="T258" s="143">
        <f>R258*S258</f>
        <v>0.11352015564733592</v>
      </c>
      <c r="U258" s="143">
        <f>R258*60*1000</f>
        <v>141.31139707137248</v>
      </c>
      <c r="V258" s="183">
        <f>U258*S258/1000</f>
        <v>6.8112093388401549</v>
      </c>
    </row>
    <row r="259" spans="1:22" ht="11.25" customHeight="1" x14ac:dyDescent="0.2">
      <c r="A259" s="301"/>
      <c r="B259" s="298">
        <v>253</v>
      </c>
      <c r="C259" s="185" t="s">
        <v>207</v>
      </c>
      <c r="D259" s="137" t="s">
        <v>441</v>
      </c>
      <c r="E259" s="140" t="s">
        <v>596</v>
      </c>
      <c r="F259" s="172" t="s">
        <v>40</v>
      </c>
      <c r="G259" s="139">
        <v>75</v>
      </c>
      <c r="H259" s="139">
        <v>1975</v>
      </c>
      <c r="I259" s="138">
        <v>28.65964</v>
      </c>
      <c r="J259" s="138">
        <v>7.5990000000000002</v>
      </c>
      <c r="K259" s="138">
        <v>12.218045999999999</v>
      </c>
      <c r="L259" s="138">
        <v>-0.67335999999999996</v>
      </c>
      <c r="M259" s="138"/>
      <c r="N259" s="138">
        <v>9.5159540000000007</v>
      </c>
      <c r="O259" s="138">
        <v>4023.9700000000003</v>
      </c>
      <c r="P259" s="138">
        <v>9.5159540000000007</v>
      </c>
      <c r="Q259" s="138">
        <v>4023.9700000000003</v>
      </c>
      <c r="R259" s="141">
        <v>2.364817332137168E-3</v>
      </c>
      <c r="S259" s="142">
        <v>50.5</v>
      </c>
      <c r="T259" s="143">
        <v>0.11942327527292698</v>
      </c>
      <c r="U259" s="143">
        <v>141.88903992823006</v>
      </c>
      <c r="V259" s="183">
        <v>7.1653965163756181</v>
      </c>
    </row>
    <row r="260" spans="1:22" ht="11.25" customHeight="1" x14ac:dyDescent="0.2">
      <c r="A260" s="301"/>
      <c r="B260" s="299">
        <v>254</v>
      </c>
      <c r="C260" s="185" t="s">
        <v>189</v>
      </c>
      <c r="D260" s="137" t="s">
        <v>190</v>
      </c>
      <c r="E260" s="140" t="s">
        <v>572</v>
      </c>
      <c r="F260" s="172" t="s">
        <v>39</v>
      </c>
      <c r="G260" s="139">
        <v>75</v>
      </c>
      <c r="H260" s="139" t="s">
        <v>51</v>
      </c>
      <c r="I260" s="138">
        <v>26.4</v>
      </c>
      <c r="J260" s="138">
        <v>5.9</v>
      </c>
      <c r="K260" s="138">
        <v>9.6</v>
      </c>
      <c r="L260" s="138">
        <v>1.4</v>
      </c>
      <c r="M260" s="138">
        <v>0</v>
      </c>
      <c r="N260" s="138">
        <v>9.5</v>
      </c>
      <c r="O260" s="138">
        <v>3992.5</v>
      </c>
      <c r="P260" s="138">
        <v>9.5</v>
      </c>
      <c r="Q260" s="138">
        <v>3992.5</v>
      </c>
      <c r="R260" s="141">
        <v>2.3700000000000001E-3</v>
      </c>
      <c r="S260" s="142">
        <v>57</v>
      </c>
      <c r="T260" s="143">
        <v>0.14000000000000001</v>
      </c>
      <c r="U260" s="143">
        <v>142.18</v>
      </c>
      <c r="V260" s="183">
        <v>8.1</v>
      </c>
    </row>
    <row r="261" spans="1:22" ht="11.25" customHeight="1" x14ac:dyDescent="0.2">
      <c r="A261" s="301"/>
      <c r="B261" s="298">
        <v>255</v>
      </c>
      <c r="C261" s="185" t="s">
        <v>640</v>
      </c>
      <c r="D261" s="137" t="s">
        <v>671</v>
      </c>
      <c r="E261" s="140" t="s">
        <v>651</v>
      </c>
      <c r="F261" s="172" t="s">
        <v>39</v>
      </c>
      <c r="G261" s="139">
        <v>15</v>
      </c>
      <c r="H261" s="139">
        <v>1973</v>
      </c>
      <c r="I261" s="138">
        <v>2.9</v>
      </c>
      <c r="J261" s="138">
        <v>0.98560000000000003</v>
      </c>
      <c r="K261" s="138">
        <v>0.37359999999999999</v>
      </c>
      <c r="L261" s="138">
        <v>-1.66E-2</v>
      </c>
      <c r="M261" s="138">
        <v>0.28032499999999999</v>
      </c>
      <c r="N261" s="138">
        <v>1.5573999999999999</v>
      </c>
      <c r="O261" s="138">
        <v>645.54999999999995</v>
      </c>
      <c r="P261" s="138">
        <v>1.5573999999999999</v>
      </c>
      <c r="Q261" s="138">
        <v>645.54999999999995</v>
      </c>
      <c r="R261" s="141">
        <v>2.4120000000000001E-3</v>
      </c>
      <c r="S261" s="142">
        <v>71.83</v>
      </c>
      <c r="T261" s="143">
        <v>0.17325396000000001</v>
      </c>
      <c r="U261" s="143">
        <v>144.72000000000003</v>
      </c>
      <c r="V261" s="183">
        <v>10.395237600000002</v>
      </c>
    </row>
    <row r="262" spans="1:22" ht="11.25" customHeight="1" x14ac:dyDescent="0.2">
      <c r="A262" s="301"/>
      <c r="B262" s="298">
        <v>256</v>
      </c>
      <c r="C262" s="186" t="s">
        <v>915</v>
      </c>
      <c r="D262" s="145" t="s">
        <v>916</v>
      </c>
      <c r="E262" s="144" t="s">
        <v>935</v>
      </c>
      <c r="F262" s="172" t="s">
        <v>928</v>
      </c>
      <c r="G262" s="139">
        <v>24</v>
      </c>
      <c r="H262" s="139">
        <v>1982</v>
      </c>
      <c r="I262" s="138">
        <v>8.6780000000000008</v>
      </c>
      <c r="J262" s="138">
        <v>1.4974348369999999</v>
      </c>
      <c r="K262" s="138">
        <v>2.9660735519999997</v>
      </c>
      <c r="L262" s="138">
        <v>0.89956518699999999</v>
      </c>
      <c r="M262" s="138">
        <v>0.59668674599999993</v>
      </c>
      <c r="N262" s="138">
        <v>2.7182396779999998</v>
      </c>
      <c r="O262" s="138">
        <v>1353.96</v>
      </c>
      <c r="P262" s="138">
        <f>SUM(M262+N262)</f>
        <v>3.3149264239999998</v>
      </c>
      <c r="Q262" s="138">
        <v>1353.96</v>
      </c>
      <c r="R262" s="141">
        <f>P262/Q262</f>
        <v>2.4483193181482465E-3</v>
      </c>
      <c r="S262" s="143">
        <v>57.6</v>
      </c>
      <c r="T262" s="143">
        <f>R262*S262</f>
        <v>0.141023192725339</v>
      </c>
      <c r="U262" s="143">
        <f>R262*60*1000</f>
        <v>146.89915908889478</v>
      </c>
      <c r="V262" s="183">
        <f>U262*S262/1000</f>
        <v>8.4613915635203387</v>
      </c>
    </row>
    <row r="263" spans="1:22" ht="11.25" customHeight="1" x14ac:dyDescent="0.2">
      <c r="A263" s="301"/>
      <c r="B263" s="299">
        <v>257</v>
      </c>
      <c r="C263" s="185" t="s">
        <v>189</v>
      </c>
      <c r="D263" s="137" t="s">
        <v>190</v>
      </c>
      <c r="E263" s="140" t="s">
        <v>573</v>
      </c>
      <c r="F263" s="172" t="s">
        <v>39</v>
      </c>
      <c r="G263" s="139">
        <v>22</v>
      </c>
      <c r="H263" s="139" t="s">
        <v>51</v>
      </c>
      <c r="I263" s="138">
        <v>9.1</v>
      </c>
      <c r="J263" s="138">
        <v>2.1</v>
      </c>
      <c r="K263" s="138">
        <v>3.9</v>
      </c>
      <c r="L263" s="138">
        <v>0.1</v>
      </c>
      <c r="M263" s="138">
        <v>0</v>
      </c>
      <c r="N263" s="138">
        <v>3</v>
      </c>
      <c r="O263" s="138">
        <v>1198.3</v>
      </c>
      <c r="P263" s="138">
        <v>3</v>
      </c>
      <c r="Q263" s="138">
        <v>1198.3</v>
      </c>
      <c r="R263" s="141">
        <v>2.5000000000000001E-3</v>
      </c>
      <c r="S263" s="142">
        <v>57</v>
      </c>
      <c r="T263" s="143">
        <v>0.14000000000000001</v>
      </c>
      <c r="U263" s="143">
        <v>150.03</v>
      </c>
      <c r="V263" s="183">
        <v>8.5500000000000007</v>
      </c>
    </row>
    <row r="264" spans="1:22" ht="11.25" customHeight="1" x14ac:dyDescent="0.2">
      <c r="A264" s="301"/>
      <c r="B264" s="298">
        <v>258</v>
      </c>
      <c r="C264" s="185" t="s">
        <v>406</v>
      </c>
      <c r="D264" s="137" t="s">
        <v>407</v>
      </c>
      <c r="E264" s="140" t="s">
        <v>381</v>
      </c>
      <c r="F264" s="172" t="s">
        <v>231</v>
      </c>
      <c r="G264" s="139">
        <v>20</v>
      </c>
      <c r="H264" s="139">
        <v>1975</v>
      </c>
      <c r="I264" s="138">
        <v>8.44</v>
      </c>
      <c r="J264" s="138">
        <v>2.02</v>
      </c>
      <c r="K264" s="138">
        <v>3.82</v>
      </c>
      <c r="L264" s="138">
        <v>0.48</v>
      </c>
      <c r="M264" s="138"/>
      <c r="N264" s="138">
        <v>2.6</v>
      </c>
      <c r="O264" s="138">
        <v>1032.29</v>
      </c>
      <c r="P264" s="138">
        <v>2.6</v>
      </c>
      <c r="Q264" s="138">
        <v>1032.29</v>
      </c>
      <c r="R264" s="141">
        <v>2.5186720785825688E-3</v>
      </c>
      <c r="S264" s="142">
        <v>64.75</v>
      </c>
      <c r="T264" s="143">
        <v>0.16308401708822134</v>
      </c>
      <c r="U264" s="143">
        <v>151.12032471495414</v>
      </c>
      <c r="V264" s="183">
        <v>9.78504102529328</v>
      </c>
    </row>
    <row r="265" spans="1:22" ht="11.25" customHeight="1" x14ac:dyDescent="0.2">
      <c r="A265" s="301"/>
      <c r="B265" s="298">
        <v>259</v>
      </c>
      <c r="C265" s="185" t="s">
        <v>640</v>
      </c>
      <c r="D265" s="137" t="s">
        <v>671</v>
      </c>
      <c r="E265" s="140" t="s">
        <v>649</v>
      </c>
      <c r="F265" s="172" t="s">
        <v>39</v>
      </c>
      <c r="G265" s="139">
        <v>10</v>
      </c>
      <c r="H265" s="139">
        <v>1963</v>
      </c>
      <c r="I265" s="138">
        <v>2.831</v>
      </c>
      <c r="J265" s="138">
        <v>0.28899999999999998</v>
      </c>
      <c r="K265" s="138">
        <v>1.4550000000000001</v>
      </c>
      <c r="L265" s="138">
        <v>0.16900000000000001</v>
      </c>
      <c r="M265" s="138">
        <v>0</v>
      </c>
      <c r="N265" s="138">
        <v>0.91600000000000004</v>
      </c>
      <c r="O265" s="138">
        <v>446.4</v>
      </c>
      <c r="P265" s="138">
        <v>0.91600000000000004</v>
      </c>
      <c r="Q265" s="138">
        <v>446.4</v>
      </c>
      <c r="R265" s="141">
        <v>2.5200000000000001E-3</v>
      </c>
      <c r="S265" s="142">
        <v>71.83</v>
      </c>
      <c r="T265" s="143">
        <v>0.18101159999999999</v>
      </c>
      <c r="U265" s="143">
        <v>151.19999999999999</v>
      </c>
      <c r="V265" s="183">
        <v>10.860695999999997</v>
      </c>
    </row>
    <row r="266" spans="1:22" ht="11.25" customHeight="1" x14ac:dyDescent="0.2">
      <c r="A266" s="301"/>
      <c r="B266" s="299">
        <v>260</v>
      </c>
      <c r="C266" s="185" t="s">
        <v>207</v>
      </c>
      <c r="D266" s="137" t="s">
        <v>441</v>
      </c>
      <c r="E266" s="140" t="s">
        <v>597</v>
      </c>
      <c r="F266" s="172" t="s">
        <v>40</v>
      </c>
      <c r="G266" s="139">
        <v>54</v>
      </c>
      <c r="H266" s="139">
        <v>1978</v>
      </c>
      <c r="I266" s="138">
        <v>22.129631</v>
      </c>
      <c r="J266" s="138">
        <v>6.3239999999999998</v>
      </c>
      <c r="K266" s="138">
        <v>9.2283200000000001</v>
      </c>
      <c r="L266" s="138">
        <v>-0.96836900000000004</v>
      </c>
      <c r="M266" s="138"/>
      <c r="N266" s="138">
        <v>7.5456799999999999</v>
      </c>
      <c r="O266" s="138">
        <v>2984.26</v>
      </c>
      <c r="P266" s="138">
        <v>7.5456799999999999</v>
      </c>
      <c r="Q266" s="138">
        <v>2984.26</v>
      </c>
      <c r="R266" s="141">
        <v>2.5284928256921312E-3</v>
      </c>
      <c r="S266" s="142">
        <v>50.5</v>
      </c>
      <c r="T266" s="143">
        <v>0.12768888769745262</v>
      </c>
      <c r="U266" s="143">
        <v>151.70956954152786</v>
      </c>
      <c r="V266" s="183">
        <v>7.6613332618471564</v>
      </c>
    </row>
    <row r="267" spans="1:22" ht="11.25" customHeight="1" x14ac:dyDescent="0.2">
      <c r="A267" s="301"/>
      <c r="B267" s="298">
        <v>261</v>
      </c>
      <c r="C267" s="185" t="s">
        <v>136</v>
      </c>
      <c r="D267" s="137" t="s">
        <v>137</v>
      </c>
      <c r="E267" s="144" t="s">
        <v>457</v>
      </c>
      <c r="F267" s="172" t="s">
        <v>448</v>
      </c>
      <c r="G267" s="139">
        <v>25</v>
      </c>
      <c r="H267" s="139">
        <v>2006</v>
      </c>
      <c r="I267" s="138">
        <v>11</v>
      </c>
      <c r="J267" s="138">
        <v>4.3</v>
      </c>
      <c r="K267" s="138">
        <v>2.5</v>
      </c>
      <c r="L267" s="138">
        <v>0.2</v>
      </c>
      <c r="M267" s="138">
        <v>1.9</v>
      </c>
      <c r="N267" s="138">
        <v>2.2000000000000002</v>
      </c>
      <c r="O267" s="138">
        <v>1609.8</v>
      </c>
      <c r="P267" s="138">
        <v>3.9</v>
      </c>
      <c r="Q267" s="138">
        <v>1539.7</v>
      </c>
      <c r="R267" s="141">
        <f>P267/Q267</f>
        <v>2.53296096642203E-3</v>
      </c>
      <c r="S267" s="142">
        <v>48.2</v>
      </c>
      <c r="T267" s="143">
        <f>R267*S267</f>
        <v>0.12208871858154186</v>
      </c>
      <c r="U267" s="143">
        <f>R267*60*1000</f>
        <v>151.9776579853218</v>
      </c>
      <c r="V267" s="183">
        <f>U267*S267/1000</f>
        <v>7.3253231148925115</v>
      </c>
    </row>
    <row r="268" spans="1:22" ht="11.25" customHeight="1" x14ac:dyDescent="0.2">
      <c r="A268" s="301"/>
      <c r="B268" s="298">
        <v>262</v>
      </c>
      <c r="C268" s="185" t="s">
        <v>883</v>
      </c>
      <c r="D268" s="137" t="s">
        <v>884</v>
      </c>
      <c r="E268" s="140" t="s">
        <v>903</v>
      </c>
      <c r="F268" s="172" t="s">
        <v>40</v>
      </c>
      <c r="G268" s="139">
        <v>26</v>
      </c>
      <c r="H268" s="139">
        <v>1961</v>
      </c>
      <c r="I268" s="138">
        <v>11.03</v>
      </c>
      <c r="J268" s="138">
        <v>2.1419999999999999</v>
      </c>
      <c r="K268" s="138">
        <v>4.667567</v>
      </c>
      <c r="L268" s="138">
        <v>5.0999999999999997E-2</v>
      </c>
      <c r="M268" s="138">
        <v>0</v>
      </c>
      <c r="N268" s="138">
        <v>4.1694329999999997</v>
      </c>
      <c r="O268" s="138"/>
      <c r="P268" s="138">
        <v>4.1694329999999997</v>
      </c>
      <c r="Q268" s="138">
        <v>1639.62</v>
      </c>
      <c r="R268" s="141">
        <v>2.5429264097778753E-3</v>
      </c>
      <c r="S268" s="142">
        <v>67.099999999999994</v>
      </c>
      <c r="T268" s="143">
        <v>0.17063036209609542</v>
      </c>
      <c r="U268" s="143">
        <v>152.57558458667253</v>
      </c>
      <c r="V268" s="183">
        <v>10.237821725765727</v>
      </c>
    </row>
    <row r="269" spans="1:22" ht="11.25" customHeight="1" x14ac:dyDescent="0.2">
      <c r="A269" s="301"/>
      <c r="B269" s="299">
        <v>263</v>
      </c>
      <c r="C269" s="185" t="s">
        <v>189</v>
      </c>
      <c r="D269" s="137" t="s">
        <v>190</v>
      </c>
      <c r="E269" s="140" t="s">
        <v>574</v>
      </c>
      <c r="F269" s="172" t="s">
        <v>39</v>
      </c>
      <c r="G269" s="139">
        <v>100</v>
      </c>
      <c r="H269" s="139" t="s">
        <v>51</v>
      </c>
      <c r="I269" s="138">
        <v>31</v>
      </c>
      <c r="J269" s="138">
        <v>6.3</v>
      </c>
      <c r="K269" s="138">
        <v>12.4</v>
      </c>
      <c r="L269" s="138">
        <v>1</v>
      </c>
      <c r="M269" s="138">
        <v>0</v>
      </c>
      <c r="N269" s="138">
        <v>11.3</v>
      </c>
      <c r="O269" s="138">
        <v>4420.7</v>
      </c>
      <c r="P269" s="138">
        <v>11.3</v>
      </c>
      <c r="Q269" s="138">
        <v>4420.7</v>
      </c>
      <c r="R269" s="141">
        <v>2.5600000000000002E-3</v>
      </c>
      <c r="S269" s="142">
        <v>57</v>
      </c>
      <c r="T269" s="143">
        <v>0.15</v>
      </c>
      <c r="U269" s="143">
        <v>153.79</v>
      </c>
      <c r="V269" s="183">
        <v>8.77</v>
      </c>
    </row>
    <row r="270" spans="1:22" ht="11.25" customHeight="1" x14ac:dyDescent="0.2">
      <c r="A270" s="301"/>
      <c r="B270" s="298">
        <v>264</v>
      </c>
      <c r="C270" s="185" t="s">
        <v>136</v>
      </c>
      <c r="D270" s="137" t="s">
        <v>137</v>
      </c>
      <c r="E270" s="144" t="s">
        <v>458</v>
      </c>
      <c r="F270" s="172" t="s">
        <v>445</v>
      </c>
      <c r="G270" s="139">
        <v>80</v>
      </c>
      <c r="H270" s="139">
        <v>1970</v>
      </c>
      <c r="I270" s="138">
        <v>24.6</v>
      </c>
      <c r="J270" s="138">
        <v>5.2</v>
      </c>
      <c r="K270" s="138">
        <v>8</v>
      </c>
      <c r="L270" s="138">
        <v>1.2</v>
      </c>
      <c r="M270" s="138">
        <v>1.8</v>
      </c>
      <c r="N270" s="138">
        <v>8.4</v>
      </c>
      <c r="O270" s="138">
        <v>3885.1</v>
      </c>
      <c r="P270" s="138">
        <v>10.199999999999999</v>
      </c>
      <c r="Q270" s="138">
        <v>3885.1</v>
      </c>
      <c r="R270" s="141">
        <f>P270/Q270</f>
        <v>2.6254150472317314E-3</v>
      </c>
      <c r="S270" s="142">
        <v>48.2</v>
      </c>
      <c r="T270" s="143">
        <f>R270*S270</f>
        <v>0.12654500527656945</v>
      </c>
      <c r="U270" s="143">
        <f>R270*60*1000</f>
        <v>157.52490283390389</v>
      </c>
      <c r="V270" s="183">
        <f>U270*S270/1000</f>
        <v>7.5927003165941676</v>
      </c>
    </row>
    <row r="271" spans="1:22" ht="11.25" customHeight="1" x14ac:dyDescent="0.2">
      <c r="A271" s="301"/>
      <c r="B271" s="298">
        <v>265</v>
      </c>
      <c r="C271" s="185" t="s">
        <v>330</v>
      </c>
      <c r="D271" s="137" t="s">
        <v>331</v>
      </c>
      <c r="E271" s="140" t="s">
        <v>338</v>
      </c>
      <c r="F271" s="172" t="s">
        <v>175</v>
      </c>
      <c r="G271" s="139">
        <v>12</v>
      </c>
      <c r="H271" s="139">
        <v>1963</v>
      </c>
      <c r="I271" s="138">
        <v>4.1379999999999999</v>
      </c>
      <c r="J271" s="138">
        <v>0.57399999999999995</v>
      </c>
      <c r="K271" s="138">
        <v>2.121</v>
      </c>
      <c r="L271" s="138">
        <v>3.6999999999999998E-2</v>
      </c>
      <c r="M271" s="138">
        <v>0.253</v>
      </c>
      <c r="N271" s="138">
        <v>1.153</v>
      </c>
      <c r="O271" s="138">
        <v>533.91999999999996</v>
      </c>
      <c r="P271" s="138">
        <v>1.407</v>
      </c>
      <c r="Q271" s="138">
        <v>533.91999999999996</v>
      </c>
      <c r="R271" s="141">
        <v>2.6352262511237642E-3</v>
      </c>
      <c r="S271" s="142">
        <v>57.8</v>
      </c>
      <c r="T271" s="143">
        <v>0.15231607731495356</v>
      </c>
      <c r="U271" s="143">
        <v>158.11357506742584</v>
      </c>
      <c r="V271" s="183">
        <v>9.1389646388972121</v>
      </c>
    </row>
    <row r="272" spans="1:22" ht="11.25" customHeight="1" x14ac:dyDescent="0.2">
      <c r="A272" s="301"/>
      <c r="B272" s="299">
        <v>266</v>
      </c>
      <c r="C272" s="185" t="s">
        <v>207</v>
      </c>
      <c r="D272" s="137" t="s">
        <v>441</v>
      </c>
      <c r="E272" s="140" t="s">
        <v>598</v>
      </c>
      <c r="F272" s="172" t="s">
        <v>40</v>
      </c>
      <c r="G272" s="139">
        <v>30</v>
      </c>
      <c r="H272" s="139" t="s">
        <v>51</v>
      </c>
      <c r="I272" s="138">
        <v>6.9314400000000003</v>
      </c>
      <c r="J272" s="138">
        <v>2.9580000000000002</v>
      </c>
      <c r="K272" s="138">
        <v>0</v>
      </c>
      <c r="L272" s="138">
        <v>-0.78156000000000003</v>
      </c>
      <c r="M272" s="138"/>
      <c r="N272" s="138">
        <v>4.7549999999999999</v>
      </c>
      <c r="O272" s="138">
        <v>1760.98</v>
      </c>
      <c r="P272" s="138">
        <v>4.7549999999999999</v>
      </c>
      <c r="Q272" s="138">
        <v>1760.98</v>
      </c>
      <c r="R272" s="141">
        <v>2.7002010244295787E-3</v>
      </c>
      <c r="S272" s="142">
        <v>50.5</v>
      </c>
      <c r="T272" s="143">
        <v>0.13636015173369373</v>
      </c>
      <c r="U272" s="143">
        <v>162.01206146577474</v>
      </c>
      <c r="V272" s="183">
        <v>8.181609104021625</v>
      </c>
    </row>
    <row r="273" spans="1:22" ht="11.25" customHeight="1" x14ac:dyDescent="0.2">
      <c r="A273" s="301"/>
      <c r="B273" s="298">
        <v>267</v>
      </c>
      <c r="C273" s="185" t="s">
        <v>883</v>
      </c>
      <c r="D273" s="137" t="s">
        <v>884</v>
      </c>
      <c r="E273" s="140" t="s">
        <v>899</v>
      </c>
      <c r="F273" s="172" t="s">
        <v>40</v>
      </c>
      <c r="G273" s="139">
        <v>30</v>
      </c>
      <c r="H273" s="139">
        <v>1991</v>
      </c>
      <c r="I273" s="138">
        <v>14.3</v>
      </c>
      <c r="J273" s="138">
        <v>3.8759999999999999</v>
      </c>
      <c r="K273" s="138">
        <v>5.0999699999999999</v>
      </c>
      <c r="L273" s="138">
        <v>-0.20399999999999999</v>
      </c>
      <c r="M273" s="138">
        <v>0</v>
      </c>
      <c r="N273" s="138">
        <v>5.5280290000000001</v>
      </c>
      <c r="O273" s="138"/>
      <c r="P273" s="138">
        <v>5.5280290000000001</v>
      </c>
      <c r="Q273" s="138">
        <v>2031.42</v>
      </c>
      <c r="R273" s="141">
        <v>2.7212634511819319E-3</v>
      </c>
      <c r="S273" s="142">
        <v>67.099999999999994</v>
      </c>
      <c r="T273" s="143">
        <v>0.18259677757430762</v>
      </c>
      <c r="U273" s="143">
        <v>163.2758070709159</v>
      </c>
      <c r="V273" s="183">
        <v>10.955806654458456</v>
      </c>
    </row>
    <row r="274" spans="1:22" ht="11.25" customHeight="1" x14ac:dyDescent="0.2">
      <c r="A274" s="301"/>
      <c r="B274" s="298">
        <v>268</v>
      </c>
      <c r="C274" s="185" t="s">
        <v>96</v>
      </c>
      <c r="D274" s="137" t="s">
        <v>97</v>
      </c>
      <c r="E274" s="140" t="s">
        <v>106</v>
      </c>
      <c r="F274" s="172"/>
      <c r="G274" s="139">
        <v>100</v>
      </c>
      <c r="H274" s="139">
        <v>1972</v>
      </c>
      <c r="I274" s="138">
        <v>35.29</v>
      </c>
      <c r="J274" s="138">
        <v>8.9600000000000009</v>
      </c>
      <c r="K274" s="138">
        <v>12.87</v>
      </c>
      <c r="L274" s="138">
        <v>1.34</v>
      </c>
      <c r="M274" s="138">
        <v>0</v>
      </c>
      <c r="N274" s="138">
        <v>12.12</v>
      </c>
      <c r="O274" s="138">
        <v>4425.26</v>
      </c>
      <c r="P274" s="138">
        <v>12.12</v>
      </c>
      <c r="Q274" s="138">
        <v>4425.26</v>
      </c>
      <c r="R274" s="141">
        <v>2.7399999999999998E-3</v>
      </c>
      <c r="S274" s="142">
        <v>47.4</v>
      </c>
      <c r="T274" s="143">
        <v>0.13</v>
      </c>
      <c r="U274" s="143">
        <v>164.33</v>
      </c>
      <c r="V274" s="183">
        <v>7.79</v>
      </c>
    </row>
    <row r="275" spans="1:22" ht="12.75" x14ac:dyDescent="0.2">
      <c r="A275" s="301"/>
      <c r="B275" s="299">
        <v>269</v>
      </c>
      <c r="C275" s="187" t="s">
        <v>640</v>
      </c>
      <c r="D275" s="137" t="s">
        <v>671</v>
      </c>
      <c r="E275" s="140" t="s">
        <v>218</v>
      </c>
      <c r="F275" s="172" t="s">
        <v>39</v>
      </c>
      <c r="G275" s="139">
        <v>11</v>
      </c>
      <c r="H275" s="139">
        <v>1789</v>
      </c>
      <c r="I275" s="138">
        <v>4.335</v>
      </c>
      <c r="J275" s="138">
        <v>0.85499999999999998</v>
      </c>
      <c r="K275" s="138">
        <v>1.66</v>
      </c>
      <c r="L275" s="138">
        <v>6.2E-2</v>
      </c>
      <c r="M275" s="138">
        <v>0.315</v>
      </c>
      <c r="N275" s="138">
        <v>1.7549999999999999</v>
      </c>
      <c r="O275" s="138">
        <v>639.1</v>
      </c>
      <c r="P275" s="138">
        <v>1.7549999999999999</v>
      </c>
      <c r="Q275" s="138">
        <v>639.1</v>
      </c>
      <c r="R275" s="141">
        <v>2.7499999999999998E-3</v>
      </c>
      <c r="S275" s="142">
        <v>71.83</v>
      </c>
      <c r="T275" s="143">
        <v>0.19753249999999997</v>
      </c>
      <c r="U275" s="143">
        <v>164.99999999999997</v>
      </c>
      <c r="V275" s="183">
        <v>11.851949999999997</v>
      </c>
    </row>
    <row r="276" spans="1:22" ht="12.75" x14ac:dyDescent="0.2">
      <c r="A276" s="301"/>
      <c r="B276" s="298">
        <v>270</v>
      </c>
      <c r="C276" s="187" t="s">
        <v>640</v>
      </c>
      <c r="D276" s="137" t="s">
        <v>671</v>
      </c>
      <c r="E276" s="140" t="s">
        <v>652</v>
      </c>
      <c r="F276" s="172" t="s">
        <v>39</v>
      </c>
      <c r="G276" s="139">
        <v>10</v>
      </c>
      <c r="H276" s="139">
        <v>1963</v>
      </c>
      <c r="I276" s="138">
        <v>3.3130000000000002</v>
      </c>
      <c r="J276" s="138">
        <v>0.83</v>
      </c>
      <c r="K276" s="138">
        <v>1.284</v>
      </c>
      <c r="L276" s="138">
        <v>-1.4E-2</v>
      </c>
      <c r="M276" s="138">
        <v>0.218</v>
      </c>
      <c r="N276" s="138">
        <v>1.212</v>
      </c>
      <c r="O276" s="138">
        <v>452.1</v>
      </c>
      <c r="P276" s="138">
        <v>1.212</v>
      </c>
      <c r="Q276" s="138">
        <v>452.1</v>
      </c>
      <c r="R276" s="141">
        <v>2.7799999999999999E-3</v>
      </c>
      <c r="S276" s="142">
        <v>71.83</v>
      </c>
      <c r="T276" s="143">
        <v>0.19968739999999999</v>
      </c>
      <c r="U276" s="143">
        <v>166.8</v>
      </c>
      <c r="V276" s="183">
        <v>11.981244</v>
      </c>
    </row>
    <row r="277" spans="1:22" ht="12.75" x14ac:dyDescent="0.2">
      <c r="A277" s="301"/>
      <c r="B277" s="298">
        <v>271</v>
      </c>
      <c r="C277" s="188" t="s">
        <v>915</v>
      </c>
      <c r="D277" s="145" t="s">
        <v>916</v>
      </c>
      <c r="E277" s="144" t="s">
        <v>933</v>
      </c>
      <c r="F277" s="172" t="s">
        <v>928</v>
      </c>
      <c r="G277" s="139">
        <v>13</v>
      </c>
      <c r="H277" s="139">
        <v>1979</v>
      </c>
      <c r="I277" s="138">
        <v>5.09</v>
      </c>
      <c r="J277" s="138">
        <v>0.86700002100000007</v>
      </c>
      <c r="K277" s="138">
        <v>1.9846534739999999</v>
      </c>
      <c r="L277" s="138">
        <v>0</v>
      </c>
      <c r="M277" s="138">
        <v>0.40290236599999996</v>
      </c>
      <c r="N277" s="138">
        <v>1.835444139</v>
      </c>
      <c r="O277" s="138">
        <v>833.8</v>
      </c>
      <c r="P277" s="138">
        <f>SUM(M277+N277)</f>
        <v>2.238346505</v>
      </c>
      <c r="Q277" s="138">
        <v>803.7</v>
      </c>
      <c r="R277" s="141">
        <f>P277/Q277</f>
        <v>2.7850522645265644E-3</v>
      </c>
      <c r="S277" s="143">
        <v>57.6</v>
      </c>
      <c r="T277" s="143">
        <f>R277*S277</f>
        <v>0.16041901043673013</v>
      </c>
      <c r="U277" s="143">
        <f>R277*60*1000</f>
        <v>167.10313587159388</v>
      </c>
      <c r="V277" s="183">
        <f>U277*S277/1000</f>
        <v>9.6251406262038071</v>
      </c>
    </row>
    <row r="278" spans="1:22" ht="12.75" x14ac:dyDescent="0.2">
      <c r="A278" s="301"/>
      <c r="B278" s="299">
        <v>272</v>
      </c>
      <c r="C278" s="187" t="s">
        <v>207</v>
      </c>
      <c r="D278" s="137" t="s">
        <v>441</v>
      </c>
      <c r="E278" s="140" t="s">
        <v>599</v>
      </c>
      <c r="F278" s="172" t="s">
        <v>40</v>
      </c>
      <c r="G278" s="139">
        <v>30</v>
      </c>
      <c r="H278" s="139" t="s">
        <v>51</v>
      </c>
      <c r="I278" s="138">
        <v>12.671019999999999</v>
      </c>
      <c r="J278" s="138">
        <v>3.5189999999999997</v>
      </c>
      <c r="K278" s="138">
        <v>4.3602129999999999</v>
      </c>
      <c r="L278" s="138">
        <v>0.51601999999999992</v>
      </c>
      <c r="M278" s="138"/>
      <c r="N278" s="138">
        <v>4.2757870000000002</v>
      </c>
      <c r="O278" s="138">
        <v>1511.9</v>
      </c>
      <c r="P278" s="138">
        <v>4.2757870000000002</v>
      </c>
      <c r="Q278" s="138">
        <v>1511.9</v>
      </c>
      <c r="R278" s="141">
        <v>2.8280884979165291E-3</v>
      </c>
      <c r="S278" s="142">
        <v>50.5</v>
      </c>
      <c r="T278" s="143">
        <v>0.14281846914478472</v>
      </c>
      <c r="U278" s="143">
        <v>169.68530987499176</v>
      </c>
      <c r="V278" s="183">
        <v>8.5691081486870839</v>
      </c>
    </row>
    <row r="279" spans="1:22" ht="12.75" x14ac:dyDescent="0.2">
      <c r="A279" s="301"/>
      <c r="B279" s="298">
        <v>273</v>
      </c>
      <c r="C279" s="187" t="s">
        <v>96</v>
      </c>
      <c r="D279" s="137" t="s">
        <v>97</v>
      </c>
      <c r="E279" s="140" t="s">
        <v>111</v>
      </c>
      <c r="F279" s="172"/>
      <c r="G279" s="139">
        <v>63</v>
      </c>
      <c r="H279" s="139">
        <v>1960</v>
      </c>
      <c r="I279" s="138">
        <v>7.76</v>
      </c>
      <c r="J279" s="138">
        <v>2.72</v>
      </c>
      <c r="K279" s="138">
        <v>1.59</v>
      </c>
      <c r="L279" s="138">
        <v>0</v>
      </c>
      <c r="M279" s="138">
        <v>0</v>
      </c>
      <c r="N279" s="138">
        <v>2.65</v>
      </c>
      <c r="O279" s="138">
        <v>924.02</v>
      </c>
      <c r="P279" s="138">
        <v>2.65</v>
      </c>
      <c r="Q279" s="138">
        <v>924.02</v>
      </c>
      <c r="R279" s="141">
        <v>2.8700000000000002E-3</v>
      </c>
      <c r="S279" s="142">
        <v>47.4</v>
      </c>
      <c r="T279" s="143">
        <v>0.14000000000000001</v>
      </c>
      <c r="U279" s="143">
        <v>172.07</v>
      </c>
      <c r="V279" s="183">
        <v>8.16</v>
      </c>
    </row>
    <row r="280" spans="1:22" ht="12.75" x14ac:dyDescent="0.2">
      <c r="A280" s="301"/>
      <c r="B280" s="298">
        <v>274</v>
      </c>
      <c r="C280" s="187" t="s">
        <v>408</v>
      </c>
      <c r="D280" s="137" t="s">
        <v>409</v>
      </c>
      <c r="E280" s="140" t="s">
        <v>417</v>
      </c>
      <c r="F280" s="172" t="s">
        <v>181</v>
      </c>
      <c r="G280" s="139">
        <v>45</v>
      </c>
      <c r="H280" s="139">
        <v>1984</v>
      </c>
      <c r="I280" s="138">
        <v>18</v>
      </c>
      <c r="J280" s="138">
        <v>4.34</v>
      </c>
      <c r="K280" s="138">
        <v>7.4</v>
      </c>
      <c r="L280" s="138">
        <v>-0.41</v>
      </c>
      <c r="M280" s="138">
        <v>0</v>
      </c>
      <c r="N280" s="138">
        <v>6.67</v>
      </c>
      <c r="O280" s="138">
        <v>2323</v>
      </c>
      <c r="P280" s="138">
        <v>6.67</v>
      </c>
      <c r="Q280" s="138">
        <v>2323</v>
      </c>
      <c r="R280" s="141">
        <v>2.8712871287128712E-3</v>
      </c>
      <c r="S280" s="142">
        <v>80.099999999999994</v>
      </c>
      <c r="T280" s="143">
        <v>0.22999009900990097</v>
      </c>
      <c r="U280" s="143">
        <v>172.27722772277227</v>
      </c>
      <c r="V280" s="183">
        <v>13.799405940594058</v>
      </c>
    </row>
    <row r="281" spans="1:22" ht="12.75" x14ac:dyDescent="0.2">
      <c r="A281" s="301"/>
      <c r="B281" s="299">
        <v>275</v>
      </c>
      <c r="C281" s="187" t="s">
        <v>406</v>
      </c>
      <c r="D281" s="137" t="s">
        <v>407</v>
      </c>
      <c r="E281" s="146" t="s">
        <v>378</v>
      </c>
      <c r="F281" s="172" t="s">
        <v>231</v>
      </c>
      <c r="G281" s="139">
        <v>40</v>
      </c>
      <c r="H281" s="139">
        <v>1975</v>
      </c>
      <c r="I281" s="138">
        <v>19.553999999999998</v>
      </c>
      <c r="J281" s="138">
        <v>4.76</v>
      </c>
      <c r="K281" s="138">
        <v>6.69</v>
      </c>
      <c r="L281" s="138">
        <v>1.56</v>
      </c>
      <c r="M281" s="138"/>
      <c r="N281" s="138">
        <v>6.54</v>
      </c>
      <c r="O281" s="138">
        <v>2215.37</v>
      </c>
      <c r="P281" s="138">
        <v>6.54</v>
      </c>
      <c r="Q281" s="138">
        <v>2215.37</v>
      </c>
      <c r="R281" s="141">
        <v>2.9521028090115876E-3</v>
      </c>
      <c r="S281" s="142">
        <v>64.75</v>
      </c>
      <c r="T281" s="143">
        <v>0.1911486568835003</v>
      </c>
      <c r="U281" s="143">
        <v>177.12616854069526</v>
      </c>
      <c r="V281" s="183">
        <v>11.468919413010019</v>
      </c>
    </row>
    <row r="282" spans="1:22" ht="12.75" x14ac:dyDescent="0.2">
      <c r="A282" s="301"/>
      <c r="B282" s="298">
        <v>276</v>
      </c>
      <c r="C282" s="187" t="s">
        <v>207</v>
      </c>
      <c r="D282" s="137" t="s">
        <v>441</v>
      </c>
      <c r="E282" s="140" t="s">
        <v>600</v>
      </c>
      <c r="F282" s="172" t="s">
        <v>40</v>
      </c>
      <c r="G282" s="139">
        <v>30</v>
      </c>
      <c r="H282" s="139" t="s">
        <v>51</v>
      </c>
      <c r="I282" s="138">
        <v>11.825340000000001</v>
      </c>
      <c r="J282" s="138">
        <v>3.3660000000000001</v>
      </c>
      <c r="K282" s="138">
        <v>3.5036529999999999</v>
      </c>
      <c r="L282" s="138">
        <v>0.47633999999999999</v>
      </c>
      <c r="M282" s="138"/>
      <c r="N282" s="138">
        <v>4.4793470000000006</v>
      </c>
      <c r="O282" s="138">
        <v>1511.06</v>
      </c>
      <c r="P282" s="138">
        <v>4.4793470000000006</v>
      </c>
      <c r="Q282" s="138">
        <v>1511.06</v>
      </c>
      <c r="R282" s="141">
        <v>2.9643740155917042E-3</v>
      </c>
      <c r="S282" s="142">
        <v>50.5</v>
      </c>
      <c r="T282" s="143">
        <v>0.14970088778738105</v>
      </c>
      <c r="U282" s="143">
        <v>177.86244093550224</v>
      </c>
      <c r="V282" s="183">
        <v>8.982053267242863</v>
      </c>
    </row>
    <row r="283" spans="1:22" ht="12.75" x14ac:dyDescent="0.2">
      <c r="A283" s="301"/>
      <c r="B283" s="298">
        <v>277</v>
      </c>
      <c r="C283" s="187" t="s">
        <v>408</v>
      </c>
      <c r="D283" s="137" t="s">
        <v>409</v>
      </c>
      <c r="E283" s="140" t="s">
        <v>817</v>
      </c>
      <c r="F283" s="172" t="s">
        <v>210</v>
      </c>
      <c r="G283" s="139">
        <v>25</v>
      </c>
      <c r="H283" s="139">
        <v>1990</v>
      </c>
      <c r="I283" s="138">
        <v>11.75</v>
      </c>
      <c r="J283" s="138">
        <v>2.2400000000000002</v>
      </c>
      <c r="K283" s="138">
        <v>5.76</v>
      </c>
      <c r="L283" s="138">
        <v>0.1</v>
      </c>
      <c r="M283" s="138">
        <v>0</v>
      </c>
      <c r="N283" s="138">
        <v>3.63</v>
      </c>
      <c r="O283" s="138">
        <v>1222.5999999999999</v>
      </c>
      <c r="P283" s="138">
        <v>3.63</v>
      </c>
      <c r="Q283" s="138">
        <v>1222.5999999999999</v>
      </c>
      <c r="R283" s="141">
        <v>2.9690822836577787E-3</v>
      </c>
      <c r="S283" s="142">
        <v>80.099999999999994</v>
      </c>
      <c r="T283" s="143">
        <v>0.23782349092098806</v>
      </c>
      <c r="U283" s="143">
        <v>178.14493701946674</v>
      </c>
      <c r="V283" s="183">
        <v>14.269409455259286</v>
      </c>
    </row>
    <row r="284" spans="1:22" ht="12.75" x14ac:dyDescent="0.2">
      <c r="A284" s="301"/>
      <c r="B284" s="299">
        <v>278</v>
      </c>
      <c r="C284" s="187" t="s">
        <v>207</v>
      </c>
      <c r="D284" s="137" t="s">
        <v>441</v>
      </c>
      <c r="E284" s="140" t="s">
        <v>601</v>
      </c>
      <c r="F284" s="172" t="s">
        <v>40</v>
      </c>
      <c r="G284" s="139">
        <v>100</v>
      </c>
      <c r="H284" s="139">
        <v>1972</v>
      </c>
      <c r="I284" s="138">
        <v>35.574463000000002</v>
      </c>
      <c r="J284" s="138">
        <v>10.863</v>
      </c>
      <c r="K284" s="138">
        <v>11.469892999999999</v>
      </c>
      <c r="L284" s="138">
        <v>0.24446300000000001</v>
      </c>
      <c r="M284" s="138"/>
      <c r="N284" s="138">
        <v>12.997107000000002</v>
      </c>
      <c r="O284" s="138">
        <v>4374.62</v>
      </c>
      <c r="P284" s="138">
        <v>12.997107000000002</v>
      </c>
      <c r="Q284" s="138">
        <v>4374.62</v>
      </c>
      <c r="R284" s="141">
        <v>2.9710253690606275E-3</v>
      </c>
      <c r="S284" s="142">
        <v>50.5</v>
      </c>
      <c r="T284" s="143">
        <v>0.15003678113756169</v>
      </c>
      <c r="U284" s="143">
        <v>178.26152214363765</v>
      </c>
      <c r="V284" s="183">
        <v>9.0022068682537011</v>
      </c>
    </row>
    <row r="285" spans="1:22" ht="12.75" x14ac:dyDescent="0.2">
      <c r="A285" s="301"/>
      <c r="B285" s="298">
        <v>279</v>
      </c>
      <c r="C285" s="188" t="s">
        <v>915</v>
      </c>
      <c r="D285" s="145" t="s">
        <v>916</v>
      </c>
      <c r="E285" s="144" t="s">
        <v>937</v>
      </c>
      <c r="F285" s="172" t="s">
        <v>928</v>
      </c>
      <c r="G285" s="139">
        <v>12</v>
      </c>
      <c r="H285" s="139">
        <v>1959</v>
      </c>
      <c r="I285" s="138">
        <v>4.0449999999999999</v>
      </c>
      <c r="J285" s="138">
        <v>1.4280000269999999</v>
      </c>
      <c r="K285" s="138">
        <v>0.93765351699999999</v>
      </c>
      <c r="L285" s="138">
        <v>0</v>
      </c>
      <c r="M285" s="138">
        <v>0.30228235599999997</v>
      </c>
      <c r="N285" s="138">
        <v>1.3770641000000001</v>
      </c>
      <c r="O285" s="138">
        <v>562.22</v>
      </c>
      <c r="P285" s="138">
        <f>SUM(M285+N285)</f>
        <v>1.6793464560000002</v>
      </c>
      <c r="Q285" s="138">
        <v>562.22</v>
      </c>
      <c r="R285" s="141">
        <f>P285/Q285</f>
        <v>2.9869916687417738E-3</v>
      </c>
      <c r="S285" s="143">
        <v>57.6</v>
      </c>
      <c r="T285" s="143">
        <f>R285*S285</f>
        <v>0.17205072011952618</v>
      </c>
      <c r="U285" s="143">
        <f>R285*60*1000</f>
        <v>179.21950012450642</v>
      </c>
      <c r="V285" s="183">
        <f>U285*S285/1000</f>
        <v>10.323043207171569</v>
      </c>
    </row>
    <row r="286" spans="1:22" ht="12.75" x14ac:dyDescent="0.2">
      <c r="A286" s="301"/>
      <c r="B286" s="298">
        <v>280</v>
      </c>
      <c r="C286" s="189" t="s">
        <v>141</v>
      </c>
      <c r="D286" s="152" t="s">
        <v>152</v>
      </c>
      <c r="E286" s="154" t="s">
        <v>525</v>
      </c>
      <c r="F286" s="217"/>
      <c r="G286" s="152">
        <v>60</v>
      </c>
      <c r="H286" s="155" t="s">
        <v>51</v>
      </c>
      <c r="I286" s="156">
        <v>18.09</v>
      </c>
      <c r="J286" s="156">
        <v>4.34</v>
      </c>
      <c r="K286" s="156">
        <v>5.69</v>
      </c>
      <c r="L286" s="156">
        <v>-0.05</v>
      </c>
      <c r="M286" s="156">
        <v>1.4597999999999998</v>
      </c>
      <c r="N286" s="156">
        <v>6.6501999999999999</v>
      </c>
      <c r="O286" s="156">
        <v>2714.45</v>
      </c>
      <c r="P286" s="156">
        <v>8.11</v>
      </c>
      <c r="Q286" s="156">
        <v>2714.45</v>
      </c>
      <c r="R286" s="157">
        <v>2.9877139015270127E-3</v>
      </c>
      <c r="S286" s="153">
        <v>56.7</v>
      </c>
      <c r="T286" s="158">
        <v>0.16940337821658163</v>
      </c>
      <c r="U286" s="158">
        <v>179.26283409162076</v>
      </c>
      <c r="V286" s="190">
        <v>10.164202692994897</v>
      </c>
    </row>
    <row r="287" spans="1:22" ht="12.75" x14ac:dyDescent="0.2">
      <c r="A287" s="301"/>
      <c r="B287" s="299">
        <v>281</v>
      </c>
      <c r="C287" s="187" t="s">
        <v>96</v>
      </c>
      <c r="D287" s="137" t="s">
        <v>97</v>
      </c>
      <c r="E287" s="140" t="s">
        <v>113</v>
      </c>
      <c r="F287" s="172"/>
      <c r="G287" s="139">
        <v>60</v>
      </c>
      <c r="H287" s="139">
        <v>1968</v>
      </c>
      <c r="I287" s="138">
        <v>20.41</v>
      </c>
      <c r="J287" s="138">
        <v>7.3</v>
      </c>
      <c r="K287" s="138">
        <v>6.57</v>
      </c>
      <c r="L287" s="138">
        <v>-1.59</v>
      </c>
      <c r="M287" s="138">
        <v>0</v>
      </c>
      <c r="N287" s="138">
        <v>8.1300000000000008</v>
      </c>
      <c r="O287" s="138">
        <v>2714.92</v>
      </c>
      <c r="P287" s="138">
        <v>8.1300000000000008</v>
      </c>
      <c r="Q287" s="138">
        <v>2714.92</v>
      </c>
      <c r="R287" s="141">
        <v>2.99E-3</v>
      </c>
      <c r="S287" s="142">
        <v>47.4</v>
      </c>
      <c r="T287" s="143">
        <v>0.14000000000000001</v>
      </c>
      <c r="U287" s="143">
        <v>179.67</v>
      </c>
      <c r="V287" s="183">
        <v>8.52</v>
      </c>
    </row>
    <row r="288" spans="1:22" ht="12.75" x14ac:dyDescent="0.2">
      <c r="A288" s="301"/>
      <c r="B288" s="298">
        <v>282</v>
      </c>
      <c r="C288" s="187" t="s">
        <v>408</v>
      </c>
      <c r="D288" s="137" t="s">
        <v>409</v>
      </c>
      <c r="E288" s="140" t="s">
        <v>818</v>
      </c>
      <c r="F288" s="172" t="s">
        <v>181</v>
      </c>
      <c r="G288" s="139">
        <v>70</v>
      </c>
      <c r="H288" s="139">
        <v>1975</v>
      </c>
      <c r="I288" s="138">
        <v>27.5</v>
      </c>
      <c r="J288" s="138">
        <v>6.18</v>
      </c>
      <c r="K288" s="138">
        <v>10.46</v>
      </c>
      <c r="L288" s="138">
        <v>1.1000000000000001</v>
      </c>
      <c r="M288" s="138">
        <v>0</v>
      </c>
      <c r="N288" s="138">
        <v>9.6999999999999993</v>
      </c>
      <c r="O288" s="138">
        <v>3236.7</v>
      </c>
      <c r="P288" s="138">
        <v>9.6999999999999993</v>
      </c>
      <c r="Q288" s="138">
        <v>3236.7</v>
      </c>
      <c r="R288" s="141">
        <v>2.9968795378008464E-3</v>
      </c>
      <c r="S288" s="142">
        <v>80.099999999999994</v>
      </c>
      <c r="T288" s="143">
        <v>0.24005005097784779</v>
      </c>
      <c r="U288" s="143">
        <v>179.81277226805079</v>
      </c>
      <c r="V288" s="183">
        <v>14.403003058670867</v>
      </c>
    </row>
    <row r="289" spans="1:22" ht="12.75" x14ac:dyDescent="0.2">
      <c r="A289" s="301"/>
      <c r="B289" s="298">
        <v>283</v>
      </c>
      <c r="C289" s="187" t="s">
        <v>883</v>
      </c>
      <c r="D289" s="137" t="s">
        <v>884</v>
      </c>
      <c r="E289" s="140" t="s">
        <v>900</v>
      </c>
      <c r="F289" s="172" t="s">
        <v>40</v>
      </c>
      <c r="G289" s="139">
        <v>29</v>
      </c>
      <c r="H289" s="139">
        <v>1981</v>
      </c>
      <c r="I289" s="138">
        <v>13.193</v>
      </c>
      <c r="J289" s="138">
        <v>3.57</v>
      </c>
      <c r="K289" s="138">
        <v>5.099971</v>
      </c>
      <c r="L289" s="138">
        <v>-0.255</v>
      </c>
      <c r="M289" s="138">
        <v>0</v>
      </c>
      <c r="N289" s="138">
        <v>4.7779999999999996</v>
      </c>
      <c r="O289" s="138"/>
      <c r="P289" s="138">
        <v>4.7779999999999996</v>
      </c>
      <c r="Q289" s="138">
        <v>1586.33</v>
      </c>
      <c r="R289" s="141">
        <v>3.0119836351830956E-3</v>
      </c>
      <c r="S289" s="142">
        <v>67.099999999999994</v>
      </c>
      <c r="T289" s="143">
        <v>0.20210410192078571</v>
      </c>
      <c r="U289" s="143">
        <v>180.71901811098573</v>
      </c>
      <c r="V289" s="183">
        <v>12.12624611524714</v>
      </c>
    </row>
    <row r="290" spans="1:22" ht="12.75" x14ac:dyDescent="0.2">
      <c r="A290" s="301"/>
      <c r="B290" s="299">
        <v>284</v>
      </c>
      <c r="C290" s="187" t="s">
        <v>232</v>
      </c>
      <c r="D290" s="137" t="s">
        <v>714</v>
      </c>
      <c r="E290" s="140" t="s">
        <v>723</v>
      </c>
      <c r="F290" s="172" t="s">
        <v>233</v>
      </c>
      <c r="G290" s="139">
        <v>20</v>
      </c>
      <c r="H290" s="139">
        <v>1985</v>
      </c>
      <c r="I290" s="138">
        <v>8.33</v>
      </c>
      <c r="J290" s="138">
        <v>1.3</v>
      </c>
      <c r="K290" s="138">
        <v>3.8</v>
      </c>
      <c r="L290" s="138">
        <v>0.03</v>
      </c>
      <c r="M290" s="138">
        <v>0.6</v>
      </c>
      <c r="N290" s="138">
        <v>2.6</v>
      </c>
      <c r="O290" s="138">
        <v>1062.4000000000001</v>
      </c>
      <c r="P290" s="138">
        <v>3.2</v>
      </c>
      <c r="Q290" s="138">
        <v>1062.4000000000001</v>
      </c>
      <c r="R290" s="141">
        <v>3.0120481927710841E-3</v>
      </c>
      <c r="S290" s="142">
        <v>71.83</v>
      </c>
      <c r="T290" s="143">
        <v>0.21635542168674696</v>
      </c>
      <c r="U290" s="143">
        <v>180.72289156626502</v>
      </c>
      <c r="V290" s="183">
        <v>12.981325301204816</v>
      </c>
    </row>
    <row r="291" spans="1:22" ht="12.75" x14ac:dyDescent="0.2">
      <c r="A291" s="301"/>
      <c r="B291" s="298">
        <v>285</v>
      </c>
      <c r="C291" s="187" t="s">
        <v>330</v>
      </c>
      <c r="D291" s="137" t="s">
        <v>331</v>
      </c>
      <c r="E291" s="140" t="s">
        <v>334</v>
      </c>
      <c r="F291" s="172" t="s">
        <v>175</v>
      </c>
      <c r="G291" s="139">
        <v>50</v>
      </c>
      <c r="H291" s="139">
        <v>1975</v>
      </c>
      <c r="I291" s="138">
        <v>17.092000000000002</v>
      </c>
      <c r="J291" s="138">
        <v>2.7189999999999999</v>
      </c>
      <c r="K291" s="138">
        <v>5.5170000000000003</v>
      </c>
      <c r="L291" s="138">
        <v>0.95199999999999996</v>
      </c>
      <c r="M291" s="138">
        <v>1.4219999999999999</v>
      </c>
      <c r="N291" s="138">
        <v>6.4820000000000002</v>
      </c>
      <c r="O291" s="138">
        <v>2599.5700000000002</v>
      </c>
      <c r="P291" s="138">
        <v>7.7519999999999998</v>
      </c>
      <c r="Q291" s="138">
        <v>2549.31</v>
      </c>
      <c r="R291" s="141">
        <v>3.0408228108782377E-3</v>
      </c>
      <c r="S291" s="142">
        <v>57.8</v>
      </c>
      <c r="T291" s="143">
        <v>0.17575955846876212</v>
      </c>
      <c r="U291" s="143">
        <v>182.44936865269426</v>
      </c>
      <c r="V291" s="183">
        <v>10.545573508125727</v>
      </c>
    </row>
    <row r="292" spans="1:22" ht="12.75" x14ac:dyDescent="0.2">
      <c r="A292" s="301"/>
      <c r="B292" s="298">
        <v>286</v>
      </c>
      <c r="C292" s="187" t="s">
        <v>257</v>
      </c>
      <c r="D292" s="137" t="s">
        <v>258</v>
      </c>
      <c r="E292" s="140" t="s">
        <v>739</v>
      </c>
      <c r="F292" s="172" t="s">
        <v>40</v>
      </c>
      <c r="G292" s="139">
        <v>19</v>
      </c>
      <c r="H292" s="139" t="s">
        <v>51</v>
      </c>
      <c r="I292" s="138">
        <v>7.1750000000000007</v>
      </c>
      <c r="J292" s="138">
        <v>1.403</v>
      </c>
      <c r="K292" s="138">
        <v>3.198</v>
      </c>
      <c r="L292" s="138">
        <v>-0.129</v>
      </c>
      <c r="M292" s="138">
        <v>0</v>
      </c>
      <c r="N292" s="138">
        <v>2.7029999999999998</v>
      </c>
      <c r="O292" s="138">
        <v>888.3</v>
      </c>
      <c r="P292" s="138">
        <v>2.7029999999999998</v>
      </c>
      <c r="Q292" s="138">
        <v>888.3</v>
      </c>
      <c r="R292" s="141">
        <v>3.0428909152313407E-3</v>
      </c>
      <c r="S292" s="142">
        <v>61.3</v>
      </c>
      <c r="T292" s="143">
        <v>0.18652921310368117</v>
      </c>
      <c r="U292" s="143">
        <v>182.57345491388043</v>
      </c>
      <c r="V292" s="183">
        <v>11.191752786220871</v>
      </c>
    </row>
    <row r="293" spans="1:22" ht="12.75" x14ac:dyDescent="0.2">
      <c r="A293" s="301"/>
      <c r="B293" s="299">
        <v>287</v>
      </c>
      <c r="C293" s="187" t="s">
        <v>406</v>
      </c>
      <c r="D293" s="137" t="s">
        <v>407</v>
      </c>
      <c r="E293" s="146" t="s">
        <v>385</v>
      </c>
      <c r="F293" s="172" t="s">
        <v>40</v>
      </c>
      <c r="G293" s="139">
        <v>20</v>
      </c>
      <c r="H293" s="139">
        <v>1975</v>
      </c>
      <c r="I293" s="138">
        <v>8.0830000000000002</v>
      </c>
      <c r="J293" s="138">
        <v>1.98</v>
      </c>
      <c r="K293" s="138">
        <v>3.08</v>
      </c>
      <c r="L293" s="138">
        <v>0.16</v>
      </c>
      <c r="M293" s="138"/>
      <c r="N293" s="138">
        <v>2.86</v>
      </c>
      <c r="O293" s="138">
        <v>937.3</v>
      </c>
      <c r="P293" s="138">
        <v>2.86</v>
      </c>
      <c r="Q293" s="138">
        <v>937.3</v>
      </c>
      <c r="R293" s="141">
        <v>3.0513176144244107E-3</v>
      </c>
      <c r="S293" s="142">
        <v>64.75</v>
      </c>
      <c r="T293" s="143">
        <v>0.19757281553398059</v>
      </c>
      <c r="U293" s="143">
        <v>183.07905686546462</v>
      </c>
      <c r="V293" s="183">
        <v>11.854368932038835</v>
      </c>
    </row>
    <row r="294" spans="1:22" ht="12.75" x14ac:dyDescent="0.2">
      <c r="A294" s="301"/>
      <c r="B294" s="298">
        <v>288</v>
      </c>
      <c r="C294" s="187" t="s">
        <v>207</v>
      </c>
      <c r="D294" s="137" t="s">
        <v>441</v>
      </c>
      <c r="E294" s="140" t="s">
        <v>602</v>
      </c>
      <c r="F294" s="172" t="s">
        <v>40</v>
      </c>
      <c r="G294" s="139">
        <v>30</v>
      </c>
      <c r="H294" s="139">
        <v>1974</v>
      </c>
      <c r="I294" s="138">
        <v>24.28256</v>
      </c>
      <c r="J294" s="138">
        <v>7.9050000000000002</v>
      </c>
      <c r="K294" s="138">
        <v>7.5695000000000006</v>
      </c>
      <c r="L294" s="138">
        <v>0.31256</v>
      </c>
      <c r="M294" s="138"/>
      <c r="N294" s="138">
        <v>8.4954999999999998</v>
      </c>
      <c r="O294" s="138">
        <v>2754.89</v>
      </c>
      <c r="P294" s="138">
        <v>8.4954999999999998</v>
      </c>
      <c r="Q294" s="138">
        <v>2754.89</v>
      </c>
      <c r="R294" s="141">
        <v>3.0837891894050216E-3</v>
      </c>
      <c r="S294" s="142">
        <v>50.5</v>
      </c>
      <c r="T294" s="143">
        <v>0.15573135406495359</v>
      </c>
      <c r="U294" s="143">
        <v>185.0273513643013</v>
      </c>
      <c r="V294" s="183">
        <v>9.3438812438972167</v>
      </c>
    </row>
    <row r="295" spans="1:22" ht="12.75" x14ac:dyDescent="0.2">
      <c r="A295" s="301"/>
      <c r="B295" s="298">
        <v>289</v>
      </c>
      <c r="C295" s="187" t="s">
        <v>189</v>
      </c>
      <c r="D295" s="137" t="s">
        <v>190</v>
      </c>
      <c r="E295" s="140" t="s">
        <v>199</v>
      </c>
      <c r="F295" s="172" t="s">
        <v>39</v>
      </c>
      <c r="G295" s="139">
        <v>44</v>
      </c>
      <c r="H295" s="139" t="s">
        <v>51</v>
      </c>
      <c r="I295" s="138">
        <v>11.5</v>
      </c>
      <c r="J295" s="138">
        <v>1.3</v>
      </c>
      <c r="K295" s="138">
        <v>4.7</v>
      </c>
      <c r="L295" s="138">
        <v>-0.3</v>
      </c>
      <c r="M295" s="138">
        <v>0</v>
      </c>
      <c r="N295" s="138">
        <v>5.8</v>
      </c>
      <c r="O295" s="138">
        <v>1876.2</v>
      </c>
      <c r="P295" s="138">
        <v>5.8</v>
      </c>
      <c r="Q295" s="138">
        <v>1876.2</v>
      </c>
      <c r="R295" s="141">
        <v>3.0899999999999999E-3</v>
      </c>
      <c r="S295" s="142">
        <v>57</v>
      </c>
      <c r="T295" s="143">
        <v>0.18</v>
      </c>
      <c r="U295" s="143">
        <v>185.19</v>
      </c>
      <c r="V295" s="183">
        <v>10.56</v>
      </c>
    </row>
    <row r="296" spans="1:22" ht="12.75" x14ac:dyDescent="0.2">
      <c r="A296" s="301"/>
      <c r="B296" s="299">
        <v>290</v>
      </c>
      <c r="C296" s="187" t="s">
        <v>207</v>
      </c>
      <c r="D296" s="137" t="s">
        <v>441</v>
      </c>
      <c r="E296" s="140" t="s">
        <v>603</v>
      </c>
      <c r="F296" s="172" t="s">
        <v>40</v>
      </c>
      <c r="G296" s="139">
        <v>60</v>
      </c>
      <c r="H296" s="139">
        <v>1972</v>
      </c>
      <c r="I296" s="138">
        <v>20.2989</v>
      </c>
      <c r="J296" s="138">
        <v>3.6720000000000002</v>
      </c>
      <c r="K296" s="138">
        <v>9.4001059999999992</v>
      </c>
      <c r="L296" s="138">
        <v>-1.1440999999999999</v>
      </c>
      <c r="M296" s="138"/>
      <c r="N296" s="138">
        <v>8.3708939999999998</v>
      </c>
      <c r="O296" s="138">
        <v>2701.1</v>
      </c>
      <c r="P296" s="138">
        <v>8.3708939999999998</v>
      </c>
      <c r="Q296" s="138">
        <v>2701.1</v>
      </c>
      <c r="R296" s="141">
        <v>3.0990685276368886E-3</v>
      </c>
      <c r="S296" s="142">
        <v>50.5</v>
      </c>
      <c r="T296" s="143">
        <v>0.15650296064566288</v>
      </c>
      <c r="U296" s="143">
        <v>185.9441116582133</v>
      </c>
      <c r="V296" s="183">
        <v>9.3901776387397717</v>
      </c>
    </row>
    <row r="297" spans="1:22" ht="12.75" x14ac:dyDescent="0.2">
      <c r="A297" s="301"/>
      <c r="B297" s="298">
        <v>291</v>
      </c>
      <c r="C297" s="187" t="s">
        <v>207</v>
      </c>
      <c r="D297" s="137" t="s">
        <v>441</v>
      </c>
      <c r="E297" s="140" t="s">
        <v>604</v>
      </c>
      <c r="F297" s="172" t="s">
        <v>40</v>
      </c>
      <c r="G297" s="139">
        <v>100</v>
      </c>
      <c r="H297" s="139">
        <v>1966</v>
      </c>
      <c r="I297" s="138">
        <v>34.160900000000005</v>
      </c>
      <c r="J297" s="138">
        <v>10.404000000000002</v>
      </c>
      <c r="K297" s="138">
        <v>10.228120000000001</v>
      </c>
      <c r="L297" s="138">
        <v>-7.8100000000000003E-2</v>
      </c>
      <c r="M297" s="138"/>
      <c r="N297" s="138">
        <v>13.606880000000002</v>
      </c>
      <c r="O297" s="138">
        <v>4377.1000000000004</v>
      </c>
      <c r="P297" s="138">
        <v>13.606880000000002</v>
      </c>
      <c r="Q297" s="138">
        <v>4377.1000000000004</v>
      </c>
      <c r="R297" s="141">
        <v>3.108651847113386E-3</v>
      </c>
      <c r="S297" s="142">
        <v>50.5</v>
      </c>
      <c r="T297" s="143">
        <v>0.15698691827922598</v>
      </c>
      <c r="U297" s="143">
        <v>186.51911082680317</v>
      </c>
      <c r="V297" s="183">
        <v>9.4192150967535593</v>
      </c>
    </row>
    <row r="298" spans="1:22" ht="12.75" x14ac:dyDescent="0.2">
      <c r="A298" s="301"/>
      <c r="B298" s="298">
        <v>292</v>
      </c>
      <c r="C298" s="187" t="s">
        <v>228</v>
      </c>
      <c r="D298" s="137" t="s">
        <v>229</v>
      </c>
      <c r="E298" s="140" t="s">
        <v>705</v>
      </c>
      <c r="F298" s="172" t="s">
        <v>39</v>
      </c>
      <c r="G298" s="139">
        <v>15</v>
      </c>
      <c r="H298" s="139">
        <v>1988</v>
      </c>
      <c r="I298" s="138">
        <v>6.2549999999999999</v>
      </c>
      <c r="J298" s="138">
        <v>1.3080000000000001</v>
      </c>
      <c r="K298" s="138">
        <v>2.262</v>
      </c>
      <c r="L298" s="138">
        <v>-3.3000000000000002E-2</v>
      </c>
      <c r="M298" s="138"/>
      <c r="N298" s="138">
        <v>2.718</v>
      </c>
      <c r="O298" s="138">
        <v>871.46</v>
      </c>
      <c r="P298" s="138">
        <v>2.718</v>
      </c>
      <c r="Q298" s="138">
        <v>871.46</v>
      </c>
      <c r="R298" s="141">
        <v>3.1189039083836319E-3</v>
      </c>
      <c r="S298" s="142">
        <v>70.400000000000006</v>
      </c>
      <c r="T298" s="143">
        <v>0.2195708351502077</v>
      </c>
      <c r="U298" s="143">
        <v>187.13423450301792</v>
      </c>
      <c r="V298" s="183">
        <v>13.174250109012462</v>
      </c>
    </row>
    <row r="299" spans="1:22" ht="12.75" x14ac:dyDescent="0.2">
      <c r="A299" s="301"/>
      <c r="B299" s="299">
        <v>293</v>
      </c>
      <c r="C299" s="187" t="s">
        <v>883</v>
      </c>
      <c r="D299" s="137" t="s">
        <v>884</v>
      </c>
      <c r="E299" s="140" t="s">
        <v>895</v>
      </c>
      <c r="F299" s="172" t="s">
        <v>40</v>
      </c>
      <c r="G299" s="139">
        <v>20</v>
      </c>
      <c r="H299" s="139">
        <v>1974</v>
      </c>
      <c r="I299" s="138">
        <v>7.6429999999999998</v>
      </c>
      <c r="J299" s="138">
        <v>1.173</v>
      </c>
      <c r="K299" s="138">
        <v>3.4</v>
      </c>
      <c r="L299" s="138">
        <v>5.0999999999999997E-2</v>
      </c>
      <c r="M299" s="138">
        <v>0</v>
      </c>
      <c r="N299" s="138">
        <v>3.0189940000000002</v>
      </c>
      <c r="O299" s="138"/>
      <c r="P299" s="138">
        <v>3.0189940000000002</v>
      </c>
      <c r="Q299" s="138">
        <v>960.89</v>
      </c>
      <c r="R299" s="141">
        <v>3.1418726389076798E-3</v>
      </c>
      <c r="S299" s="142">
        <v>67.099999999999994</v>
      </c>
      <c r="T299" s="143">
        <v>0.2108196540707053</v>
      </c>
      <c r="U299" s="143">
        <v>188.51235833446077</v>
      </c>
      <c r="V299" s="183">
        <v>12.649179244242317</v>
      </c>
    </row>
    <row r="300" spans="1:22" ht="12.75" x14ac:dyDescent="0.2">
      <c r="A300" s="301"/>
      <c r="B300" s="298">
        <v>294</v>
      </c>
      <c r="C300" s="187" t="s">
        <v>257</v>
      </c>
      <c r="D300" s="137" t="s">
        <v>258</v>
      </c>
      <c r="E300" s="140" t="s">
        <v>740</v>
      </c>
      <c r="F300" s="172" t="s">
        <v>40</v>
      </c>
      <c r="G300" s="139">
        <v>36</v>
      </c>
      <c r="H300" s="139" t="s">
        <v>51</v>
      </c>
      <c r="I300" s="138">
        <v>11.5</v>
      </c>
      <c r="J300" s="138">
        <v>2.129</v>
      </c>
      <c r="K300" s="138">
        <v>4.5490000000000004</v>
      </c>
      <c r="L300" s="138">
        <v>0</v>
      </c>
      <c r="M300" s="138">
        <v>0</v>
      </c>
      <c r="N300" s="138">
        <v>4.8220000000000001</v>
      </c>
      <c r="O300" s="138">
        <v>1527.82</v>
      </c>
      <c r="P300" s="138">
        <v>4.8220000000000001</v>
      </c>
      <c r="Q300" s="138">
        <v>1527.82</v>
      </c>
      <c r="R300" s="141">
        <v>3.1561309578353471E-3</v>
      </c>
      <c r="S300" s="142">
        <v>61.3</v>
      </c>
      <c r="T300" s="143">
        <v>0.19347082771530677</v>
      </c>
      <c r="U300" s="143">
        <v>189.36785747012084</v>
      </c>
      <c r="V300" s="183">
        <v>11.608249662918405</v>
      </c>
    </row>
    <row r="301" spans="1:22" ht="12.75" x14ac:dyDescent="0.2">
      <c r="A301" s="301"/>
      <c r="B301" s="298">
        <v>295</v>
      </c>
      <c r="C301" s="187" t="s">
        <v>232</v>
      </c>
      <c r="D301" s="137" t="s">
        <v>714</v>
      </c>
      <c r="E301" s="140" t="s">
        <v>721</v>
      </c>
      <c r="F301" s="172" t="s">
        <v>233</v>
      </c>
      <c r="G301" s="139">
        <v>6</v>
      </c>
      <c r="H301" s="139">
        <v>1979</v>
      </c>
      <c r="I301" s="138">
        <v>2.8899999999999997</v>
      </c>
      <c r="J301" s="138">
        <v>0.4</v>
      </c>
      <c r="K301" s="138">
        <v>1.4</v>
      </c>
      <c r="L301" s="138">
        <v>0.09</v>
      </c>
      <c r="M301" s="138">
        <v>0</v>
      </c>
      <c r="N301" s="138">
        <v>1</v>
      </c>
      <c r="O301" s="138">
        <v>316.74</v>
      </c>
      <c r="P301" s="138">
        <v>1</v>
      </c>
      <c r="Q301" s="138">
        <v>316.74</v>
      </c>
      <c r="R301" s="141">
        <v>3.1571636042179705E-3</v>
      </c>
      <c r="S301" s="142">
        <v>71.83</v>
      </c>
      <c r="T301" s="143">
        <v>0.22677906169097681</v>
      </c>
      <c r="U301" s="143">
        <v>189.42981625307823</v>
      </c>
      <c r="V301" s="183">
        <v>13.606743701458608</v>
      </c>
    </row>
    <row r="302" spans="1:22" ht="12.75" x14ac:dyDescent="0.2">
      <c r="A302" s="301"/>
      <c r="B302" s="299">
        <v>296</v>
      </c>
      <c r="C302" s="189" t="s">
        <v>141</v>
      </c>
      <c r="D302" s="152" t="s">
        <v>152</v>
      </c>
      <c r="E302" s="154" t="s">
        <v>526</v>
      </c>
      <c r="F302" s="217"/>
      <c r="G302" s="152">
        <v>45</v>
      </c>
      <c r="H302" s="155" t="s">
        <v>51</v>
      </c>
      <c r="I302" s="156">
        <v>18.38</v>
      </c>
      <c r="J302" s="156">
        <v>4.1900000000000004</v>
      </c>
      <c r="K302" s="156">
        <v>6.29</v>
      </c>
      <c r="L302" s="156">
        <v>0.55000000000000004</v>
      </c>
      <c r="M302" s="156">
        <v>1.323</v>
      </c>
      <c r="N302" s="156">
        <v>6.0269999999999992</v>
      </c>
      <c r="O302" s="156">
        <v>2313.0500000000002</v>
      </c>
      <c r="P302" s="156">
        <v>7.35</v>
      </c>
      <c r="Q302" s="156">
        <v>2313.0500000000002</v>
      </c>
      <c r="R302" s="157">
        <v>3.1776226194850949E-3</v>
      </c>
      <c r="S302" s="153">
        <v>56.7</v>
      </c>
      <c r="T302" s="158">
        <v>0.1801712025248049</v>
      </c>
      <c r="U302" s="158">
        <v>190.65735716910569</v>
      </c>
      <c r="V302" s="190">
        <v>10.810272151488293</v>
      </c>
    </row>
    <row r="303" spans="1:22" ht="12.75" x14ac:dyDescent="0.2">
      <c r="A303" s="301"/>
      <c r="B303" s="298">
        <v>297</v>
      </c>
      <c r="C303" s="187" t="s">
        <v>408</v>
      </c>
      <c r="D303" s="137" t="s">
        <v>409</v>
      </c>
      <c r="E303" s="140" t="s">
        <v>415</v>
      </c>
      <c r="F303" s="172" t="s">
        <v>181</v>
      </c>
      <c r="G303" s="139">
        <v>42</v>
      </c>
      <c r="H303" s="139">
        <v>1994</v>
      </c>
      <c r="I303" s="138">
        <v>22.6</v>
      </c>
      <c r="J303" s="138">
        <v>2.3199999999999998</v>
      </c>
      <c r="K303" s="138">
        <v>11.9</v>
      </c>
      <c r="L303" s="138">
        <v>0.63</v>
      </c>
      <c r="M303" s="138">
        <v>0</v>
      </c>
      <c r="N303" s="138">
        <v>7.72</v>
      </c>
      <c r="O303" s="138">
        <v>2423.1999999999998</v>
      </c>
      <c r="P303" s="138">
        <v>7.72</v>
      </c>
      <c r="Q303" s="138">
        <v>2423.1999999999998</v>
      </c>
      <c r="R303" s="141">
        <v>3.1858699240673491E-3</v>
      </c>
      <c r="S303" s="142">
        <v>80.099999999999994</v>
      </c>
      <c r="T303" s="143">
        <v>0.25518818091779466</v>
      </c>
      <c r="U303" s="143">
        <v>191.15219544404093</v>
      </c>
      <c r="V303" s="183">
        <v>15.311290855067677</v>
      </c>
    </row>
    <row r="304" spans="1:22" ht="12.75" x14ac:dyDescent="0.2">
      <c r="A304" s="301"/>
      <c r="B304" s="298">
        <v>298</v>
      </c>
      <c r="C304" s="187" t="s">
        <v>640</v>
      </c>
      <c r="D304" s="137" t="s">
        <v>671</v>
      </c>
      <c r="E304" s="140" t="s">
        <v>653</v>
      </c>
      <c r="F304" s="172" t="s">
        <v>39</v>
      </c>
      <c r="G304" s="139">
        <v>10</v>
      </c>
      <c r="H304" s="139">
        <v>1961</v>
      </c>
      <c r="I304" s="138">
        <v>3.4940000000000002</v>
      </c>
      <c r="J304" s="138">
        <v>0.46</v>
      </c>
      <c r="K304" s="138">
        <v>1.577</v>
      </c>
      <c r="L304" s="138">
        <v>4.9000000000000002E-2</v>
      </c>
      <c r="M304" s="138">
        <v>0</v>
      </c>
      <c r="N304" s="138">
        <v>1.4059999999999999</v>
      </c>
      <c r="O304" s="138">
        <v>442.2</v>
      </c>
      <c r="P304" s="138">
        <v>1.4059999999999999</v>
      </c>
      <c r="Q304" s="138">
        <v>442.2</v>
      </c>
      <c r="R304" s="141">
        <v>3.2100000000000002E-3</v>
      </c>
      <c r="S304" s="142">
        <v>71.83</v>
      </c>
      <c r="T304" s="143">
        <v>0.23057430000000001</v>
      </c>
      <c r="U304" s="143">
        <v>192.60000000000002</v>
      </c>
      <c r="V304" s="183">
        <v>13.834458</v>
      </c>
    </row>
    <row r="305" spans="1:22" ht="12.75" x14ac:dyDescent="0.2">
      <c r="A305" s="301"/>
      <c r="B305" s="299">
        <v>299</v>
      </c>
      <c r="C305" s="187" t="s">
        <v>406</v>
      </c>
      <c r="D305" s="137" t="s">
        <v>407</v>
      </c>
      <c r="E305" s="146" t="s">
        <v>379</v>
      </c>
      <c r="F305" s="172" t="s">
        <v>231</v>
      </c>
      <c r="G305" s="139">
        <v>20</v>
      </c>
      <c r="H305" s="139">
        <v>1989</v>
      </c>
      <c r="I305" s="138">
        <v>8.9420000000000002</v>
      </c>
      <c r="J305" s="138">
        <v>1.82</v>
      </c>
      <c r="K305" s="138">
        <v>3.75</v>
      </c>
      <c r="L305" s="138">
        <v>0.06</v>
      </c>
      <c r="M305" s="138"/>
      <c r="N305" s="138">
        <v>3.37</v>
      </c>
      <c r="O305" s="138">
        <v>1042.6199999999999</v>
      </c>
      <c r="P305" s="138">
        <v>3.37</v>
      </c>
      <c r="Q305" s="138">
        <v>1042.6199999999999</v>
      </c>
      <c r="R305" s="141">
        <v>3.2322418522568149E-3</v>
      </c>
      <c r="S305" s="142">
        <v>64.75</v>
      </c>
      <c r="T305" s="143">
        <v>0.20928765993362877</v>
      </c>
      <c r="U305" s="143">
        <v>193.93451113540888</v>
      </c>
      <c r="V305" s="183">
        <v>12.557259596017726</v>
      </c>
    </row>
    <row r="306" spans="1:22" ht="12.75" x14ac:dyDescent="0.2">
      <c r="A306" s="301"/>
      <c r="B306" s="298">
        <v>300</v>
      </c>
      <c r="C306" s="187" t="s">
        <v>408</v>
      </c>
      <c r="D306" s="137" t="s">
        <v>409</v>
      </c>
      <c r="E306" s="140" t="s">
        <v>819</v>
      </c>
      <c r="F306" s="172" t="s">
        <v>181</v>
      </c>
      <c r="G306" s="139">
        <v>40</v>
      </c>
      <c r="H306" s="139">
        <v>1983</v>
      </c>
      <c r="I306" s="138">
        <v>17.899999999999999</v>
      </c>
      <c r="J306" s="138">
        <v>3.32</v>
      </c>
      <c r="K306" s="138">
        <v>7.5</v>
      </c>
      <c r="L306" s="138">
        <v>0.8</v>
      </c>
      <c r="M306" s="138">
        <v>1.1200000000000001</v>
      </c>
      <c r="N306" s="138">
        <v>5.2</v>
      </c>
      <c r="O306" s="138">
        <v>2236.3000000000002</v>
      </c>
      <c r="P306" s="138">
        <v>6.2</v>
      </c>
      <c r="Q306" s="138">
        <v>1910.42</v>
      </c>
      <c r="R306" s="141">
        <v>3.2453596591325469E-3</v>
      </c>
      <c r="S306" s="142">
        <v>80.099999999999994</v>
      </c>
      <c r="T306" s="143">
        <v>0.259953308696517</v>
      </c>
      <c r="U306" s="143">
        <v>194.72157954795281</v>
      </c>
      <c r="V306" s="183">
        <v>15.597198521791018</v>
      </c>
    </row>
    <row r="307" spans="1:22" ht="12.75" x14ac:dyDescent="0.2">
      <c r="A307" s="301"/>
      <c r="B307" s="298">
        <v>301</v>
      </c>
      <c r="C307" s="187" t="s">
        <v>232</v>
      </c>
      <c r="D307" s="137" t="s">
        <v>714</v>
      </c>
      <c r="E307" s="140" t="s">
        <v>242</v>
      </c>
      <c r="F307" s="172" t="s">
        <v>233</v>
      </c>
      <c r="G307" s="139">
        <v>40</v>
      </c>
      <c r="H307" s="139">
        <v>1983</v>
      </c>
      <c r="I307" s="138">
        <v>15.9</v>
      </c>
      <c r="J307" s="138">
        <v>4.2</v>
      </c>
      <c r="K307" s="138">
        <v>5.7</v>
      </c>
      <c r="L307" s="138">
        <v>-1.4</v>
      </c>
      <c r="M307" s="138">
        <v>0</v>
      </c>
      <c r="N307" s="138">
        <v>7.4</v>
      </c>
      <c r="O307" s="138">
        <v>2268.94</v>
      </c>
      <c r="P307" s="138">
        <v>7.4</v>
      </c>
      <c r="Q307" s="138">
        <v>2268.94</v>
      </c>
      <c r="R307" s="141">
        <v>3.2614348550424428E-3</v>
      </c>
      <c r="S307" s="142">
        <v>71.83</v>
      </c>
      <c r="T307" s="143">
        <v>0.23426886563769866</v>
      </c>
      <c r="U307" s="143">
        <v>195.68609130254657</v>
      </c>
      <c r="V307" s="183">
        <v>14.05613193826192</v>
      </c>
    </row>
    <row r="308" spans="1:22" ht="12.75" x14ac:dyDescent="0.2">
      <c r="A308" s="301"/>
      <c r="B308" s="299">
        <v>302</v>
      </c>
      <c r="C308" s="187" t="s">
        <v>232</v>
      </c>
      <c r="D308" s="137" t="s">
        <v>714</v>
      </c>
      <c r="E308" s="140" t="s">
        <v>236</v>
      </c>
      <c r="F308" s="172" t="s">
        <v>233</v>
      </c>
      <c r="G308" s="139">
        <v>40</v>
      </c>
      <c r="H308" s="139">
        <v>1992</v>
      </c>
      <c r="I308" s="138">
        <v>15.8</v>
      </c>
      <c r="J308" s="138">
        <v>3.7</v>
      </c>
      <c r="K308" s="138">
        <v>5.4</v>
      </c>
      <c r="L308" s="138">
        <v>-0.4</v>
      </c>
      <c r="M308" s="138">
        <v>0</v>
      </c>
      <c r="N308" s="138">
        <v>7.1</v>
      </c>
      <c r="O308" s="138">
        <v>2169.38</v>
      </c>
      <c r="P308" s="138">
        <v>7.1</v>
      </c>
      <c r="Q308" s="138">
        <v>2169.38</v>
      </c>
      <c r="R308" s="141">
        <v>3.2728244936341255E-3</v>
      </c>
      <c r="S308" s="142">
        <v>71.83</v>
      </c>
      <c r="T308" s="143">
        <v>0.23508698337773923</v>
      </c>
      <c r="U308" s="143">
        <v>196.36946961804753</v>
      </c>
      <c r="V308" s="183">
        <v>14.105219002664354</v>
      </c>
    </row>
    <row r="309" spans="1:22" ht="12.75" x14ac:dyDescent="0.2">
      <c r="A309" s="301"/>
      <c r="B309" s="298">
        <v>303</v>
      </c>
      <c r="C309" s="187" t="s">
        <v>232</v>
      </c>
      <c r="D309" s="137" t="s">
        <v>714</v>
      </c>
      <c r="E309" s="140" t="s">
        <v>247</v>
      </c>
      <c r="F309" s="172" t="s">
        <v>722</v>
      </c>
      <c r="G309" s="139">
        <v>40</v>
      </c>
      <c r="H309" s="139">
        <v>1973</v>
      </c>
      <c r="I309" s="138">
        <v>15</v>
      </c>
      <c r="J309" s="138">
        <v>2.5</v>
      </c>
      <c r="K309" s="138">
        <v>5.7</v>
      </c>
      <c r="L309" s="138">
        <v>0.4</v>
      </c>
      <c r="M309" s="138">
        <v>0</v>
      </c>
      <c r="N309" s="138">
        <v>6.4</v>
      </c>
      <c r="O309" s="138">
        <v>1952.48</v>
      </c>
      <c r="P309" s="138">
        <v>6.4</v>
      </c>
      <c r="Q309" s="138">
        <v>1952.48</v>
      </c>
      <c r="R309" s="141">
        <v>3.2778824879128084E-3</v>
      </c>
      <c r="S309" s="142">
        <v>71.83</v>
      </c>
      <c r="T309" s="143">
        <v>0.23545029910677703</v>
      </c>
      <c r="U309" s="143">
        <v>196.67294927476851</v>
      </c>
      <c r="V309" s="183">
        <v>14.127017946406623</v>
      </c>
    </row>
    <row r="310" spans="1:22" ht="12.75" x14ac:dyDescent="0.2">
      <c r="A310" s="301"/>
      <c r="B310" s="298">
        <v>304</v>
      </c>
      <c r="C310" s="187" t="s">
        <v>228</v>
      </c>
      <c r="D310" s="137" t="s">
        <v>229</v>
      </c>
      <c r="E310" s="140" t="s">
        <v>706</v>
      </c>
      <c r="F310" s="172" t="s">
        <v>39</v>
      </c>
      <c r="G310" s="139">
        <v>8</v>
      </c>
      <c r="H310" s="139">
        <v>1981</v>
      </c>
      <c r="I310" s="138">
        <v>2.0470000000000002</v>
      </c>
      <c r="J310" s="138">
        <v>0.89500000000000002</v>
      </c>
      <c r="K310" s="138">
        <v>8.8999999999999996E-2</v>
      </c>
      <c r="L310" s="138">
        <v>-0.23200000000000001</v>
      </c>
      <c r="M310" s="138"/>
      <c r="N310" s="138">
        <v>1.2949999999999999</v>
      </c>
      <c r="O310" s="138">
        <v>389.2</v>
      </c>
      <c r="P310" s="138">
        <v>1.2949999999999999</v>
      </c>
      <c r="Q310" s="138">
        <v>389.2</v>
      </c>
      <c r="R310" s="141">
        <v>3.3273381294964027E-3</v>
      </c>
      <c r="S310" s="142">
        <v>70.400000000000006</v>
      </c>
      <c r="T310" s="143">
        <v>0.23424460431654678</v>
      </c>
      <c r="U310" s="143">
        <v>199.64028776978415</v>
      </c>
      <c r="V310" s="183">
        <v>14.054676258992806</v>
      </c>
    </row>
    <row r="311" spans="1:22" ht="12.75" x14ac:dyDescent="0.2">
      <c r="A311" s="301"/>
      <c r="B311" s="299">
        <v>305</v>
      </c>
      <c r="C311" s="187" t="s">
        <v>257</v>
      </c>
      <c r="D311" s="137" t="s">
        <v>258</v>
      </c>
      <c r="E311" s="140" t="s">
        <v>265</v>
      </c>
      <c r="F311" s="172" t="s">
        <v>40</v>
      </c>
      <c r="G311" s="139">
        <v>30</v>
      </c>
      <c r="H311" s="139" t="s">
        <v>51</v>
      </c>
      <c r="I311" s="138">
        <v>12.33</v>
      </c>
      <c r="J311" s="138">
        <v>2.0910000000000002</v>
      </c>
      <c r="K311" s="138">
        <v>4.8</v>
      </c>
      <c r="L311" s="138">
        <v>0</v>
      </c>
      <c r="M311" s="138">
        <v>0</v>
      </c>
      <c r="N311" s="138">
        <v>5.4390000000000001</v>
      </c>
      <c r="O311" s="138">
        <v>1626.42</v>
      </c>
      <c r="P311" s="138">
        <v>5.4390000000000001</v>
      </c>
      <c r="Q311" s="138">
        <v>1626.42</v>
      </c>
      <c r="R311" s="141">
        <v>3.3441546464012986E-3</v>
      </c>
      <c r="S311" s="142">
        <v>61.3</v>
      </c>
      <c r="T311" s="143">
        <v>0.20499667982439959</v>
      </c>
      <c r="U311" s="143">
        <v>200.64927878407792</v>
      </c>
      <c r="V311" s="183">
        <v>12.299800789463976</v>
      </c>
    </row>
    <row r="312" spans="1:22" ht="12.75" x14ac:dyDescent="0.2">
      <c r="A312" s="301"/>
      <c r="B312" s="298">
        <v>306</v>
      </c>
      <c r="C312" s="189" t="s">
        <v>141</v>
      </c>
      <c r="D312" s="152" t="s">
        <v>152</v>
      </c>
      <c r="E312" s="154" t="s">
        <v>527</v>
      </c>
      <c r="F312" s="217"/>
      <c r="G312" s="152">
        <v>45</v>
      </c>
      <c r="H312" s="155" t="s">
        <v>51</v>
      </c>
      <c r="I312" s="156">
        <v>17.5</v>
      </c>
      <c r="J312" s="156">
        <v>4.4800000000000004</v>
      </c>
      <c r="K312" s="156">
        <v>5.17</v>
      </c>
      <c r="L312" s="156">
        <v>0.12</v>
      </c>
      <c r="M312" s="156">
        <v>1.3914</v>
      </c>
      <c r="N312" s="156">
        <v>6.3386000000000005</v>
      </c>
      <c r="O312" s="156">
        <v>2301.0500000000002</v>
      </c>
      <c r="P312" s="156">
        <v>7.73</v>
      </c>
      <c r="Q312" s="156">
        <v>2301.0500000000002</v>
      </c>
      <c r="R312" s="157">
        <v>3.3593359553247431E-3</v>
      </c>
      <c r="S312" s="153">
        <v>56.7</v>
      </c>
      <c r="T312" s="158">
        <v>0.19047434866691296</v>
      </c>
      <c r="U312" s="158">
        <v>201.5601573194846</v>
      </c>
      <c r="V312" s="190">
        <v>11.428460920014777</v>
      </c>
    </row>
    <row r="313" spans="1:22" ht="12.75" x14ac:dyDescent="0.2">
      <c r="A313" s="301"/>
      <c r="B313" s="298">
        <v>307</v>
      </c>
      <c r="C313" s="187" t="s">
        <v>228</v>
      </c>
      <c r="D313" s="137" t="s">
        <v>229</v>
      </c>
      <c r="E313" s="140" t="s">
        <v>707</v>
      </c>
      <c r="F313" s="172" t="s">
        <v>39</v>
      </c>
      <c r="G313" s="139">
        <v>12</v>
      </c>
      <c r="H313" s="139">
        <v>1982</v>
      </c>
      <c r="I313" s="138">
        <v>2.6179999999999999</v>
      </c>
      <c r="J313" s="138">
        <v>0.57899999999999996</v>
      </c>
      <c r="K313" s="138">
        <v>0.29799999999999999</v>
      </c>
      <c r="L313" s="138">
        <v>-1.7999999999999999E-2</v>
      </c>
      <c r="M313" s="138"/>
      <c r="N313" s="138">
        <v>1.7589999999999999</v>
      </c>
      <c r="O313" s="138">
        <v>523.41999999999996</v>
      </c>
      <c r="P313" s="138">
        <v>1.7589999999999999</v>
      </c>
      <c r="Q313" s="138">
        <v>523.41999999999996</v>
      </c>
      <c r="R313" s="141">
        <v>3.3605899659928931E-3</v>
      </c>
      <c r="S313" s="142">
        <v>70.400000000000006</v>
      </c>
      <c r="T313" s="143">
        <v>0.23658553360589968</v>
      </c>
      <c r="U313" s="143">
        <v>201.6353979595736</v>
      </c>
      <c r="V313" s="183">
        <v>14.195132016353982</v>
      </c>
    </row>
    <row r="314" spans="1:22" ht="12.75" x14ac:dyDescent="0.2">
      <c r="A314" s="301"/>
      <c r="B314" s="299">
        <v>308</v>
      </c>
      <c r="C314" s="187" t="s">
        <v>408</v>
      </c>
      <c r="D314" s="137" t="s">
        <v>409</v>
      </c>
      <c r="E314" s="140" t="s">
        <v>820</v>
      </c>
      <c r="F314" s="172" t="s">
        <v>181</v>
      </c>
      <c r="G314" s="139">
        <v>18</v>
      </c>
      <c r="H314" s="139">
        <v>1962</v>
      </c>
      <c r="I314" s="138">
        <v>6.71</v>
      </c>
      <c r="J314" s="138">
        <v>1.62</v>
      </c>
      <c r="K314" s="138">
        <v>2.83</v>
      </c>
      <c r="L314" s="138">
        <v>-0.4</v>
      </c>
      <c r="M314" s="138">
        <v>0</v>
      </c>
      <c r="N314" s="138">
        <v>2.7</v>
      </c>
      <c r="O314" s="138">
        <v>802.35</v>
      </c>
      <c r="P314" s="138">
        <v>2.7</v>
      </c>
      <c r="Q314" s="138">
        <v>802.35</v>
      </c>
      <c r="R314" s="141">
        <v>3.3651149747616379E-3</v>
      </c>
      <c r="S314" s="142">
        <v>80.099999999999994</v>
      </c>
      <c r="T314" s="143">
        <v>0.26954570947840717</v>
      </c>
      <c r="U314" s="143">
        <v>201.90689848569829</v>
      </c>
      <c r="V314" s="183">
        <v>16.172742568704432</v>
      </c>
    </row>
    <row r="315" spans="1:22" ht="12.75" x14ac:dyDescent="0.2">
      <c r="A315" s="301"/>
      <c r="B315" s="298">
        <v>309</v>
      </c>
      <c r="C315" s="185" t="s">
        <v>232</v>
      </c>
      <c r="D315" s="137" t="s">
        <v>714</v>
      </c>
      <c r="E315" s="140" t="s">
        <v>239</v>
      </c>
      <c r="F315" s="172" t="s">
        <v>722</v>
      </c>
      <c r="G315" s="139">
        <v>40</v>
      </c>
      <c r="H315" s="139">
        <v>1983</v>
      </c>
      <c r="I315" s="138">
        <v>15.5</v>
      </c>
      <c r="J315" s="138">
        <v>5.4</v>
      </c>
      <c r="K315" s="138">
        <v>5.2</v>
      </c>
      <c r="L315" s="138">
        <v>-2.7</v>
      </c>
      <c r="M315" s="138">
        <v>0</v>
      </c>
      <c r="N315" s="138">
        <v>7.6</v>
      </c>
      <c r="O315" s="138">
        <v>2247.83</v>
      </c>
      <c r="P315" s="138">
        <v>7.6</v>
      </c>
      <c r="Q315" s="138">
        <v>2247.83</v>
      </c>
      <c r="R315" s="141">
        <v>3.381038601673614E-3</v>
      </c>
      <c r="S315" s="142">
        <v>71.83</v>
      </c>
      <c r="T315" s="143">
        <v>0.24286000275821568</v>
      </c>
      <c r="U315" s="143">
        <v>202.86231610041682</v>
      </c>
      <c r="V315" s="183">
        <v>14.57160016549294</v>
      </c>
    </row>
    <row r="316" spans="1:22" ht="12.75" x14ac:dyDescent="0.2">
      <c r="A316" s="301"/>
      <c r="B316" s="298">
        <v>310</v>
      </c>
      <c r="C316" s="185" t="s">
        <v>232</v>
      </c>
      <c r="D316" s="137" t="s">
        <v>714</v>
      </c>
      <c r="E316" s="140" t="s">
        <v>234</v>
      </c>
      <c r="F316" s="172" t="s">
        <v>233</v>
      </c>
      <c r="G316" s="139">
        <v>25</v>
      </c>
      <c r="H316" s="139">
        <v>1972</v>
      </c>
      <c r="I316" s="138">
        <v>6.3999999999999995</v>
      </c>
      <c r="J316" s="138">
        <v>2.9</v>
      </c>
      <c r="K316" s="138">
        <v>0.5</v>
      </c>
      <c r="L316" s="138">
        <v>-1.3</v>
      </c>
      <c r="M316" s="138">
        <v>0.8</v>
      </c>
      <c r="N316" s="138">
        <v>3.5</v>
      </c>
      <c r="O316" s="138">
        <v>1689.3</v>
      </c>
      <c r="P316" s="138">
        <v>4.3</v>
      </c>
      <c r="Q316" s="138">
        <v>1271.24</v>
      </c>
      <c r="R316" s="141">
        <v>3.3825241496491612E-3</v>
      </c>
      <c r="S316" s="142">
        <v>71.83</v>
      </c>
      <c r="T316" s="143">
        <v>0.24296670966929923</v>
      </c>
      <c r="U316" s="143">
        <v>202.95144897894968</v>
      </c>
      <c r="V316" s="183">
        <v>14.578002580157955</v>
      </c>
    </row>
    <row r="317" spans="1:22" ht="12.75" x14ac:dyDescent="0.2">
      <c r="A317" s="301"/>
      <c r="B317" s="299">
        <v>311</v>
      </c>
      <c r="C317" s="191" t="s">
        <v>141</v>
      </c>
      <c r="D317" s="152" t="s">
        <v>152</v>
      </c>
      <c r="E317" s="154" t="s">
        <v>528</v>
      </c>
      <c r="F317" s="217"/>
      <c r="G317" s="152">
        <v>60</v>
      </c>
      <c r="H317" s="155" t="s">
        <v>51</v>
      </c>
      <c r="I317" s="156">
        <v>20.61</v>
      </c>
      <c r="J317" s="156">
        <v>5.65</v>
      </c>
      <c r="K317" s="156">
        <v>5.05</v>
      </c>
      <c r="L317" s="156">
        <v>0.06</v>
      </c>
      <c r="M317" s="156">
        <v>1.7729999999999999</v>
      </c>
      <c r="N317" s="156">
        <v>8.077</v>
      </c>
      <c r="O317" s="156">
        <v>2896.03</v>
      </c>
      <c r="P317" s="156">
        <v>9.85</v>
      </c>
      <c r="Q317" s="156">
        <v>2896.03</v>
      </c>
      <c r="R317" s="157">
        <v>3.4012078604158101E-3</v>
      </c>
      <c r="S317" s="153">
        <v>56.7</v>
      </c>
      <c r="T317" s="158">
        <v>0.19284848568557644</v>
      </c>
      <c r="U317" s="158">
        <v>204.07247162494861</v>
      </c>
      <c r="V317" s="190">
        <v>11.570909141134587</v>
      </c>
    </row>
    <row r="318" spans="1:22" ht="12.75" x14ac:dyDescent="0.2">
      <c r="A318" s="301"/>
      <c r="B318" s="298">
        <v>312</v>
      </c>
      <c r="C318" s="185" t="s">
        <v>232</v>
      </c>
      <c r="D318" s="137" t="s">
        <v>714</v>
      </c>
      <c r="E318" s="140" t="s">
        <v>240</v>
      </c>
      <c r="F318" s="172" t="s">
        <v>722</v>
      </c>
      <c r="G318" s="139">
        <v>40</v>
      </c>
      <c r="H318" s="139">
        <v>1992</v>
      </c>
      <c r="I318" s="138">
        <v>18.7</v>
      </c>
      <c r="J318" s="138">
        <v>3.9</v>
      </c>
      <c r="K318" s="138">
        <v>6.8</v>
      </c>
      <c r="L318" s="138">
        <v>0.2</v>
      </c>
      <c r="M318" s="138">
        <v>0</v>
      </c>
      <c r="N318" s="138">
        <v>7.8</v>
      </c>
      <c r="O318" s="138">
        <v>2289.4899999999998</v>
      </c>
      <c r="P318" s="138">
        <v>7.8</v>
      </c>
      <c r="Q318" s="138">
        <v>2289.4899999999998</v>
      </c>
      <c r="R318" s="141">
        <v>3.4068722728642625E-3</v>
      </c>
      <c r="S318" s="142">
        <v>71.83</v>
      </c>
      <c r="T318" s="143">
        <v>0.24471563535983998</v>
      </c>
      <c r="U318" s="143">
        <v>204.41233637185573</v>
      </c>
      <c r="V318" s="183">
        <v>14.682938121590396</v>
      </c>
    </row>
    <row r="319" spans="1:22" ht="12.75" x14ac:dyDescent="0.2">
      <c r="A319" s="301"/>
      <c r="B319" s="298">
        <v>313</v>
      </c>
      <c r="C319" s="191" t="s">
        <v>141</v>
      </c>
      <c r="D319" s="152" t="s">
        <v>152</v>
      </c>
      <c r="E319" s="154" t="s">
        <v>529</v>
      </c>
      <c r="F319" s="217"/>
      <c r="G319" s="152">
        <v>42</v>
      </c>
      <c r="H319" s="155" t="s">
        <v>51</v>
      </c>
      <c r="I319" s="156">
        <v>16.11</v>
      </c>
      <c r="J319" s="156">
        <v>3.81</v>
      </c>
      <c r="K319" s="156">
        <v>3.56</v>
      </c>
      <c r="L319" s="156">
        <v>0.57999999999999996</v>
      </c>
      <c r="M319" s="156">
        <v>1.47</v>
      </c>
      <c r="N319" s="156">
        <v>6.69</v>
      </c>
      <c r="O319" s="156">
        <v>2317.27</v>
      </c>
      <c r="P319" s="156">
        <v>7.39</v>
      </c>
      <c r="Q319" s="156">
        <v>2164.11</v>
      </c>
      <c r="R319" s="157">
        <v>3.4147986932272388E-3</v>
      </c>
      <c r="S319" s="153">
        <v>56.7</v>
      </c>
      <c r="T319" s="158">
        <v>0.19361908590598445</v>
      </c>
      <c r="U319" s="158">
        <v>204.88792159363433</v>
      </c>
      <c r="V319" s="190">
        <v>11.617145154359067</v>
      </c>
    </row>
    <row r="320" spans="1:22" ht="12.75" x14ac:dyDescent="0.2">
      <c r="A320" s="301"/>
      <c r="B320" s="299">
        <v>314</v>
      </c>
      <c r="C320" s="185" t="s">
        <v>232</v>
      </c>
      <c r="D320" s="137" t="s">
        <v>714</v>
      </c>
      <c r="E320" s="140" t="s">
        <v>725</v>
      </c>
      <c r="F320" s="172" t="s">
        <v>722</v>
      </c>
      <c r="G320" s="139">
        <v>40</v>
      </c>
      <c r="H320" s="139"/>
      <c r="I320" s="138">
        <v>17.099999999999998</v>
      </c>
      <c r="J320" s="138">
        <v>3</v>
      </c>
      <c r="K320" s="138">
        <v>6.6</v>
      </c>
      <c r="L320" s="138">
        <v>-0.3</v>
      </c>
      <c r="M320" s="138">
        <v>0</v>
      </c>
      <c r="N320" s="138">
        <v>7.8</v>
      </c>
      <c r="O320" s="138">
        <v>2272</v>
      </c>
      <c r="P320" s="138">
        <v>7.8</v>
      </c>
      <c r="Q320" s="138">
        <v>2272</v>
      </c>
      <c r="R320" s="141">
        <v>3.4330985915492955E-3</v>
      </c>
      <c r="S320" s="142">
        <v>71.83</v>
      </c>
      <c r="T320" s="143">
        <v>0.24659947183098591</v>
      </c>
      <c r="U320" s="143">
        <v>205.98591549295773</v>
      </c>
      <c r="V320" s="183">
        <v>14.795968309859154</v>
      </c>
    </row>
    <row r="321" spans="1:22" ht="12.75" x14ac:dyDescent="0.2">
      <c r="A321" s="301"/>
      <c r="B321" s="298">
        <v>315</v>
      </c>
      <c r="C321" s="185" t="s">
        <v>883</v>
      </c>
      <c r="D321" s="137" t="s">
        <v>884</v>
      </c>
      <c r="E321" s="140" t="s">
        <v>901</v>
      </c>
      <c r="F321" s="172" t="s">
        <v>40</v>
      </c>
      <c r="G321" s="139">
        <v>31</v>
      </c>
      <c r="H321" s="139">
        <v>1981</v>
      </c>
      <c r="I321" s="138">
        <v>13.49</v>
      </c>
      <c r="J321" s="138">
        <v>2.601</v>
      </c>
      <c r="K321" s="138">
        <v>5.099971</v>
      </c>
      <c r="L321" s="138">
        <v>0.20399999999999999</v>
      </c>
      <c r="M321" s="138">
        <v>0</v>
      </c>
      <c r="N321" s="138">
        <v>5.5585000000000004</v>
      </c>
      <c r="O321" s="138"/>
      <c r="P321" s="138">
        <v>5.5585000000000004</v>
      </c>
      <c r="Q321" s="138">
        <v>1604.6690000000001</v>
      </c>
      <c r="R321" s="141">
        <v>3.4639542485085709E-3</v>
      </c>
      <c r="S321" s="142">
        <v>67.099999999999994</v>
      </c>
      <c r="T321" s="143">
        <v>0.23243133007492509</v>
      </c>
      <c r="U321" s="143">
        <v>207.83725491051425</v>
      </c>
      <c r="V321" s="183">
        <v>13.945879804495506</v>
      </c>
    </row>
    <row r="322" spans="1:22" ht="12.75" x14ac:dyDescent="0.2">
      <c r="A322" s="301"/>
      <c r="B322" s="298">
        <v>316</v>
      </c>
      <c r="C322" s="185" t="s">
        <v>883</v>
      </c>
      <c r="D322" s="137" t="s">
        <v>884</v>
      </c>
      <c r="E322" s="140" t="s">
        <v>898</v>
      </c>
      <c r="F322" s="172" t="s">
        <v>40</v>
      </c>
      <c r="G322" s="139">
        <v>29</v>
      </c>
      <c r="H322" s="139">
        <v>1990</v>
      </c>
      <c r="I322" s="138">
        <v>15.015000000000001</v>
      </c>
      <c r="J322" s="138">
        <v>3.1110000000000002</v>
      </c>
      <c r="K322" s="138">
        <v>5.22</v>
      </c>
      <c r="L322" s="138">
        <v>-0.20399999999999999</v>
      </c>
      <c r="M322" s="138">
        <v>0</v>
      </c>
      <c r="N322" s="138">
        <v>6.8875999999999999</v>
      </c>
      <c r="O322" s="138"/>
      <c r="P322" s="138">
        <v>6.8875999999999999</v>
      </c>
      <c r="Q322" s="138">
        <v>1979.691</v>
      </c>
      <c r="R322" s="141">
        <v>3.4791288135370621E-3</v>
      </c>
      <c r="S322" s="142">
        <v>67.099999999999994</v>
      </c>
      <c r="T322" s="143">
        <v>0.23344954338833684</v>
      </c>
      <c r="U322" s="143">
        <v>208.74772881222373</v>
      </c>
      <c r="V322" s="183">
        <v>14.006972603300211</v>
      </c>
    </row>
    <row r="323" spans="1:22" ht="12.75" x14ac:dyDescent="0.2">
      <c r="A323" s="301"/>
      <c r="B323" s="299">
        <v>317</v>
      </c>
      <c r="C323" s="185" t="s">
        <v>96</v>
      </c>
      <c r="D323" s="137" t="s">
        <v>97</v>
      </c>
      <c r="E323" s="140" t="s">
        <v>115</v>
      </c>
      <c r="F323" s="172"/>
      <c r="G323" s="139">
        <v>12</v>
      </c>
      <c r="H323" s="139">
        <v>1956</v>
      </c>
      <c r="I323" s="138">
        <v>4.13</v>
      </c>
      <c r="J323" s="138">
        <v>1.74</v>
      </c>
      <c r="K323" s="138">
        <v>0</v>
      </c>
      <c r="L323" s="138">
        <v>0</v>
      </c>
      <c r="M323" s="138">
        <v>0.14000000000000001</v>
      </c>
      <c r="N323" s="138">
        <v>2.25</v>
      </c>
      <c r="O323" s="138">
        <v>640.27</v>
      </c>
      <c r="P323" s="138">
        <v>2.25</v>
      </c>
      <c r="Q323" s="138">
        <v>640.27</v>
      </c>
      <c r="R323" s="141">
        <v>3.5100000000000001E-3</v>
      </c>
      <c r="S323" s="142">
        <v>47.4</v>
      </c>
      <c r="T323" s="143">
        <v>0.17</v>
      </c>
      <c r="U323" s="143">
        <v>210.85</v>
      </c>
      <c r="V323" s="183">
        <v>9.99</v>
      </c>
    </row>
    <row r="324" spans="1:22" ht="12.75" x14ac:dyDescent="0.2">
      <c r="A324" s="301"/>
      <c r="B324" s="298">
        <v>318</v>
      </c>
      <c r="C324" s="185" t="s">
        <v>408</v>
      </c>
      <c r="D324" s="137" t="s">
        <v>409</v>
      </c>
      <c r="E324" s="140" t="s">
        <v>821</v>
      </c>
      <c r="F324" s="172" t="s">
        <v>181</v>
      </c>
      <c r="G324" s="139">
        <v>22</v>
      </c>
      <c r="H324" s="139">
        <v>1991</v>
      </c>
      <c r="I324" s="138">
        <v>10</v>
      </c>
      <c r="J324" s="138">
        <v>2.11</v>
      </c>
      <c r="K324" s="138">
        <v>3.78</v>
      </c>
      <c r="L324" s="138">
        <v>-0.02</v>
      </c>
      <c r="M324" s="138">
        <v>0</v>
      </c>
      <c r="N324" s="138">
        <v>4.12</v>
      </c>
      <c r="O324" s="138">
        <v>1170.08</v>
      </c>
      <c r="P324" s="138">
        <v>4.12</v>
      </c>
      <c r="Q324" s="138">
        <v>1170.0999999999999</v>
      </c>
      <c r="R324" s="141">
        <v>3.5210665755063672E-3</v>
      </c>
      <c r="S324" s="142">
        <v>80.099999999999994</v>
      </c>
      <c r="T324" s="143">
        <v>0.28203743269805998</v>
      </c>
      <c r="U324" s="143">
        <v>211.26399453038204</v>
      </c>
      <c r="V324" s="183">
        <v>16.922245961883601</v>
      </c>
    </row>
    <row r="325" spans="1:22" ht="12.75" x14ac:dyDescent="0.2">
      <c r="A325" s="301"/>
      <c r="B325" s="298">
        <v>319</v>
      </c>
      <c r="C325" s="185" t="s">
        <v>330</v>
      </c>
      <c r="D325" s="137" t="s">
        <v>331</v>
      </c>
      <c r="E325" s="140" t="s">
        <v>336</v>
      </c>
      <c r="F325" s="172" t="s">
        <v>175</v>
      </c>
      <c r="G325" s="139">
        <v>24</v>
      </c>
      <c r="H325" s="139">
        <v>1963</v>
      </c>
      <c r="I325" s="138">
        <v>7.9639999999999986</v>
      </c>
      <c r="J325" s="138">
        <v>1.0620000000000001</v>
      </c>
      <c r="K325" s="138">
        <v>3.1549999999999998</v>
      </c>
      <c r="L325" s="138">
        <v>-9.2999999999999999E-2</v>
      </c>
      <c r="M325" s="138">
        <v>0.68500000000000005</v>
      </c>
      <c r="N325" s="138">
        <v>3.1549999999999998</v>
      </c>
      <c r="O325" s="138">
        <v>1076.67</v>
      </c>
      <c r="P325" s="138">
        <v>3.0110000000000001</v>
      </c>
      <c r="Q325" s="138">
        <v>851.97</v>
      </c>
      <c r="R325" s="141">
        <v>3.5341620010094252E-3</v>
      </c>
      <c r="S325" s="142">
        <v>57.8</v>
      </c>
      <c r="T325" s="143">
        <v>0.20427456365834476</v>
      </c>
      <c r="U325" s="143">
        <v>212.04972006056553</v>
      </c>
      <c r="V325" s="183">
        <v>12.256473819500687</v>
      </c>
    </row>
    <row r="326" spans="1:22" ht="12.75" x14ac:dyDescent="0.2">
      <c r="A326" s="301"/>
      <c r="B326" s="299">
        <v>320</v>
      </c>
      <c r="C326" s="185" t="s">
        <v>883</v>
      </c>
      <c r="D326" s="137" t="s">
        <v>884</v>
      </c>
      <c r="E326" s="140" t="s">
        <v>897</v>
      </c>
      <c r="F326" s="172" t="s">
        <v>40</v>
      </c>
      <c r="G326" s="139">
        <v>30</v>
      </c>
      <c r="H326" s="139">
        <v>1988</v>
      </c>
      <c r="I326" s="138">
        <v>15.6</v>
      </c>
      <c r="J326" s="138">
        <v>3.7229999999999999</v>
      </c>
      <c r="K326" s="138">
        <v>5.099971</v>
      </c>
      <c r="L326" s="138">
        <v>-0.40799999999999997</v>
      </c>
      <c r="M326" s="138">
        <v>0</v>
      </c>
      <c r="N326" s="138">
        <v>7.1850290000000001</v>
      </c>
      <c r="O326" s="138"/>
      <c r="P326" s="138">
        <v>7.1850290000000001</v>
      </c>
      <c r="Q326" s="138">
        <v>2009.8869999999999</v>
      </c>
      <c r="R326" s="141">
        <v>3.5748422672518408E-3</v>
      </c>
      <c r="S326" s="142">
        <v>67.099999999999994</v>
      </c>
      <c r="T326" s="143">
        <v>0.23987191613259851</v>
      </c>
      <c r="U326" s="143">
        <v>214.49053603511044</v>
      </c>
      <c r="V326" s="183">
        <v>14.392314967955908</v>
      </c>
    </row>
    <row r="327" spans="1:22" ht="12.75" x14ac:dyDescent="0.2">
      <c r="A327" s="301"/>
      <c r="B327" s="298">
        <v>321</v>
      </c>
      <c r="C327" s="185" t="s">
        <v>96</v>
      </c>
      <c r="D327" s="137" t="s">
        <v>97</v>
      </c>
      <c r="E327" s="140" t="s">
        <v>110</v>
      </c>
      <c r="F327" s="172" t="s">
        <v>39</v>
      </c>
      <c r="G327" s="139">
        <v>32</v>
      </c>
      <c r="H327" s="139">
        <v>1962</v>
      </c>
      <c r="I327" s="138">
        <v>6.27</v>
      </c>
      <c r="J327" s="138">
        <v>4.28</v>
      </c>
      <c r="K327" s="138">
        <v>-3.09</v>
      </c>
      <c r="L327" s="138">
        <v>0</v>
      </c>
      <c r="M327" s="138">
        <v>0</v>
      </c>
      <c r="N327" s="138">
        <v>5.08</v>
      </c>
      <c r="O327" s="138">
        <v>1419.32</v>
      </c>
      <c r="P327" s="138">
        <v>5.08</v>
      </c>
      <c r="Q327" s="138">
        <v>1419.32</v>
      </c>
      <c r="R327" s="141">
        <v>3.5799999999999998E-3</v>
      </c>
      <c r="S327" s="142">
        <v>47.4</v>
      </c>
      <c r="T327" s="143">
        <v>0.17</v>
      </c>
      <c r="U327" s="143">
        <v>214.75</v>
      </c>
      <c r="V327" s="183">
        <v>10.18</v>
      </c>
    </row>
    <row r="328" spans="1:22" ht="12.75" x14ac:dyDescent="0.2">
      <c r="A328" s="301"/>
      <c r="B328" s="298">
        <v>322</v>
      </c>
      <c r="C328" s="185" t="s">
        <v>232</v>
      </c>
      <c r="D328" s="137" t="s">
        <v>714</v>
      </c>
      <c r="E328" s="140" t="s">
        <v>724</v>
      </c>
      <c r="F328" s="172" t="s">
        <v>233</v>
      </c>
      <c r="G328" s="139">
        <v>18</v>
      </c>
      <c r="H328" s="139">
        <v>1989</v>
      </c>
      <c r="I328" s="138">
        <v>8.8699999999999992</v>
      </c>
      <c r="J328" s="138">
        <v>2</v>
      </c>
      <c r="K328" s="138">
        <v>3.5</v>
      </c>
      <c r="L328" s="138">
        <v>-0.03</v>
      </c>
      <c r="M328" s="138">
        <v>0</v>
      </c>
      <c r="N328" s="138">
        <v>3.4</v>
      </c>
      <c r="O328" s="138">
        <v>935.07</v>
      </c>
      <c r="P328" s="138">
        <v>3.4</v>
      </c>
      <c r="Q328" s="138">
        <v>935.07</v>
      </c>
      <c r="R328" s="141">
        <v>3.6360914156159429E-3</v>
      </c>
      <c r="S328" s="142">
        <v>71.83</v>
      </c>
      <c r="T328" s="143">
        <v>0.26118044638369314</v>
      </c>
      <c r="U328" s="143">
        <v>218.16548493695657</v>
      </c>
      <c r="V328" s="183">
        <v>15.670826783021591</v>
      </c>
    </row>
    <row r="329" spans="1:22" ht="12.75" x14ac:dyDescent="0.2">
      <c r="A329" s="301"/>
      <c r="B329" s="299">
        <v>323</v>
      </c>
      <c r="C329" s="185" t="s">
        <v>883</v>
      </c>
      <c r="D329" s="137" t="s">
        <v>884</v>
      </c>
      <c r="E329" s="140" t="s">
        <v>904</v>
      </c>
      <c r="F329" s="172" t="s">
        <v>40</v>
      </c>
      <c r="G329" s="139">
        <v>23</v>
      </c>
      <c r="H329" s="139">
        <v>1990</v>
      </c>
      <c r="I329" s="138">
        <v>11.83</v>
      </c>
      <c r="J329" s="138">
        <v>2.1930000000000001</v>
      </c>
      <c r="K329" s="138">
        <v>3.9844179999999998</v>
      </c>
      <c r="L329" s="138">
        <v>0.51</v>
      </c>
      <c r="M329" s="138">
        <v>0.51425799999999999</v>
      </c>
      <c r="N329" s="138">
        <v>4.6283240000000001</v>
      </c>
      <c r="O329" s="138"/>
      <c r="P329" s="138">
        <v>5.142582</v>
      </c>
      <c r="Q329" s="138">
        <v>1413.0250000000001</v>
      </c>
      <c r="R329" s="141">
        <v>3.6394133154048934E-3</v>
      </c>
      <c r="S329" s="142">
        <v>67.099999999999994</v>
      </c>
      <c r="T329" s="143">
        <v>0.24420463346366833</v>
      </c>
      <c r="U329" s="143">
        <v>218.36479892429361</v>
      </c>
      <c r="V329" s="183">
        <v>14.652278007820099</v>
      </c>
    </row>
    <row r="330" spans="1:22" ht="12.75" x14ac:dyDescent="0.2">
      <c r="A330" s="301"/>
      <c r="B330" s="298">
        <v>324</v>
      </c>
      <c r="C330" s="185" t="s">
        <v>328</v>
      </c>
      <c r="D330" s="137" t="s">
        <v>329</v>
      </c>
      <c r="E330" s="140" t="s">
        <v>758</v>
      </c>
      <c r="F330" s="172" t="s">
        <v>39</v>
      </c>
      <c r="G330" s="139">
        <v>32</v>
      </c>
      <c r="H330" s="139">
        <v>1962</v>
      </c>
      <c r="I330" s="138">
        <v>10.781002999999998</v>
      </c>
      <c r="J330" s="138">
        <v>2.0769099999999998</v>
      </c>
      <c r="K330" s="138">
        <v>4.2555199999999997</v>
      </c>
      <c r="L330" s="138">
        <v>-0.13891100000000001</v>
      </c>
      <c r="M330" s="138">
        <v>1.5138720000000001</v>
      </c>
      <c r="N330" s="138">
        <v>3.0736119999999998</v>
      </c>
      <c r="O330" s="138">
        <v>1250.07</v>
      </c>
      <c r="P330" s="138">
        <v>4.5874839999999999</v>
      </c>
      <c r="Q330" s="138">
        <v>1250.07</v>
      </c>
      <c r="R330" s="141">
        <v>3.6697816922252355E-3</v>
      </c>
      <c r="S330" s="142">
        <v>48.941000000000003</v>
      </c>
      <c r="T330" s="143">
        <v>0.17960278579919525</v>
      </c>
      <c r="U330" s="143">
        <v>220.18690153351415</v>
      </c>
      <c r="V330" s="183">
        <v>10.776167147951718</v>
      </c>
    </row>
    <row r="331" spans="1:22" ht="12.75" x14ac:dyDescent="0.2">
      <c r="A331" s="301"/>
      <c r="B331" s="298">
        <v>325</v>
      </c>
      <c r="C331" s="185" t="s">
        <v>406</v>
      </c>
      <c r="D331" s="137" t="s">
        <v>407</v>
      </c>
      <c r="E331" s="146" t="s">
        <v>377</v>
      </c>
      <c r="F331" s="172" t="s">
        <v>231</v>
      </c>
      <c r="G331" s="139">
        <v>40</v>
      </c>
      <c r="H331" s="139">
        <v>1975</v>
      </c>
      <c r="I331" s="138">
        <v>20.423999999999999</v>
      </c>
      <c r="J331" s="138">
        <v>4.08</v>
      </c>
      <c r="K331" s="138">
        <v>7.82</v>
      </c>
      <c r="L331" s="138">
        <v>0.31</v>
      </c>
      <c r="M331" s="138"/>
      <c r="N331" s="138">
        <v>8.2200000000000006</v>
      </c>
      <c r="O331" s="138">
        <v>2232.09</v>
      </c>
      <c r="P331" s="138">
        <v>8.2200000000000006</v>
      </c>
      <c r="Q331" s="138">
        <v>2232.09</v>
      </c>
      <c r="R331" s="141">
        <v>3.6826472050858166E-3</v>
      </c>
      <c r="S331" s="142">
        <v>64.75</v>
      </c>
      <c r="T331" s="143">
        <v>0.23845140652930663</v>
      </c>
      <c r="U331" s="143">
        <v>220.958832305149</v>
      </c>
      <c r="V331" s="183">
        <v>14.307084391758398</v>
      </c>
    </row>
    <row r="332" spans="1:22" ht="12.75" x14ac:dyDescent="0.2">
      <c r="A332" s="301"/>
      <c r="B332" s="299">
        <v>326</v>
      </c>
      <c r="C332" s="185" t="s">
        <v>257</v>
      </c>
      <c r="D332" s="137" t="s">
        <v>258</v>
      </c>
      <c r="E332" s="140" t="s">
        <v>282</v>
      </c>
      <c r="F332" s="172" t="s">
        <v>40</v>
      </c>
      <c r="G332" s="139">
        <v>18</v>
      </c>
      <c r="H332" s="139" t="s">
        <v>51</v>
      </c>
      <c r="I332" s="138">
        <v>0.57629599999999992</v>
      </c>
      <c r="J332" s="138">
        <v>0.153</v>
      </c>
      <c r="K332" s="138">
        <v>0.02</v>
      </c>
      <c r="L332" s="138">
        <v>0</v>
      </c>
      <c r="M332" s="138">
        <v>0</v>
      </c>
      <c r="N332" s="138">
        <v>0.40329599999999999</v>
      </c>
      <c r="O332" s="138">
        <v>107.98</v>
      </c>
      <c r="P332" s="138">
        <v>0.40329599999999999</v>
      </c>
      <c r="Q332" s="138">
        <v>107.98</v>
      </c>
      <c r="R332" s="141">
        <v>3.7349138729394328E-3</v>
      </c>
      <c r="S332" s="142">
        <v>61.3</v>
      </c>
      <c r="T332" s="143">
        <v>0.22895022041118723</v>
      </c>
      <c r="U332" s="143">
        <v>224.09483237636596</v>
      </c>
      <c r="V332" s="183">
        <v>13.737013224671232</v>
      </c>
    </row>
    <row r="333" spans="1:22" ht="12.75" x14ac:dyDescent="0.2">
      <c r="A333" s="301"/>
      <c r="B333" s="298">
        <v>327</v>
      </c>
      <c r="C333" s="185" t="s">
        <v>408</v>
      </c>
      <c r="D333" s="137" t="s">
        <v>409</v>
      </c>
      <c r="E333" s="140" t="s">
        <v>822</v>
      </c>
      <c r="F333" s="172" t="s">
        <v>181</v>
      </c>
      <c r="G333" s="139">
        <v>51</v>
      </c>
      <c r="H333" s="139">
        <v>1968</v>
      </c>
      <c r="I333" s="138">
        <v>23.73</v>
      </c>
      <c r="J333" s="138">
        <v>3.49</v>
      </c>
      <c r="K333" s="138">
        <v>10.01</v>
      </c>
      <c r="L333" s="138">
        <v>7.0000000000000007E-2</v>
      </c>
      <c r="M333" s="138">
        <v>0</v>
      </c>
      <c r="N333" s="138">
        <v>10.14</v>
      </c>
      <c r="O333" s="138">
        <v>2686.6</v>
      </c>
      <c r="P333" s="138">
        <v>10.14</v>
      </c>
      <c r="Q333" s="138">
        <v>2686.6</v>
      </c>
      <c r="R333" s="141">
        <v>3.7742872031564061E-3</v>
      </c>
      <c r="S333" s="142">
        <v>80.099999999999994</v>
      </c>
      <c r="T333" s="143">
        <v>0.30232040497282808</v>
      </c>
      <c r="U333" s="143">
        <v>226.45723218938434</v>
      </c>
      <c r="V333" s="183">
        <v>18.139224298369687</v>
      </c>
    </row>
    <row r="334" spans="1:22" ht="12.75" x14ac:dyDescent="0.2">
      <c r="A334" s="301"/>
      <c r="B334" s="298">
        <v>328</v>
      </c>
      <c r="C334" s="185" t="s">
        <v>286</v>
      </c>
      <c r="D334" s="137" t="s">
        <v>287</v>
      </c>
      <c r="E334" s="159" t="s">
        <v>308</v>
      </c>
      <c r="F334" s="151" t="s">
        <v>40</v>
      </c>
      <c r="G334" s="137">
        <v>30</v>
      </c>
      <c r="H334" s="137">
        <v>1992</v>
      </c>
      <c r="I334" s="138">
        <v>13.45</v>
      </c>
      <c r="J334" s="138">
        <v>2.5318900000000002</v>
      </c>
      <c r="K334" s="138">
        <v>4.8417329999999996</v>
      </c>
      <c r="L334" s="138">
        <v>1.8110000000000001E-2</v>
      </c>
      <c r="M334" s="138">
        <v>0</v>
      </c>
      <c r="N334" s="138">
        <v>6.0582659999999997</v>
      </c>
      <c r="O334" s="147">
        <v>1576.72</v>
      </c>
      <c r="P334" s="138">
        <v>6.0582659999999997</v>
      </c>
      <c r="Q334" s="147">
        <v>1576.72</v>
      </c>
      <c r="R334" s="141">
        <v>3.8423220356182453E-3</v>
      </c>
      <c r="S334" s="142">
        <v>61.04</v>
      </c>
      <c r="T334" s="143">
        <v>0.2345353370541377</v>
      </c>
      <c r="U334" s="143">
        <v>230.53932213709473</v>
      </c>
      <c r="V334" s="183">
        <v>14.072120223248263</v>
      </c>
    </row>
    <row r="335" spans="1:22" ht="12.75" x14ac:dyDescent="0.2">
      <c r="A335" s="301"/>
      <c r="B335" s="299">
        <v>329</v>
      </c>
      <c r="C335" s="185" t="s">
        <v>408</v>
      </c>
      <c r="D335" s="137" t="s">
        <v>409</v>
      </c>
      <c r="E335" s="140" t="s">
        <v>416</v>
      </c>
      <c r="F335" s="172" t="s">
        <v>181</v>
      </c>
      <c r="G335" s="139">
        <v>40</v>
      </c>
      <c r="H335" s="139">
        <v>1973</v>
      </c>
      <c r="I335" s="138">
        <v>17.899999999999999</v>
      </c>
      <c r="J335" s="138">
        <v>3.14</v>
      </c>
      <c r="K335" s="138">
        <v>6.53</v>
      </c>
      <c r="L335" s="138">
        <v>0.47</v>
      </c>
      <c r="M335" s="138">
        <v>0.74</v>
      </c>
      <c r="N335" s="138">
        <v>7.74</v>
      </c>
      <c r="O335" s="138">
        <v>2006.8</v>
      </c>
      <c r="P335" s="138">
        <v>7.74</v>
      </c>
      <c r="Q335" s="138">
        <v>2006.8</v>
      </c>
      <c r="R335" s="141">
        <v>3.8568865856089297E-3</v>
      </c>
      <c r="S335" s="142">
        <v>80.099999999999994</v>
      </c>
      <c r="T335" s="143">
        <v>0.30893661550727525</v>
      </c>
      <c r="U335" s="143">
        <v>231.41319513653579</v>
      </c>
      <c r="V335" s="183">
        <v>18.536196930436514</v>
      </c>
    </row>
    <row r="336" spans="1:22" ht="12.75" x14ac:dyDescent="0.2">
      <c r="A336" s="301"/>
      <c r="B336" s="298">
        <v>330</v>
      </c>
      <c r="C336" s="185" t="s">
        <v>257</v>
      </c>
      <c r="D336" s="137" t="s">
        <v>258</v>
      </c>
      <c r="E336" s="140" t="s">
        <v>269</v>
      </c>
      <c r="F336" s="172" t="s">
        <v>40</v>
      </c>
      <c r="G336" s="139">
        <v>31</v>
      </c>
      <c r="H336" s="139" t="s">
        <v>51</v>
      </c>
      <c r="I336" s="138">
        <v>13.7</v>
      </c>
      <c r="J336" s="138">
        <v>2.9929999999999999</v>
      </c>
      <c r="K336" s="138">
        <v>4.1269999999999998</v>
      </c>
      <c r="L336" s="138">
        <v>0</v>
      </c>
      <c r="M336" s="138">
        <v>0</v>
      </c>
      <c r="N336" s="138">
        <v>6.58</v>
      </c>
      <c r="O336" s="138">
        <v>1704.18</v>
      </c>
      <c r="P336" s="138">
        <v>6.58</v>
      </c>
      <c r="Q336" s="138">
        <v>1704.18</v>
      </c>
      <c r="R336" s="141">
        <v>3.86109448532432E-3</v>
      </c>
      <c r="S336" s="142">
        <v>61.3</v>
      </c>
      <c r="T336" s="143">
        <v>0.23668509195038082</v>
      </c>
      <c r="U336" s="143">
        <v>231.66566911945921</v>
      </c>
      <c r="V336" s="183">
        <v>14.201105517022848</v>
      </c>
    </row>
    <row r="337" spans="1:22" ht="12.75" x14ac:dyDescent="0.2">
      <c r="A337" s="301"/>
      <c r="B337" s="298">
        <v>331</v>
      </c>
      <c r="C337" s="185" t="s">
        <v>286</v>
      </c>
      <c r="D337" s="137" t="s">
        <v>287</v>
      </c>
      <c r="E337" s="159" t="s">
        <v>310</v>
      </c>
      <c r="F337" s="151" t="s">
        <v>40</v>
      </c>
      <c r="G337" s="137">
        <v>40</v>
      </c>
      <c r="H337" s="137">
        <v>1973</v>
      </c>
      <c r="I337" s="138">
        <v>20.11</v>
      </c>
      <c r="J337" s="138">
        <v>4.52508</v>
      </c>
      <c r="K337" s="138">
        <v>6.392944</v>
      </c>
      <c r="L337" s="138">
        <v>-1.05708</v>
      </c>
      <c r="M337" s="138">
        <v>1.84483</v>
      </c>
      <c r="N337" s="138">
        <v>8.4042239999999993</v>
      </c>
      <c r="O337" s="147">
        <v>2628.45</v>
      </c>
      <c r="P337" s="138">
        <v>10.249053999999999</v>
      </c>
      <c r="Q337" s="147">
        <v>2628.45</v>
      </c>
      <c r="R337" s="141">
        <v>3.8992767600677207E-3</v>
      </c>
      <c r="S337" s="142">
        <v>61.04</v>
      </c>
      <c r="T337" s="143">
        <v>0.23801185343453365</v>
      </c>
      <c r="U337" s="143">
        <v>233.95660560406324</v>
      </c>
      <c r="V337" s="183">
        <v>14.28071120607202</v>
      </c>
    </row>
    <row r="338" spans="1:22" ht="12.75" x14ac:dyDescent="0.2">
      <c r="A338" s="301"/>
      <c r="B338" s="299">
        <v>332</v>
      </c>
      <c r="C338" s="185" t="s">
        <v>328</v>
      </c>
      <c r="D338" s="137" t="s">
        <v>329</v>
      </c>
      <c r="E338" s="140" t="s">
        <v>759</v>
      </c>
      <c r="F338" s="172" t="s">
        <v>39</v>
      </c>
      <c r="G338" s="139">
        <v>39</v>
      </c>
      <c r="H338" s="139">
        <v>1992</v>
      </c>
      <c r="I338" s="138">
        <v>17.480015000000002</v>
      </c>
      <c r="J338" s="138">
        <v>2.8919000000000001</v>
      </c>
      <c r="K338" s="138">
        <v>5.8390389999999996</v>
      </c>
      <c r="L338" s="138">
        <v>-0.13789799999999999</v>
      </c>
      <c r="M338" s="138">
        <v>0</v>
      </c>
      <c r="N338" s="138">
        <v>8.8869740000000004</v>
      </c>
      <c r="O338" s="138">
        <v>2267.6400000000003</v>
      </c>
      <c r="P338" s="138">
        <v>8.8869740000000004</v>
      </c>
      <c r="Q338" s="138">
        <v>2267.6400000000003</v>
      </c>
      <c r="R338" s="141">
        <v>3.9190409412428774E-3</v>
      </c>
      <c r="S338" s="142">
        <v>48.941000000000003</v>
      </c>
      <c r="T338" s="143">
        <v>0.19180178270536768</v>
      </c>
      <c r="U338" s="143">
        <v>235.14245647457267</v>
      </c>
      <c r="V338" s="183">
        <v>11.508106962322062</v>
      </c>
    </row>
    <row r="339" spans="1:22" ht="12.75" x14ac:dyDescent="0.2">
      <c r="A339" s="301"/>
      <c r="B339" s="298">
        <v>333</v>
      </c>
      <c r="C339" s="185" t="s">
        <v>640</v>
      </c>
      <c r="D339" s="137" t="s">
        <v>671</v>
      </c>
      <c r="E339" s="140" t="s">
        <v>654</v>
      </c>
      <c r="F339" s="172" t="s">
        <v>39</v>
      </c>
      <c r="G339" s="139">
        <v>10</v>
      </c>
      <c r="H339" s="139">
        <v>1959</v>
      </c>
      <c r="I339" s="138">
        <v>4.1289999999999996</v>
      </c>
      <c r="J339" s="138">
        <v>0.34300000000000003</v>
      </c>
      <c r="K339" s="138">
        <v>1.718</v>
      </c>
      <c r="L339" s="138">
        <v>-3.6999999999999998E-2</v>
      </c>
      <c r="M339" s="138">
        <v>0</v>
      </c>
      <c r="N339" s="138">
        <v>2.1040000000000001</v>
      </c>
      <c r="O339" s="138">
        <v>530.70000000000005</v>
      </c>
      <c r="P339" s="138">
        <v>2.1040000000000001</v>
      </c>
      <c r="Q339" s="138">
        <v>530.70000000000005</v>
      </c>
      <c r="R339" s="141">
        <v>3.9699999999999996E-3</v>
      </c>
      <c r="S339" s="142">
        <v>71.83</v>
      </c>
      <c r="T339" s="143">
        <v>0.28516509999999995</v>
      </c>
      <c r="U339" s="143">
        <v>238.19999999999996</v>
      </c>
      <c r="V339" s="183">
        <v>17.109905999999995</v>
      </c>
    </row>
    <row r="340" spans="1:22" ht="12.75" x14ac:dyDescent="0.2">
      <c r="A340" s="301"/>
      <c r="B340" s="298">
        <v>334</v>
      </c>
      <c r="C340" s="192" t="s">
        <v>172</v>
      </c>
      <c r="D340" s="139" t="s">
        <v>173</v>
      </c>
      <c r="E340" s="144" t="s">
        <v>542</v>
      </c>
      <c r="F340" s="172" t="s">
        <v>181</v>
      </c>
      <c r="G340" s="139">
        <v>20</v>
      </c>
      <c r="H340" s="139">
        <v>1995</v>
      </c>
      <c r="I340" s="138">
        <f>SUM(J340:N340)</f>
        <v>9</v>
      </c>
      <c r="J340" s="138">
        <v>1.9903</v>
      </c>
      <c r="K340" s="138">
        <v>3.0943999999999998</v>
      </c>
      <c r="L340" s="138">
        <v>-0.20530000000000001</v>
      </c>
      <c r="M340" s="138">
        <v>0</v>
      </c>
      <c r="N340" s="138">
        <v>4.1205999999999996</v>
      </c>
      <c r="O340" s="138">
        <v>1035.75</v>
      </c>
      <c r="P340" s="138">
        <f>N340</f>
        <v>4.1205999999999996</v>
      </c>
      <c r="Q340" s="138">
        <f>O340</f>
        <v>1035.75</v>
      </c>
      <c r="R340" s="141">
        <f>P340/Q340</f>
        <v>3.978373159546222E-3</v>
      </c>
      <c r="S340" s="142">
        <v>42.4</v>
      </c>
      <c r="T340" s="143">
        <f>R340*S340</f>
        <v>0.16868302196475982</v>
      </c>
      <c r="U340" s="143">
        <f>R340*60*1000</f>
        <v>238.70238957277331</v>
      </c>
      <c r="V340" s="183">
        <f>U340*S340/1000</f>
        <v>10.120981317885587</v>
      </c>
    </row>
    <row r="341" spans="1:22" ht="12.75" x14ac:dyDescent="0.2">
      <c r="A341" s="301"/>
      <c r="B341" s="299">
        <v>335</v>
      </c>
      <c r="C341" s="192" t="s">
        <v>172</v>
      </c>
      <c r="D341" s="139" t="s">
        <v>173</v>
      </c>
      <c r="E341" s="144" t="s">
        <v>179</v>
      </c>
      <c r="F341" s="172" t="s">
        <v>175</v>
      </c>
      <c r="G341" s="139">
        <v>20</v>
      </c>
      <c r="H341" s="139" t="s">
        <v>51</v>
      </c>
      <c r="I341" s="138">
        <f>SUM(J341:N341)</f>
        <v>9.6000000000000014</v>
      </c>
      <c r="J341" s="138">
        <v>1.304</v>
      </c>
      <c r="K341" s="138">
        <v>3.4748000000000001</v>
      </c>
      <c r="L341" s="138">
        <v>0.48099999999999998</v>
      </c>
      <c r="M341" s="138">
        <v>0</v>
      </c>
      <c r="N341" s="138">
        <v>4.3402000000000003</v>
      </c>
      <c r="O341" s="138">
        <v>1087.6600000000001</v>
      </c>
      <c r="P341" s="138">
        <f>N341</f>
        <v>4.3402000000000003</v>
      </c>
      <c r="Q341" s="138">
        <f>O341</f>
        <v>1087.6600000000001</v>
      </c>
      <c r="R341" s="141">
        <f>P341/Q341</f>
        <v>3.9904014122060204E-3</v>
      </c>
      <c r="S341" s="142">
        <v>42.4</v>
      </c>
      <c r="T341" s="143">
        <f>R341*S341</f>
        <v>0.16919301987753527</v>
      </c>
      <c r="U341" s="143">
        <f>R341*60*1000</f>
        <v>239.42408473236122</v>
      </c>
      <c r="V341" s="183">
        <f>U341*S341/1000</f>
        <v>10.151581192652115</v>
      </c>
    </row>
    <row r="342" spans="1:22" ht="12.75" x14ac:dyDescent="0.2">
      <c r="A342" s="301"/>
      <c r="B342" s="298">
        <v>336</v>
      </c>
      <c r="C342" s="185" t="s">
        <v>357</v>
      </c>
      <c r="D342" s="137" t="s">
        <v>358</v>
      </c>
      <c r="E342" s="140" t="s">
        <v>364</v>
      </c>
      <c r="F342" s="172" t="s">
        <v>40</v>
      </c>
      <c r="G342" s="139">
        <v>32</v>
      </c>
      <c r="H342" s="139">
        <v>1986</v>
      </c>
      <c r="I342" s="138">
        <v>14.212</v>
      </c>
      <c r="J342" s="138">
        <v>2.472</v>
      </c>
      <c r="K342" s="138">
        <v>4.2190000000000003</v>
      </c>
      <c r="L342" s="138">
        <v>0.74099999999999999</v>
      </c>
      <c r="M342" s="138">
        <v>1.22</v>
      </c>
      <c r="N342" s="138">
        <v>5.56</v>
      </c>
      <c r="O342" s="138">
        <v>1810.74</v>
      </c>
      <c r="P342" s="138">
        <v>6.6829999999999998</v>
      </c>
      <c r="Q342" s="138">
        <v>1666.78</v>
      </c>
      <c r="R342" s="141">
        <v>4.0095273521400547E-3</v>
      </c>
      <c r="S342" s="142">
        <v>61.258000000000003</v>
      </c>
      <c r="T342" s="143">
        <v>0.24561562653739549</v>
      </c>
      <c r="U342" s="143">
        <v>240.57164112840329</v>
      </c>
      <c r="V342" s="183">
        <v>14.736937592243729</v>
      </c>
    </row>
    <row r="343" spans="1:22" ht="12.75" x14ac:dyDescent="0.2">
      <c r="A343" s="301"/>
      <c r="B343" s="298">
        <v>337</v>
      </c>
      <c r="C343" s="185" t="s">
        <v>883</v>
      </c>
      <c r="D343" s="137" t="s">
        <v>884</v>
      </c>
      <c r="E343" s="140" t="s">
        <v>896</v>
      </c>
      <c r="F343" s="172" t="s">
        <v>40</v>
      </c>
      <c r="G343" s="139">
        <v>29</v>
      </c>
      <c r="H343" s="139">
        <v>1989</v>
      </c>
      <c r="I343" s="138">
        <v>16.475000000000001</v>
      </c>
      <c r="J343" s="138">
        <v>3.0089999999999999</v>
      </c>
      <c r="K343" s="138">
        <v>4.9299670000000004</v>
      </c>
      <c r="L343" s="138">
        <v>0.35699999999999998</v>
      </c>
      <c r="M343" s="138">
        <v>0</v>
      </c>
      <c r="N343" s="138">
        <v>8.1790000000000003</v>
      </c>
      <c r="O343" s="138"/>
      <c r="P343" s="138">
        <v>8.1790000000000003</v>
      </c>
      <c r="Q343" s="138">
        <v>2030.9069999999999</v>
      </c>
      <c r="R343" s="141">
        <v>4.0272646654918223E-3</v>
      </c>
      <c r="S343" s="142">
        <v>67.099999999999994</v>
      </c>
      <c r="T343" s="143">
        <v>0.27022945905450124</v>
      </c>
      <c r="U343" s="143">
        <v>241.63587992950931</v>
      </c>
      <c r="V343" s="183">
        <v>16.213767543270073</v>
      </c>
    </row>
    <row r="344" spans="1:22" ht="12.75" x14ac:dyDescent="0.2">
      <c r="A344" s="301"/>
      <c r="B344" s="299">
        <v>338</v>
      </c>
      <c r="C344" s="192" t="s">
        <v>172</v>
      </c>
      <c r="D344" s="139" t="s">
        <v>173</v>
      </c>
      <c r="E344" s="144" t="s">
        <v>183</v>
      </c>
      <c r="F344" s="172" t="s">
        <v>181</v>
      </c>
      <c r="G344" s="139">
        <v>15</v>
      </c>
      <c r="H344" s="139">
        <v>1993</v>
      </c>
      <c r="I344" s="138">
        <f>SUM(J344:N344)</f>
        <v>8.0378000000000007</v>
      </c>
      <c r="J344" s="138">
        <v>1.042</v>
      </c>
      <c r="K344" s="138">
        <v>3.1192000000000002</v>
      </c>
      <c r="L344" s="138">
        <v>0.17080000000000001</v>
      </c>
      <c r="M344" s="138">
        <v>0</v>
      </c>
      <c r="N344" s="138">
        <v>3.7058</v>
      </c>
      <c r="O344" s="138">
        <v>911.13</v>
      </c>
      <c r="P344" s="138">
        <f>N344</f>
        <v>3.7058</v>
      </c>
      <c r="Q344" s="138">
        <f>O344</f>
        <v>911.13</v>
      </c>
      <c r="R344" s="141">
        <f>P344/Q344</f>
        <v>4.0672571422299781E-3</v>
      </c>
      <c r="S344" s="142">
        <v>42.4</v>
      </c>
      <c r="T344" s="143">
        <f>R344*S344</f>
        <v>0.17245170283055106</v>
      </c>
      <c r="U344" s="143">
        <f>R344*60*1000</f>
        <v>244.03542853379869</v>
      </c>
      <c r="V344" s="183">
        <f>U344*S344/1000</f>
        <v>10.347102169833065</v>
      </c>
    </row>
    <row r="345" spans="1:22" ht="12.75" x14ac:dyDescent="0.2">
      <c r="A345" s="301"/>
      <c r="B345" s="298">
        <v>339</v>
      </c>
      <c r="C345" s="185" t="s">
        <v>286</v>
      </c>
      <c r="D345" s="137" t="s">
        <v>287</v>
      </c>
      <c r="E345" s="159" t="s">
        <v>312</v>
      </c>
      <c r="F345" s="151" t="s">
        <v>40</v>
      </c>
      <c r="G345" s="137">
        <v>60</v>
      </c>
      <c r="H345" s="137">
        <v>1981</v>
      </c>
      <c r="I345" s="138">
        <v>27.14</v>
      </c>
      <c r="J345" s="138">
        <v>4.3096009999999998</v>
      </c>
      <c r="K345" s="138">
        <v>10.87745</v>
      </c>
      <c r="L345" s="138">
        <v>-0.79059999999999997</v>
      </c>
      <c r="M345" s="138">
        <v>0</v>
      </c>
      <c r="N345" s="138">
        <v>12.743550000000001</v>
      </c>
      <c r="O345" s="147">
        <v>3122.77</v>
      </c>
      <c r="P345" s="138">
        <v>12.743550000000001</v>
      </c>
      <c r="Q345" s="147">
        <v>3122.77</v>
      </c>
      <c r="R345" s="141">
        <v>4.0808480931993074E-3</v>
      </c>
      <c r="S345" s="142">
        <v>61.04</v>
      </c>
      <c r="T345" s="143">
        <v>0.24909496760888572</v>
      </c>
      <c r="U345" s="143">
        <v>244.85088559195844</v>
      </c>
      <c r="V345" s="183">
        <v>14.945698056533143</v>
      </c>
    </row>
    <row r="346" spans="1:22" ht="12.75" x14ac:dyDescent="0.2">
      <c r="A346" s="301"/>
      <c r="B346" s="298">
        <v>340</v>
      </c>
      <c r="C346" s="185" t="s">
        <v>286</v>
      </c>
      <c r="D346" s="137" t="s">
        <v>287</v>
      </c>
      <c r="E346" s="159" t="s">
        <v>304</v>
      </c>
      <c r="F346" s="151" t="s">
        <v>40</v>
      </c>
      <c r="G346" s="137">
        <v>45</v>
      </c>
      <c r="H346" s="137">
        <v>1992</v>
      </c>
      <c r="I346" s="138">
        <v>25.21</v>
      </c>
      <c r="J346" s="138">
        <v>3.4476800000000001</v>
      </c>
      <c r="K346" s="138">
        <v>9.6726829999999993</v>
      </c>
      <c r="L346" s="138">
        <v>0.47932000000000002</v>
      </c>
      <c r="M346" s="138">
        <v>0</v>
      </c>
      <c r="N346" s="138">
        <v>11.61032</v>
      </c>
      <c r="O346" s="147">
        <v>2844.92</v>
      </c>
      <c r="P346" s="138">
        <v>11.61032</v>
      </c>
      <c r="Q346" s="147">
        <v>2844.92</v>
      </c>
      <c r="R346" s="141">
        <v>4.0810708209721184E-3</v>
      </c>
      <c r="S346" s="142">
        <v>61.04</v>
      </c>
      <c r="T346" s="143">
        <v>0.24910856291213809</v>
      </c>
      <c r="U346" s="143">
        <v>244.86424925832711</v>
      </c>
      <c r="V346" s="183">
        <v>14.946513774728286</v>
      </c>
    </row>
    <row r="347" spans="1:22" ht="12.75" x14ac:dyDescent="0.2">
      <c r="A347" s="301"/>
      <c r="B347" s="299">
        <v>341</v>
      </c>
      <c r="C347" s="185" t="s">
        <v>286</v>
      </c>
      <c r="D347" s="137" t="s">
        <v>287</v>
      </c>
      <c r="E347" s="159" t="s">
        <v>311</v>
      </c>
      <c r="F347" s="151" t="s">
        <v>40</v>
      </c>
      <c r="G347" s="137">
        <v>60</v>
      </c>
      <c r="H347" s="137">
        <v>1974</v>
      </c>
      <c r="I347" s="138">
        <v>28.15</v>
      </c>
      <c r="J347" s="138">
        <v>4.8483000000000001</v>
      </c>
      <c r="K347" s="138">
        <v>10.729380000000001</v>
      </c>
      <c r="L347" s="138">
        <v>-0.20730000000000001</v>
      </c>
      <c r="M347" s="138">
        <v>0</v>
      </c>
      <c r="N347" s="138">
        <v>12.77961</v>
      </c>
      <c r="O347" s="147">
        <v>3118.38</v>
      </c>
      <c r="P347" s="138">
        <v>12.77961</v>
      </c>
      <c r="Q347" s="147">
        <v>3118.34</v>
      </c>
      <c r="R347" s="141">
        <v>4.0982093036679773E-3</v>
      </c>
      <c r="S347" s="142">
        <v>61.04</v>
      </c>
      <c r="T347" s="143">
        <v>0.25015469589589334</v>
      </c>
      <c r="U347" s="143">
        <v>245.89255822007863</v>
      </c>
      <c r="V347" s="183">
        <v>15.0092817537536</v>
      </c>
    </row>
    <row r="348" spans="1:22" ht="12.75" x14ac:dyDescent="0.2">
      <c r="A348" s="301"/>
      <c r="B348" s="298">
        <v>342</v>
      </c>
      <c r="C348" s="192" t="s">
        <v>172</v>
      </c>
      <c r="D348" s="139" t="s">
        <v>173</v>
      </c>
      <c r="E348" s="144" t="s">
        <v>182</v>
      </c>
      <c r="F348" s="172" t="s">
        <v>181</v>
      </c>
      <c r="G348" s="139">
        <v>20</v>
      </c>
      <c r="H348" s="139">
        <v>1993</v>
      </c>
      <c r="I348" s="138">
        <f>SUM(J348:N348)</f>
        <v>10.1</v>
      </c>
      <c r="J348" s="138">
        <v>1.7877000000000001</v>
      </c>
      <c r="K348" s="138">
        <v>3.6116000000000001</v>
      </c>
      <c r="L348" s="138">
        <v>0.15029999999999999</v>
      </c>
      <c r="M348" s="138">
        <v>0</v>
      </c>
      <c r="N348" s="138">
        <v>4.5503999999999998</v>
      </c>
      <c r="O348" s="138">
        <v>1108.8499999999999</v>
      </c>
      <c r="P348" s="138">
        <f>N348</f>
        <v>4.5503999999999998</v>
      </c>
      <c r="Q348" s="138">
        <f>O348</f>
        <v>1108.8499999999999</v>
      </c>
      <c r="R348" s="141">
        <f>P348/Q348</f>
        <v>4.1037110519908018E-3</v>
      </c>
      <c r="S348" s="142">
        <v>42.4</v>
      </c>
      <c r="T348" s="143">
        <f>R348*S348</f>
        <v>0.17399734860440999</v>
      </c>
      <c r="U348" s="143">
        <f>R348*60*1000</f>
        <v>246.2226631194481</v>
      </c>
      <c r="V348" s="183">
        <f>U348*S348/1000</f>
        <v>10.439840916264599</v>
      </c>
    </row>
    <row r="349" spans="1:22" ht="12.75" x14ac:dyDescent="0.2">
      <c r="A349" s="301"/>
      <c r="B349" s="298">
        <v>343</v>
      </c>
      <c r="C349" s="185" t="s">
        <v>406</v>
      </c>
      <c r="D349" s="137" t="s">
        <v>407</v>
      </c>
      <c r="E349" s="140" t="s">
        <v>810</v>
      </c>
      <c r="F349" s="172" t="s">
        <v>231</v>
      </c>
      <c r="G349" s="139">
        <v>50</v>
      </c>
      <c r="H349" s="139">
        <v>1975</v>
      </c>
      <c r="I349" s="138">
        <v>23.259</v>
      </c>
      <c r="J349" s="138">
        <v>3.12</v>
      </c>
      <c r="K349" s="138">
        <v>9.14</v>
      </c>
      <c r="L349" s="138">
        <v>0.25</v>
      </c>
      <c r="M349" s="138"/>
      <c r="N349" s="138">
        <v>10.76</v>
      </c>
      <c r="O349" s="138">
        <v>2570.61</v>
      </c>
      <c r="P349" s="138">
        <v>10.76</v>
      </c>
      <c r="Q349" s="138">
        <v>2570.61</v>
      </c>
      <c r="R349" s="141">
        <v>4.1857769167629472E-3</v>
      </c>
      <c r="S349" s="142">
        <v>64.75</v>
      </c>
      <c r="T349" s="143">
        <v>0.27102905536040084</v>
      </c>
      <c r="U349" s="143">
        <v>251.14661500577685</v>
      </c>
      <c r="V349" s="183">
        <v>16.261743321624053</v>
      </c>
    </row>
    <row r="350" spans="1:22" ht="12.75" x14ac:dyDescent="0.2">
      <c r="A350" s="301"/>
      <c r="B350" s="299">
        <v>344</v>
      </c>
      <c r="C350" s="193" t="s">
        <v>957</v>
      </c>
      <c r="D350" s="160" t="s">
        <v>971</v>
      </c>
      <c r="E350" s="162" t="s">
        <v>972</v>
      </c>
      <c r="F350" s="218" t="s">
        <v>39</v>
      </c>
      <c r="G350" s="163">
        <v>26</v>
      </c>
      <c r="H350" s="163">
        <v>1963</v>
      </c>
      <c r="I350" s="161">
        <v>6.74</v>
      </c>
      <c r="J350" s="161">
        <v>1.246</v>
      </c>
      <c r="K350" s="161">
        <v>0</v>
      </c>
      <c r="L350" s="161">
        <v>0.38600000000000001</v>
      </c>
      <c r="M350" s="161">
        <v>0.34599999999999997</v>
      </c>
      <c r="N350" s="161">
        <v>4.7619999999999996</v>
      </c>
      <c r="O350" s="161">
        <v>1218.76</v>
      </c>
      <c r="P350" s="161">
        <v>5.1079999999999997</v>
      </c>
      <c r="Q350" s="161">
        <v>1218.8</v>
      </c>
      <c r="R350" s="157">
        <v>4.1910075484082703E-3</v>
      </c>
      <c r="S350" s="153">
        <v>68.13</v>
      </c>
      <c r="T350" s="158">
        <v>0.28553334427305543</v>
      </c>
      <c r="U350" s="158">
        <v>251.46045290449621</v>
      </c>
      <c r="V350" s="190">
        <v>17.132000656383326</v>
      </c>
    </row>
    <row r="351" spans="1:22" ht="12.75" x14ac:dyDescent="0.2">
      <c r="A351" s="301"/>
      <c r="B351" s="298">
        <v>345</v>
      </c>
      <c r="C351" s="185" t="s">
        <v>408</v>
      </c>
      <c r="D351" s="137" t="s">
        <v>409</v>
      </c>
      <c r="E351" s="140" t="s">
        <v>418</v>
      </c>
      <c r="F351" s="172" t="s">
        <v>181</v>
      </c>
      <c r="G351" s="139">
        <v>28</v>
      </c>
      <c r="H351" s="139">
        <v>1985</v>
      </c>
      <c r="I351" s="138">
        <v>12.97</v>
      </c>
      <c r="J351" s="138">
        <v>2.12</v>
      </c>
      <c r="K351" s="138">
        <v>6.05</v>
      </c>
      <c r="L351" s="138">
        <v>-0.25</v>
      </c>
      <c r="M351" s="138">
        <v>0</v>
      </c>
      <c r="N351" s="138">
        <v>5.03</v>
      </c>
      <c r="O351" s="138">
        <v>1186.2</v>
      </c>
      <c r="P351" s="138">
        <v>5.03</v>
      </c>
      <c r="Q351" s="138">
        <v>1186.2</v>
      </c>
      <c r="R351" s="141">
        <v>4.2404316304164563E-3</v>
      </c>
      <c r="S351" s="142">
        <v>80.099999999999994</v>
      </c>
      <c r="T351" s="143">
        <v>0.33965857359635815</v>
      </c>
      <c r="U351" s="143">
        <v>254.42589782498737</v>
      </c>
      <c r="V351" s="183">
        <v>20.379514415781486</v>
      </c>
    </row>
    <row r="352" spans="1:22" ht="12.75" x14ac:dyDescent="0.2">
      <c r="A352" s="301"/>
      <c r="B352" s="298">
        <v>346</v>
      </c>
      <c r="C352" s="185" t="s">
        <v>640</v>
      </c>
      <c r="D352" s="137" t="s">
        <v>671</v>
      </c>
      <c r="E352" s="140" t="s">
        <v>655</v>
      </c>
      <c r="F352" s="172" t="s">
        <v>40</v>
      </c>
      <c r="G352" s="139">
        <v>22</v>
      </c>
      <c r="H352" s="139">
        <v>1986</v>
      </c>
      <c r="I352" s="138">
        <v>9.6769999999999996</v>
      </c>
      <c r="J352" s="138">
        <v>1.0960000000000001</v>
      </c>
      <c r="K352" s="138">
        <v>3.7080000000000002</v>
      </c>
      <c r="L352" s="138">
        <v>-2.5000000000000001E-2</v>
      </c>
      <c r="M352" s="138">
        <v>0</v>
      </c>
      <c r="N352" s="138">
        <v>4.8970000000000002</v>
      </c>
      <c r="O352" s="138">
        <v>1148.4000000000001</v>
      </c>
      <c r="P352" s="138">
        <v>4.8970000000000002</v>
      </c>
      <c r="Q352" s="138">
        <v>1148.4000000000001</v>
      </c>
      <c r="R352" s="141">
        <v>4.2599999999999999E-3</v>
      </c>
      <c r="S352" s="142">
        <v>71.83</v>
      </c>
      <c r="T352" s="143">
        <v>0.30599579999999998</v>
      </c>
      <c r="U352" s="143">
        <v>255.6</v>
      </c>
      <c r="V352" s="183">
        <v>18.359748</v>
      </c>
    </row>
    <row r="353" spans="1:22" ht="12.75" x14ac:dyDescent="0.2">
      <c r="A353" s="301"/>
      <c r="B353" s="299">
        <v>347</v>
      </c>
      <c r="C353" s="185" t="s">
        <v>357</v>
      </c>
      <c r="D353" s="137" t="s">
        <v>358</v>
      </c>
      <c r="E353" s="140" t="s">
        <v>793</v>
      </c>
      <c r="F353" s="172" t="s">
        <v>40</v>
      </c>
      <c r="G353" s="139">
        <v>8</v>
      </c>
      <c r="H353" s="139">
        <v>1965</v>
      </c>
      <c r="I353" s="138">
        <v>2.59</v>
      </c>
      <c r="J353" s="138">
        <v>1.091</v>
      </c>
      <c r="K353" s="138">
        <v>8.7999999999999995E-2</v>
      </c>
      <c r="L353" s="138">
        <v>-0.32600000000000001</v>
      </c>
      <c r="M353" s="138">
        <v>0.313</v>
      </c>
      <c r="N353" s="138">
        <v>1.425</v>
      </c>
      <c r="O353" s="138">
        <v>406.23</v>
      </c>
      <c r="P353" s="138">
        <v>1.284</v>
      </c>
      <c r="Q353" s="138">
        <v>300.26</v>
      </c>
      <c r="R353" s="141">
        <v>4.2762938786385131E-3</v>
      </c>
      <c r="S353" s="142">
        <v>61.258000000000003</v>
      </c>
      <c r="T353" s="143">
        <v>0.26195721041763803</v>
      </c>
      <c r="U353" s="143">
        <v>256.57763271831078</v>
      </c>
      <c r="V353" s="183">
        <v>15.717432625058281</v>
      </c>
    </row>
    <row r="354" spans="1:22" ht="12.75" x14ac:dyDescent="0.2">
      <c r="A354" s="301"/>
      <c r="B354" s="298">
        <v>348</v>
      </c>
      <c r="C354" s="193" t="s">
        <v>957</v>
      </c>
      <c r="D354" s="160" t="s">
        <v>958</v>
      </c>
      <c r="E354" s="162" t="s">
        <v>222</v>
      </c>
      <c r="F354" s="218" t="s">
        <v>40</v>
      </c>
      <c r="G354" s="163">
        <v>12</v>
      </c>
      <c r="H354" s="163">
        <v>1962</v>
      </c>
      <c r="I354" s="161">
        <v>3.6579999999999999</v>
      </c>
      <c r="J354" s="161">
        <v>0.158</v>
      </c>
      <c r="K354" s="161">
        <v>1.181</v>
      </c>
      <c r="L354" s="161">
        <v>9.7000000000000003E-2</v>
      </c>
      <c r="M354" s="161">
        <v>0</v>
      </c>
      <c r="N354" s="161">
        <v>2.222</v>
      </c>
      <c r="O354" s="161">
        <v>519.16</v>
      </c>
      <c r="P354" s="161">
        <v>2.222</v>
      </c>
      <c r="Q354" s="161">
        <v>519.16</v>
      </c>
      <c r="R354" s="157">
        <v>4.2799907542954005E-3</v>
      </c>
      <c r="S354" s="153">
        <v>68.13</v>
      </c>
      <c r="T354" s="158">
        <v>0.29159577009014559</v>
      </c>
      <c r="U354" s="158">
        <v>256.79944525772402</v>
      </c>
      <c r="V354" s="190">
        <v>17.495746205408736</v>
      </c>
    </row>
    <row r="355" spans="1:22" ht="12.75" x14ac:dyDescent="0.2">
      <c r="A355" s="301"/>
      <c r="B355" s="298">
        <v>349</v>
      </c>
      <c r="C355" s="182" t="s">
        <v>328</v>
      </c>
      <c r="D355" s="137" t="s">
        <v>329</v>
      </c>
      <c r="E355" s="140" t="s">
        <v>760</v>
      </c>
      <c r="F355" s="172" t="s">
        <v>39</v>
      </c>
      <c r="G355" s="139">
        <v>14</v>
      </c>
      <c r="H355" s="139">
        <v>1971</v>
      </c>
      <c r="I355" s="138">
        <v>5.510993</v>
      </c>
      <c r="J355" s="138">
        <v>1.3670800000000001</v>
      </c>
      <c r="K355" s="138">
        <v>1.077175</v>
      </c>
      <c r="L355" s="138">
        <v>-0.194081</v>
      </c>
      <c r="M355" s="138">
        <v>1.0760700000000001</v>
      </c>
      <c r="N355" s="138">
        <v>2.1847490000000001</v>
      </c>
      <c r="O355" s="138">
        <v>760.3599999999999</v>
      </c>
      <c r="P355" s="138">
        <v>3.2608190000000001</v>
      </c>
      <c r="Q355" s="138">
        <v>760.3599999999999</v>
      </c>
      <c r="R355" s="141">
        <v>4.288519911620812E-3</v>
      </c>
      <c r="S355" s="142">
        <v>48.941000000000003</v>
      </c>
      <c r="T355" s="143">
        <v>0.20988445299463418</v>
      </c>
      <c r="U355" s="143">
        <v>257.31119469724871</v>
      </c>
      <c r="V355" s="183">
        <v>12.59306717967805</v>
      </c>
    </row>
    <row r="356" spans="1:22" ht="12.75" x14ac:dyDescent="0.2">
      <c r="A356" s="301"/>
      <c r="B356" s="299">
        <v>350</v>
      </c>
      <c r="C356" s="194" t="s">
        <v>957</v>
      </c>
      <c r="D356" s="160" t="s">
        <v>971</v>
      </c>
      <c r="E356" s="162" t="s">
        <v>973</v>
      </c>
      <c r="F356" s="218" t="s">
        <v>39</v>
      </c>
      <c r="G356" s="163">
        <v>24</v>
      </c>
      <c r="H356" s="163">
        <v>1963</v>
      </c>
      <c r="I356" s="161">
        <v>7.3000000000000007</v>
      </c>
      <c r="J356" s="161">
        <v>2.0499999999999998</v>
      </c>
      <c r="K356" s="161">
        <v>0.24199999999999999</v>
      </c>
      <c r="L356" s="161">
        <v>0.34699999999999998</v>
      </c>
      <c r="M356" s="161">
        <v>0.20499999999999999</v>
      </c>
      <c r="N356" s="161">
        <v>4.4560000000000004</v>
      </c>
      <c r="O356" s="161">
        <v>1076.8800000000001</v>
      </c>
      <c r="P356" s="161">
        <v>4.6609999999999996</v>
      </c>
      <c r="Q356" s="161">
        <v>1076.8800000000001</v>
      </c>
      <c r="R356" s="157">
        <v>4.3282445583537619E-3</v>
      </c>
      <c r="S356" s="153">
        <v>68.13</v>
      </c>
      <c r="T356" s="158">
        <v>0.29488330176064176</v>
      </c>
      <c r="U356" s="158">
        <v>259.69467350122574</v>
      </c>
      <c r="V356" s="190">
        <v>17.692998105638509</v>
      </c>
    </row>
    <row r="357" spans="1:22" ht="12.75" x14ac:dyDescent="0.2">
      <c r="A357" s="301"/>
      <c r="B357" s="298">
        <v>351</v>
      </c>
      <c r="C357" s="182" t="s">
        <v>96</v>
      </c>
      <c r="D357" s="137" t="s">
        <v>97</v>
      </c>
      <c r="E357" s="140" t="s">
        <v>114</v>
      </c>
      <c r="F357" s="172"/>
      <c r="G357" s="139">
        <v>20</v>
      </c>
      <c r="H357" s="139">
        <v>1959</v>
      </c>
      <c r="I357" s="138">
        <v>7.43</v>
      </c>
      <c r="J357" s="138">
        <v>2.27</v>
      </c>
      <c r="K357" s="138">
        <v>0</v>
      </c>
      <c r="L357" s="138">
        <v>0</v>
      </c>
      <c r="M357" s="138">
        <v>0.89</v>
      </c>
      <c r="N357" s="138">
        <v>4.2699999999999996</v>
      </c>
      <c r="O357" s="138">
        <v>985.58</v>
      </c>
      <c r="P357" s="138">
        <v>4.08</v>
      </c>
      <c r="Q357" s="138">
        <v>941.07</v>
      </c>
      <c r="R357" s="141">
        <v>4.3299999999999996E-3</v>
      </c>
      <c r="S357" s="142">
        <v>47.4</v>
      </c>
      <c r="T357" s="143">
        <v>0.21</v>
      </c>
      <c r="U357" s="143">
        <v>259.95</v>
      </c>
      <c r="V357" s="183">
        <v>12.32</v>
      </c>
    </row>
    <row r="358" spans="1:22" ht="12.75" x14ac:dyDescent="0.2">
      <c r="A358" s="301"/>
      <c r="B358" s="298">
        <v>352</v>
      </c>
      <c r="C358" s="182" t="s">
        <v>286</v>
      </c>
      <c r="D358" s="137" t="s">
        <v>287</v>
      </c>
      <c r="E358" s="159" t="s">
        <v>306</v>
      </c>
      <c r="F358" s="151" t="s">
        <v>40</v>
      </c>
      <c r="G358" s="137">
        <v>45</v>
      </c>
      <c r="H358" s="137">
        <v>1997</v>
      </c>
      <c r="I358" s="138">
        <v>27.17</v>
      </c>
      <c r="J358" s="138">
        <v>5.5590000000000002</v>
      </c>
      <c r="K358" s="164">
        <v>10.201779999999999</v>
      </c>
      <c r="L358" s="138">
        <v>-0.1479</v>
      </c>
      <c r="M358" s="138">
        <v>2.3198789999999998</v>
      </c>
      <c r="N358" s="138">
        <v>10.568339999999999</v>
      </c>
      <c r="O358" s="147">
        <v>2970.16</v>
      </c>
      <c r="P358" s="138">
        <v>12.888218999999999</v>
      </c>
      <c r="Q358" s="147">
        <v>2970.16</v>
      </c>
      <c r="R358" s="141">
        <v>4.3392339133245346E-3</v>
      </c>
      <c r="S358" s="142">
        <v>61.04</v>
      </c>
      <c r="T358" s="143">
        <v>0.26486683806932959</v>
      </c>
      <c r="U358" s="143">
        <v>260.35403479947206</v>
      </c>
      <c r="V358" s="183">
        <v>15.892010284159774</v>
      </c>
    </row>
    <row r="359" spans="1:22" ht="12.75" x14ac:dyDescent="0.2">
      <c r="A359" s="301"/>
      <c r="B359" s="299">
        <v>353</v>
      </c>
      <c r="C359" s="182" t="s">
        <v>139</v>
      </c>
      <c r="D359" s="137" t="s">
        <v>140</v>
      </c>
      <c r="E359" s="140" t="s">
        <v>489</v>
      </c>
      <c r="F359" s="172" t="s">
        <v>479</v>
      </c>
      <c r="G359" s="139">
        <v>13</v>
      </c>
      <c r="H359" s="139">
        <v>1954</v>
      </c>
      <c r="I359" s="138">
        <v>5.157</v>
      </c>
      <c r="J359" s="138">
        <v>1.02</v>
      </c>
      <c r="K359" s="138">
        <v>1.69</v>
      </c>
      <c r="L359" s="138">
        <v>0.247</v>
      </c>
      <c r="M359" s="138"/>
      <c r="N359" s="138">
        <v>2.4470000000000001</v>
      </c>
      <c r="O359" s="138">
        <v>562.44000000000005</v>
      </c>
      <c r="P359" s="138">
        <v>2.4470000000000001</v>
      </c>
      <c r="Q359" s="138">
        <v>562.44000000000005</v>
      </c>
      <c r="R359" s="141">
        <v>4.3499999999999997E-3</v>
      </c>
      <c r="S359" s="142">
        <v>45.78</v>
      </c>
      <c r="T359" s="143">
        <v>0.2</v>
      </c>
      <c r="U359" s="143">
        <v>261.04000000000002</v>
      </c>
      <c r="V359" s="183">
        <v>11.95</v>
      </c>
    </row>
    <row r="360" spans="1:22" ht="12.75" x14ac:dyDescent="0.2">
      <c r="A360" s="301"/>
      <c r="B360" s="298">
        <v>354</v>
      </c>
      <c r="C360" s="182" t="s">
        <v>286</v>
      </c>
      <c r="D360" s="137" t="s">
        <v>287</v>
      </c>
      <c r="E360" s="159" t="s">
        <v>313</v>
      </c>
      <c r="F360" s="151" t="s">
        <v>40</v>
      </c>
      <c r="G360" s="137">
        <v>100</v>
      </c>
      <c r="H360" s="137">
        <v>1973</v>
      </c>
      <c r="I360" s="138">
        <v>37.82</v>
      </c>
      <c r="J360" s="138">
        <v>5.0637800000000004</v>
      </c>
      <c r="K360" s="138">
        <v>16.76521</v>
      </c>
      <c r="L360" s="138">
        <v>-6.5780000000000005E-2</v>
      </c>
      <c r="M360" s="138">
        <v>0</v>
      </c>
      <c r="N360" s="138">
        <v>16.056799999999999</v>
      </c>
      <c r="O360" s="147">
        <v>3676.77</v>
      </c>
      <c r="P360" s="138">
        <v>16.056799999999999</v>
      </c>
      <c r="Q360" s="147">
        <v>3676.77</v>
      </c>
      <c r="R360" s="141">
        <v>4.3670939438692109E-3</v>
      </c>
      <c r="S360" s="142">
        <v>61.04</v>
      </c>
      <c r="T360" s="143">
        <v>0.26656741433377662</v>
      </c>
      <c r="U360" s="143">
        <v>262.02563663215267</v>
      </c>
      <c r="V360" s="183">
        <v>15.9940448600266</v>
      </c>
    </row>
    <row r="361" spans="1:22" ht="12.75" x14ac:dyDescent="0.2">
      <c r="A361" s="301"/>
      <c r="B361" s="298">
        <v>355</v>
      </c>
      <c r="C361" s="182" t="s">
        <v>286</v>
      </c>
      <c r="D361" s="137" t="s">
        <v>287</v>
      </c>
      <c r="E361" s="159" t="s">
        <v>309</v>
      </c>
      <c r="F361" s="151" t="s">
        <v>40</v>
      </c>
      <c r="G361" s="137">
        <v>30</v>
      </c>
      <c r="H361" s="137">
        <v>1992</v>
      </c>
      <c r="I361" s="138">
        <v>14.51</v>
      </c>
      <c r="J361" s="138">
        <v>3.5015499999999999</v>
      </c>
      <c r="K361" s="138">
        <v>4.4525300000000003</v>
      </c>
      <c r="L361" s="138">
        <v>-0.39055000000000001</v>
      </c>
      <c r="M361" s="138">
        <v>1.2503649999999999</v>
      </c>
      <c r="N361" s="138">
        <v>5.6961069999999996</v>
      </c>
      <c r="O361" s="147">
        <v>1583.28</v>
      </c>
      <c r="P361" s="138">
        <v>6.946472</v>
      </c>
      <c r="Q361" s="147">
        <v>1583.28</v>
      </c>
      <c r="R361" s="141">
        <v>4.3873932595624278E-3</v>
      </c>
      <c r="S361" s="142">
        <v>61.04</v>
      </c>
      <c r="T361" s="143">
        <v>0.26780648456369061</v>
      </c>
      <c r="U361" s="143">
        <v>263.24359557374567</v>
      </c>
      <c r="V361" s="183">
        <v>16.068389073821436</v>
      </c>
    </row>
    <row r="362" spans="1:22" ht="12.75" x14ac:dyDescent="0.2">
      <c r="A362" s="301"/>
      <c r="B362" s="299">
        <v>356</v>
      </c>
      <c r="C362" s="194" t="s">
        <v>957</v>
      </c>
      <c r="D362" s="160" t="s">
        <v>971</v>
      </c>
      <c r="E362" s="162" t="s">
        <v>974</v>
      </c>
      <c r="F362" s="218" t="s">
        <v>39</v>
      </c>
      <c r="G362" s="163">
        <v>11</v>
      </c>
      <c r="H362" s="163">
        <v>1910</v>
      </c>
      <c r="I362" s="161">
        <v>4.7569999999999997</v>
      </c>
      <c r="J362" s="161">
        <v>0.26300000000000001</v>
      </c>
      <c r="K362" s="161">
        <v>2.4089999999999998</v>
      </c>
      <c r="L362" s="161">
        <v>0.29799999999999999</v>
      </c>
      <c r="M362" s="161">
        <v>0.13</v>
      </c>
      <c r="N362" s="161">
        <v>1.657</v>
      </c>
      <c r="O362" s="161">
        <v>407.19</v>
      </c>
      <c r="P362" s="161">
        <v>1.7869999999999999</v>
      </c>
      <c r="Q362" s="161">
        <v>407.19</v>
      </c>
      <c r="R362" s="157">
        <v>4.3886146516368277E-3</v>
      </c>
      <c r="S362" s="153">
        <v>68.13</v>
      </c>
      <c r="T362" s="158">
        <v>0.29899631621601708</v>
      </c>
      <c r="U362" s="158">
        <v>263.31687909820965</v>
      </c>
      <c r="V362" s="190">
        <v>17.939778972961022</v>
      </c>
    </row>
    <row r="363" spans="1:22" ht="12.75" x14ac:dyDescent="0.2">
      <c r="A363" s="301"/>
      <c r="B363" s="298">
        <v>357</v>
      </c>
      <c r="C363" s="194" t="s">
        <v>957</v>
      </c>
      <c r="D363" s="160" t="s">
        <v>971</v>
      </c>
      <c r="E363" s="162" t="s">
        <v>975</v>
      </c>
      <c r="F363" s="218" t="s">
        <v>39</v>
      </c>
      <c r="G363" s="163">
        <v>22</v>
      </c>
      <c r="H363" s="163" t="s">
        <v>51</v>
      </c>
      <c r="I363" s="161">
        <v>11.31</v>
      </c>
      <c r="J363" s="161">
        <v>2.754</v>
      </c>
      <c r="K363" s="161">
        <v>2.35</v>
      </c>
      <c r="L363" s="161">
        <v>0.79200000000000004</v>
      </c>
      <c r="M363" s="161">
        <v>2.54</v>
      </c>
      <c r="N363" s="161">
        <v>2.8740000000000001</v>
      </c>
      <c r="O363" s="161">
        <v>1222.74</v>
      </c>
      <c r="P363" s="161">
        <v>5.4139999999999997</v>
      </c>
      <c r="Q363" s="161">
        <v>1222.74</v>
      </c>
      <c r="R363" s="157">
        <v>4.427760603235356E-3</v>
      </c>
      <c r="S363" s="153">
        <v>68.13</v>
      </c>
      <c r="T363" s="158">
        <v>0.30166332989842476</v>
      </c>
      <c r="U363" s="158">
        <v>265.66563619412136</v>
      </c>
      <c r="V363" s="190">
        <v>18.099799793905486</v>
      </c>
    </row>
    <row r="364" spans="1:22" ht="12.75" x14ac:dyDescent="0.2">
      <c r="A364" s="301"/>
      <c r="B364" s="298">
        <v>358</v>
      </c>
      <c r="C364" s="182" t="s">
        <v>330</v>
      </c>
      <c r="D364" s="137" t="s">
        <v>331</v>
      </c>
      <c r="E364" s="140" t="s">
        <v>337</v>
      </c>
      <c r="F364" s="172" t="s">
        <v>175</v>
      </c>
      <c r="G364" s="139">
        <v>12</v>
      </c>
      <c r="H364" s="139">
        <v>1960</v>
      </c>
      <c r="I364" s="138">
        <v>4.1349999999999998</v>
      </c>
      <c r="J364" s="138">
        <v>0.46899999999999997</v>
      </c>
      <c r="K364" s="138">
        <v>1.2250000000000001</v>
      </c>
      <c r="L364" s="138">
        <v>9.0999999999999998E-2</v>
      </c>
      <c r="M364" s="138">
        <v>0.42299999999999999</v>
      </c>
      <c r="N364" s="138">
        <v>1.927</v>
      </c>
      <c r="O364" s="138">
        <v>530.4</v>
      </c>
      <c r="P364" s="138">
        <v>2.16</v>
      </c>
      <c r="Q364" s="138">
        <v>487.41</v>
      </c>
      <c r="R364" s="141">
        <v>4.4315873699759959E-3</v>
      </c>
      <c r="S364" s="142">
        <v>57.8</v>
      </c>
      <c r="T364" s="143">
        <v>0.25614574998461254</v>
      </c>
      <c r="U364" s="143">
        <v>265.89524219855974</v>
      </c>
      <c r="V364" s="183">
        <v>15.368744999076753</v>
      </c>
    </row>
    <row r="365" spans="1:22" ht="12.75" x14ac:dyDescent="0.2">
      <c r="A365" s="301"/>
      <c r="B365" s="299">
        <v>359</v>
      </c>
      <c r="C365" s="182" t="s">
        <v>330</v>
      </c>
      <c r="D365" s="137" t="s">
        <v>331</v>
      </c>
      <c r="E365" s="140" t="s">
        <v>335</v>
      </c>
      <c r="F365" s="172" t="s">
        <v>175</v>
      </c>
      <c r="G365" s="139">
        <v>10</v>
      </c>
      <c r="H365" s="139">
        <v>1981</v>
      </c>
      <c r="I365" s="138">
        <v>2.2370000000000001</v>
      </c>
      <c r="J365" s="138"/>
      <c r="K365" s="138"/>
      <c r="L365" s="138"/>
      <c r="M365" s="138">
        <v>0.40200000000000002</v>
      </c>
      <c r="N365" s="138">
        <v>1.835</v>
      </c>
      <c r="O365" s="138">
        <v>490.99</v>
      </c>
      <c r="P365" s="138">
        <v>2.2000000000000002</v>
      </c>
      <c r="Q365" s="138">
        <v>490.99</v>
      </c>
      <c r="R365" s="141">
        <v>4.4807429886555734E-3</v>
      </c>
      <c r="S365" s="142">
        <v>57.8</v>
      </c>
      <c r="T365" s="143">
        <v>0.25898694474429212</v>
      </c>
      <c r="U365" s="143">
        <v>268.8445793193344</v>
      </c>
      <c r="V365" s="183">
        <v>15.539216684657527</v>
      </c>
    </row>
    <row r="366" spans="1:22" ht="12.75" x14ac:dyDescent="0.2">
      <c r="A366" s="301"/>
      <c r="B366" s="298">
        <v>360</v>
      </c>
      <c r="C366" s="182" t="s">
        <v>286</v>
      </c>
      <c r="D366" s="137" t="s">
        <v>287</v>
      </c>
      <c r="E366" s="159" t="s">
        <v>303</v>
      </c>
      <c r="F366" s="151" t="s">
        <v>40</v>
      </c>
      <c r="G366" s="137">
        <v>45</v>
      </c>
      <c r="H366" s="137">
        <v>1995</v>
      </c>
      <c r="I366" s="138">
        <v>24.66</v>
      </c>
      <c r="J366" s="138">
        <v>3.5015499999999999</v>
      </c>
      <c r="K366" s="138">
        <v>7.2067199999999998</v>
      </c>
      <c r="L366" s="138">
        <v>0.83345000000000002</v>
      </c>
      <c r="M366" s="138">
        <v>2.3612860000000002</v>
      </c>
      <c r="N366" s="138">
        <v>10.75699</v>
      </c>
      <c r="O366" s="147">
        <v>2915.01</v>
      </c>
      <c r="P366" s="138">
        <v>13.118276</v>
      </c>
      <c r="Q366" s="147">
        <v>2915.01</v>
      </c>
      <c r="R366" s="141">
        <v>4.5002507710093613E-3</v>
      </c>
      <c r="S366" s="142">
        <v>61.04</v>
      </c>
      <c r="T366" s="143">
        <v>0.27469530706241141</v>
      </c>
      <c r="U366" s="143">
        <v>270.01504626056169</v>
      </c>
      <c r="V366" s="183">
        <v>16.481718423744685</v>
      </c>
    </row>
    <row r="367" spans="1:22" ht="12.75" x14ac:dyDescent="0.2">
      <c r="A367" s="301"/>
      <c r="B367" s="298">
        <v>361</v>
      </c>
      <c r="C367" s="182" t="s">
        <v>328</v>
      </c>
      <c r="D367" s="137" t="s">
        <v>329</v>
      </c>
      <c r="E367" s="140" t="s">
        <v>761</v>
      </c>
      <c r="F367" s="172" t="s">
        <v>39</v>
      </c>
      <c r="G367" s="139">
        <v>32</v>
      </c>
      <c r="H367" s="139">
        <v>1965</v>
      </c>
      <c r="I367" s="138">
        <v>11.989970000000001</v>
      </c>
      <c r="J367" s="138">
        <v>3.5228600000000001</v>
      </c>
      <c r="K367" s="138">
        <v>3.1118399999999999</v>
      </c>
      <c r="L367" s="138">
        <v>-0.51386200000000004</v>
      </c>
      <c r="M367" s="138">
        <v>1.936823</v>
      </c>
      <c r="N367" s="138">
        <v>3.9323090000000001</v>
      </c>
      <c r="O367" s="138">
        <v>1301.47</v>
      </c>
      <c r="P367" s="138">
        <v>5.8691320000000005</v>
      </c>
      <c r="Q367" s="138">
        <v>1301.47</v>
      </c>
      <c r="R367" s="141">
        <v>4.509617586267836E-3</v>
      </c>
      <c r="S367" s="142">
        <v>48.941000000000003</v>
      </c>
      <c r="T367" s="143">
        <v>0.22070519428953417</v>
      </c>
      <c r="U367" s="143">
        <v>270.57705517607019</v>
      </c>
      <c r="V367" s="183">
        <v>13.242311657372053</v>
      </c>
    </row>
    <row r="368" spans="1:22" ht="12.75" x14ac:dyDescent="0.2">
      <c r="A368" s="301"/>
      <c r="B368" s="299">
        <v>362</v>
      </c>
      <c r="C368" s="194" t="s">
        <v>957</v>
      </c>
      <c r="D368" s="160" t="s">
        <v>971</v>
      </c>
      <c r="E368" s="162" t="s">
        <v>976</v>
      </c>
      <c r="F368" s="218" t="s">
        <v>40</v>
      </c>
      <c r="G368" s="163">
        <v>12</v>
      </c>
      <c r="H368" s="163" t="s">
        <v>51</v>
      </c>
      <c r="I368" s="161">
        <v>3.3620000000000001</v>
      </c>
      <c r="J368" s="161">
        <v>0</v>
      </c>
      <c r="K368" s="161">
        <v>0</v>
      </c>
      <c r="L368" s="161">
        <v>0</v>
      </c>
      <c r="M368" s="161">
        <v>0</v>
      </c>
      <c r="N368" s="161">
        <v>3.3620000000000001</v>
      </c>
      <c r="O368" s="161">
        <v>742.75</v>
      </c>
      <c r="P368" s="161">
        <v>3.3620000000000001</v>
      </c>
      <c r="Q368" s="161">
        <v>742.75</v>
      </c>
      <c r="R368" s="157">
        <v>4.5264220801077082E-3</v>
      </c>
      <c r="S368" s="153">
        <v>68.13</v>
      </c>
      <c r="T368" s="158">
        <v>0.30838513631773812</v>
      </c>
      <c r="U368" s="158">
        <v>271.58532480646249</v>
      </c>
      <c r="V368" s="190">
        <v>18.503108179064288</v>
      </c>
    </row>
    <row r="369" spans="1:22" ht="12.75" x14ac:dyDescent="0.2">
      <c r="A369" s="301"/>
      <c r="B369" s="298">
        <v>363</v>
      </c>
      <c r="C369" s="194" t="s">
        <v>957</v>
      </c>
      <c r="D369" s="160" t="s">
        <v>971</v>
      </c>
      <c r="E369" s="162" t="s">
        <v>977</v>
      </c>
      <c r="F369" s="218" t="s">
        <v>39</v>
      </c>
      <c r="G369" s="163">
        <v>22</v>
      </c>
      <c r="H369" s="163" t="s">
        <v>51</v>
      </c>
      <c r="I369" s="161">
        <v>10.709</v>
      </c>
      <c r="J369" s="161">
        <v>1.736</v>
      </c>
      <c r="K369" s="161">
        <v>3.363</v>
      </c>
      <c r="L369" s="161">
        <v>4.9000000000000002E-2</v>
      </c>
      <c r="M369" s="161">
        <v>0.73399999999999999</v>
      </c>
      <c r="N369" s="161">
        <v>4.827</v>
      </c>
      <c r="O369" s="161">
        <v>1217.03</v>
      </c>
      <c r="P369" s="161">
        <v>5.5609999999999999</v>
      </c>
      <c r="Q369" s="161">
        <v>1217.03</v>
      </c>
      <c r="R369" s="157">
        <v>4.5693203947314368E-3</v>
      </c>
      <c r="S369" s="153">
        <v>68.13</v>
      </c>
      <c r="T369" s="158">
        <v>0.31130779849305279</v>
      </c>
      <c r="U369" s="158">
        <v>274.15922368388624</v>
      </c>
      <c r="V369" s="190">
        <v>18.678467909583166</v>
      </c>
    </row>
    <row r="370" spans="1:22" ht="12.75" x14ac:dyDescent="0.2">
      <c r="A370" s="301"/>
      <c r="B370" s="298">
        <v>364</v>
      </c>
      <c r="C370" s="182" t="s">
        <v>328</v>
      </c>
      <c r="D370" s="137" t="s">
        <v>329</v>
      </c>
      <c r="E370" s="140" t="s">
        <v>762</v>
      </c>
      <c r="F370" s="172" t="s">
        <v>40</v>
      </c>
      <c r="G370" s="139">
        <v>40</v>
      </c>
      <c r="H370" s="139">
        <v>1988</v>
      </c>
      <c r="I370" s="138">
        <v>19.395007999999997</v>
      </c>
      <c r="J370" s="138">
        <v>2.4186800000000002</v>
      </c>
      <c r="K370" s="138">
        <v>6.4699600000000004</v>
      </c>
      <c r="L370" s="138">
        <v>0.18232200000000001</v>
      </c>
      <c r="M370" s="138">
        <v>0</v>
      </c>
      <c r="N370" s="138">
        <v>10.324045999999999</v>
      </c>
      <c r="O370" s="138">
        <v>2258.88</v>
      </c>
      <c r="P370" s="138">
        <v>10.324045999999999</v>
      </c>
      <c r="Q370" s="138">
        <v>2258.88</v>
      </c>
      <c r="R370" s="141">
        <v>4.5704269372432351E-3</v>
      </c>
      <c r="S370" s="142">
        <v>48.941000000000003</v>
      </c>
      <c r="T370" s="143">
        <v>0.22368126473562119</v>
      </c>
      <c r="U370" s="143">
        <v>274.2256162345941</v>
      </c>
      <c r="V370" s="183">
        <v>13.420875884137271</v>
      </c>
    </row>
    <row r="371" spans="1:22" ht="12.75" x14ac:dyDescent="0.2">
      <c r="A371" s="301"/>
      <c r="B371" s="299">
        <v>365</v>
      </c>
      <c r="C371" s="195" t="s">
        <v>172</v>
      </c>
      <c r="D371" s="139" t="s">
        <v>173</v>
      </c>
      <c r="E371" s="144" t="s">
        <v>543</v>
      </c>
      <c r="F371" s="172" t="s">
        <v>181</v>
      </c>
      <c r="G371" s="139">
        <v>60</v>
      </c>
      <c r="H371" s="139" t="s">
        <v>51</v>
      </c>
      <c r="I371" s="138">
        <f>SUM(J371:N371)</f>
        <v>29.700000000000003</v>
      </c>
      <c r="J371" s="138">
        <v>5.8101000000000003</v>
      </c>
      <c r="K371" s="138">
        <v>9.7558000000000007</v>
      </c>
      <c r="L371" s="138">
        <v>-0.25109999999999999</v>
      </c>
      <c r="M371" s="138">
        <v>0</v>
      </c>
      <c r="N371" s="138">
        <v>14.385199999999999</v>
      </c>
      <c r="O371" s="138">
        <v>3137.01</v>
      </c>
      <c r="P371" s="138">
        <f>N371</f>
        <v>14.385199999999999</v>
      </c>
      <c r="Q371" s="138">
        <f>O371</f>
        <v>3137.01</v>
      </c>
      <c r="R371" s="141">
        <f>P371/Q371</f>
        <v>4.5856404665589202E-3</v>
      </c>
      <c r="S371" s="142">
        <v>42.4</v>
      </c>
      <c r="T371" s="143">
        <f>R371*S371</f>
        <v>0.19443115578209821</v>
      </c>
      <c r="U371" s="143">
        <f>R371*60*1000</f>
        <v>275.13842799353523</v>
      </c>
      <c r="V371" s="183">
        <f>U371*S371/1000</f>
        <v>11.665869346925895</v>
      </c>
    </row>
    <row r="372" spans="1:22" ht="12.75" x14ac:dyDescent="0.2">
      <c r="A372" s="301"/>
      <c r="B372" s="298">
        <v>366</v>
      </c>
      <c r="C372" s="182" t="s">
        <v>286</v>
      </c>
      <c r="D372" s="137" t="s">
        <v>287</v>
      </c>
      <c r="E372" s="159" t="s">
        <v>305</v>
      </c>
      <c r="F372" s="151" t="s">
        <v>40</v>
      </c>
      <c r="G372" s="137">
        <v>45</v>
      </c>
      <c r="H372" s="137">
        <v>1993</v>
      </c>
      <c r="I372" s="138">
        <v>26.59</v>
      </c>
      <c r="J372" s="138">
        <v>6.3566599999999998</v>
      </c>
      <c r="K372" s="138">
        <v>7.9103380000000003</v>
      </c>
      <c r="L372" s="138">
        <v>-1.35866</v>
      </c>
      <c r="M372" s="138">
        <v>2.4626990000000002</v>
      </c>
      <c r="N372" s="138">
        <v>11.218959999999999</v>
      </c>
      <c r="O372" s="147">
        <v>2975.85</v>
      </c>
      <c r="P372" s="138">
        <v>13.681659</v>
      </c>
      <c r="Q372" s="147">
        <v>2975.85</v>
      </c>
      <c r="R372" s="141">
        <v>4.5975633852512725E-3</v>
      </c>
      <c r="S372" s="142">
        <v>61.04</v>
      </c>
      <c r="T372" s="143">
        <v>0.28063526903573766</v>
      </c>
      <c r="U372" s="143">
        <v>275.85380311507635</v>
      </c>
      <c r="V372" s="183">
        <v>16.838116142144258</v>
      </c>
    </row>
    <row r="373" spans="1:22" ht="12.75" x14ac:dyDescent="0.2">
      <c r="A373" s="301"/>
      <c r="B373" s="298">
        <v>367</v>
      </c>
      <c r="C373" s="182" t="s">
        <v>139</v>
      </c>
      <c r="D373" s="137" t="s">
        <v>140</v>
      </c>
      <c r="E373" s="140" t="s">
        <v>490</v>
      </c>
      <c r="F373" s="172" t="s">
        <v>479</v>
      </c>
      <c r="G373" s="139">
        <v>35</v>
      </c>
      <c r="H373" s="139">
        <v>1960</v>
      </c>
      <c r="I373" s="138">
        <v>5.4349999999999996</v>
      </c>
      <c r="J373" s="138"/>
      <c r="K373" s="138"/>
      <c r="L373" s="138"/>
      <c r="M373" s="138">
        <v>0.97799999999999998</v>
      </c>
      <c r="N373" s="138">
        <v>5.4349999999999996</v>
      </c>
      <c r="O373" s="138">
        <v>1181.28</v>
      </c>
      <c r="P373" s="138">
        <v>5.4349999999999996</v>
      </c>
      <c r="Q373" s="138">
        <v>1181.28</v>
      </c>
      <c r="R373" s="141">
        <v>4.5999999999999999E-3</v>
      </c>
      <c r="S373" s="142">
        <v>45.78</v>
      </c>
      <c r="T373" s="143">
        <v>0.21</v>
      </c>
      <c r="U373" s="143">
        <v>276.06</v>
      </c>
      <c r="V373" s="183">
        <v>12.64</v>
      </c>
    </row>
    <row r="374" spans="1:22" ht="12.75" x14ac:dyDescent="0.2">
      <c r="A374" s="301"/>
      <c r="B374" s="299">
        <v>368</v>
      </c>
      <c r="C374" s="195" t="s">
        <v>172</v>
      </c>
      <c r="D374" s="139" t="s">
        <v>173</v>
      </c>
      <c r="E374" s="144" t="s">
        <v>544</v>
      </c>
      <c r="F374" s="172" t="s">
        <v>181</v>
      </c>
      <c r="G374" s="139">
        <v>60</v>
      </c>
      <c r="H374" s="139" t="s">
        <v>51</v>
      </c>
      <c r="I374" s="138">
        <f>SUM(J374:N374)</f>
        <v>29.6</v>
      </c>
      <c r="J374" s="138">
        <v>5.4157000000000002</v>
      </c>
      <c r="K374" s="138">
        <v>8.9700000000000006</v>
      </c>
      <c r="L374" s="138">
        <v>0.75529999999999997</v>
      </c>
      <c r="M374" s="138">
        <v>0</v>
      </c>
      <c r="N374" s="138">
        <v>14.459</v>
      </c>
      <c r="O374" s="138">
        <v>3135.2</v>
      </c>
      <c r="P374" s="138">
        <f>N374</f>
        <v>14.459</v>
      </c>
      <c r="Q374" s="138">
        <f>O374</f>
        <v>3135.2</v>
      </c>
      <c r="R374" s="141">
        <f>P374/Q374</f>
        <v>4.6118269966828277E-3</v>
      </c>
      <c r="S374" s="142">
        <v>42.4</v>
      </c>
      <c r="T374" s="143">
        <f>R374*S374</f>
        <v>0.19554146465935188</v>
      </c>
      <c r="U374" s="143">
        <f>R374*60*1000</f>
        <v>276.70961980096962</v>
      </c>
      <c r="V374" s="183">
        <f>U374*S374/1000</f>
        <v>11.732487879561111</v>
      </c>
    </row>
    <row r="375" spans="1:22" ht="12.75" x14ac:dyDescent="0.2">
      <c r="A375" s="301"/>
      <c r="B375" s="298">
        <v>369</v>
      </c>
      <c r="C375" s="195" t="s">
        <v>172</v>
      </c>
      <c r="D375" s="139" t="s">
        <v>173</v>
      </c>
      <c r="E375" s="144" t="s">
        <v>184</v>
      </c>
      <c r="F375" s="172" t="s">
        <v>181</v>
      </c>
      <c r="G375" s="139">
        <v>35</v>
      </c>
      <c r="H375" s="139" t="s">
        <v>51</v>
      </c>
      <c r="I375" s="138">
        <f>SUM(J375:N375)</f>
        <v>19</v>
      </c>
      <c r="J375" s="138">
        <v>3.0495999999999999</v>
      </c>
      <c r="K375" s="138">
        <v>6.4561999999999999</v>
      </c>
      <c r="L375" s="138">
        <v>0.82640000000000002</v>
      </c>
      <c r="M375" s="138">
        <v>0</v>
      </c>
      <c r="N375" s="138">
        <v>8.6677999999999997</v>
      </c>
      <c r="O375" s="138">
        <v>1867.52</v>
      </c>
      <c r="P375" s="138">
        <f>N375</f>
        <v>8.6677999999999997</v>
      </c>
      <c r="Q375" s="138">
        <f>O375</f>
        <v>1867.52</v>
      </c>
      <c r="R375" s="141">
        <f>P375/Q375</f>
        <v>4.6413425291295411E-3</v>
      </c>
      <c r="S375" s="142">
        <v>42.4</v>
      </c>
      <c r="T375" s="143">
        <f>R375*S375</f>
        <v>0.19679292323509254</v>
      </c>
      <c r="U375" s="143">
        <f>R375*60*1000</f>
        <v>278.48055174777249</v>
      </c>
      <c r="V375" s="183">
        <f>U375*S375/1000</f>
        <v>11.807575394105553</v>
      </c>
    </row>
    <row r="376" spans="1:22" ht="12.75" x14ac:dyDescent="0.2">
      <c r="A376" s="301"/>
      <c r="B376" s="298">
        <v>370</v>
      </c>
      <c r="C376" s="196" t="s">
        <v>32</v>
      </c>
      <c r="D376" s="165" t="s">
        <v>33</v>
      </c>
      <c r="E376" s="166" t="s">
        <v>64</v>
      </c>
      <c r="F376" s="151"/>
      <c r="G376" s="137">
        <v>46</v>
      </c>
      <c r="H376" s="137">
        <v>2006</v>
      </c>
      <c r="I376" s="147">
        <v>23.486000000000001</v>
      </c>
      <c r="J376" s="147">
        <v>9.2125109999999992</v>
      </c>
      <c r="K376" s="147">
        <v>0.42705900000000002</v>
      </c>
      <c r="L376" s="147">
        <v>-8.3504999999999996E-2</v>
      </c>
      <c r="M376" s="147">
        <v>2.5073880000000002</v>
      </c>
      <c r="N376" s="147">
        <v>13.929863000000001</v>
      </c>
      <c r="O376" s="147">
        <v>2989.78</v>
      </c>
      <c r="P376" s="147">
        <v>13.929863000000001</v>
      </c>
      <c r="Q376" s="147">
        <v>2989.78</v>
      </c>
      <c r="R376" s="167">
        <v>4.6591598712948778E-3</v>
      </c>
      <c r="S376" s="168">
        <v>54.1</v>
      </c>
      <c r="T376" s="168">
        <v>0.25206054903705288</v>
      </c>
      <c r="U376" s="168">
        <v>279.54959227769268</v>
      </c>
      <c r="V376" s="197">
        <v>15.123632942223173</v>
      </c>
    </row>
    <row r="377" spans="1:22" ht="12.75" x14ac:dyDescent="0.2">
      <c r="A377" s="301"/>
      <c r="B377" s="299">
        <v>371</v>
      </c>
      <c r="C377" s="198" t="s">
        <v>141</v>
      </c>
      <c r="D377" s="169" t="s">
        <v>142</v>
      </c>
      <c r="E377" s="154" t="s">
        <v>149</v>
      </c>
      <c r="F377" s="217"/>
      <c r="G377" s="170">
        <v>15</v>
      </c>
      <c r="H377" s="155" t="s">
        <v>51</v>
      </c>
      <c r="I377" s="156">
        <v>9.3699999999999992</v>
      </c>
      <c r="J377" s="156">
        <v>3.05</v>
      </c>
      <c r="K377" s="156">
        <v>2.1</v>
      </c>
      <c r="L377" s="156">
        <v>-1</v>
      </c>
      <c r="M377" s="156">
        <v>0.93959999999999988</v>
      </c>
      <c r="N377" s="156">
        <v>4.2804000000000002</v>
      </c>
      <c r="O377" s="171">
        <v>1120.1099999999999</v>
      </c>
      <c r="P377" s="156">
        <v>5.22</v>
      </c>
      <c r="Q377" s="171">
        <v>1120.1099999999999</v>
      </c>
      <c r="R377" s="157">
        <v>4.6602565819428452E-3</v>
      </c>
      <c r="S377" s="153">
        <v>56.7</v>
      </c>
      <c r="T377" s="158">
        <v>0.26423654819615933</v>
      </c>
      <c r="U377" s="158">
        <v>279.61539491657072</v>
      </c>
      <c r="V377" s="190">
        <v>15.854192891769561</v>
      </c>
    </row>
    <row r="378" spans="1:22" ht="12.75" x14ac:dyDescent="0.2">
      <c r="A378" s="301"/>
      <c r="B378" s="298">
        <v>372</v>
      </c>
      <c r="C378" s="182" t="s">
        <v>328</v>
      </c>
      <c r="D378" s="137" t="s">
        <v>329</v>
      </c>
      <c r="E378" s="140" t="s">
        <v>763</v>
      </c>
      <c r="F378" s="172" t="s">
        <v>39</v>
      </c>
      <c r="G378" s="139">
        <v>32</v>
      </c>
      <c r="H378" s="139">
        <v>1962</v>
      </c>
      <c r="I378" s="138">
        <v>11.724988</v>
      </c>
      <c r="J378" s="138">
        <v>1.47224</v>
      </c>
      <c r="K378" s="138">
        <v>4.1178790000000003</v>
      </c>
      <c r="L378" s="138">
        <v>0.31275799999999998</v>
      </c>
      <c r="M378" s="138">
        <v>1.9213</v>
      </c>
      <c r="N378" s="138">
        <v>3.900811</v>
      </c>
      <c r="O378" s="138">
        <v>1246.02</v>
      </c>
      <c r="P378" s="138">
        <v>5.8221109999999996</v>
      </c>
      <c r="Q378" s="138">
        <v>1246.02</v>
      </c>
      <c r="R378" s="141">
        <v>4.672566250943002E-3</v>
      </c>
      <c r="S378" s="142">
        <v>48.941000000000003</v>
      </c>
      <c r="T378" s="143">
        <v>0.22868006488740147</v>
      </c>
      <c r="U378" s="143">
        <v>280.35397505658011</v>
      </c>
      <c r="V378" s="183">
        <v>13.720803893244089</v>
      </c>
    </row>
    <row r="379" spans="1:22" ht="12.75" x14ac:dyDescent="0.2">
      <c r="A379" s="301"/>
      <c r="B379" s="298">
        <v>373</v>
      </c>
      <c r="C379" s="182" t="s">
        <v>406</v>
      </c>
      <c r="D379" s="137" t="s">
        <v>407</v>
      </c>
      <c r="E379" s="140" t="s">
        <v>382</v>
      </c>
      <c r="F379" s="172" t="s">
        <v>231</v>
      </c>
      <c r="G379" s="139">
        <v>20</v>
      </c>
      <c r="H379" s="139">
        <v>1984</v>
      </c>
      <c r="I379" s="138">
        <v>10.875</v>
      </c>
      <c r="J379" s="138">
        <v>1.42</v>
      </c>
      <c r="K379" s="138">
        <v>3.73</v>
      </c>
      <c r="L379" s="138">
        <v>0.78</v>
      </c>
      <c r="M379" s="138"/>
      <c r="N379" s="138">
        <v>4.95</v>
      </c>
      <c r="O379" s="138">
        <v>1057.49</v>
      </c>
      <c r="P379" s="138">
        <v>4.95</v>
      </c>
      <c r="Q379" s="138">
        <v>1057.49</v>
      </c>
      <c r="R379" s="141">
        <v>4.6808953276153914E-3</v>
      </c>
      <c r="S379" s="142">
        <v>64.75</v>
      </c>
      <c r="T379" s="143">
        <v>0.3030879724630966</v>
      </c>
      <c r="U379" s="143">
        <v>280.85371965692349</v>
      </c>
      <c r="V379" s="183">
        <v>18.185278347785797</v>
      </c>
    </row>
    <row r="380" spans="1:22" ht="12.75" x14ac:dyDescent="0.2">
      <c r="A380" s="301"/>
      <c r="B380" s="299">
        <v>374</v>
      </c>
      <c r="C380" s="182" t="s">
        <v>328</v>
      </c>
      <c r="D380" s="137" t="s">
        <v>329</v>
      </c>
      <c r="E380" s="140" t="s">
        <v>764</v>
      </c>
      <c r="F380" s="172" t="s">
        <v>40</v>
      </c>
      <c r="G380" s="139">
        <v>8</v>
      </c>
      <c r="H380" s="139">
        <v>1986</v>
      </c>
      <c r="I380" s="138">
        <v>1.9390000000000001</v>
      </c>
      <c r="J380" s="138">
        <v>0</v>
      </c>
      <c r="K380" s="138">
        <v>0</v>
      </c>
      <c r="L380" s="138">
        <v>0</v>
      </c>
      <c r="M380" s="138">
        <v>0</v>
      </c>
      <c r="N380" s="138">
        <v>1.9390000000000001</v>
      </c>
      <c r="O380" s="138">
        <v>413.93</v>
      </c>
      <c r="P380" s="138">
        <v>1.9390000000000001</v>
      </c>
      <c r="Q380" s="138">
        <v>413.93</v>
      </c>
      <c r="R380" s="141">
        <v>4.6843669219433235E-3</v>
      </c>
      <c r="S380" s="142">
        <v>48.941000000000003</v>
      </c>
      <c r="T380" s="143">
        <v>0.2292576015268282</v>
      </c>
      <c r="U380" s="143">
        <v>281.0620153165994</v>
      </c>
      <c r="V380" s="183">
        <v>13.755456091609693</v>
      </c>
    </row>
    <row r="381" spans="1:22" ht="12.75" x14ac:dyDescent="0.2">
      <c r="A381" s="301"/>
      <c r="B381" s="298">
        <v>375</v>
      </c>
      <c r="C381" s="182" t="s">
        <v>328</v>
      </c>
      <c r="D381" s="137" t="s">
        <v>329</v>
      </c>
      <c r="E381" s="140" t="s">
        <v>765</v>
      </c>
      <c r="F381" s="172" t="s">
        <v>39</v>
      </c>
      <c r="G381" s="139">
        <v>32</v>
      </c>
      <c r="H381" s="139">
        <v>1981</v>
      </c>
      <c r="I381" s="138">
        <v>16.539007999999999</v>
      </c>
      <c r="J381" s="138">
        <v>1.94546</v>
      </c>
      <c r="K381" s="138">
        <v>5.4352960000000001</v>
      </c>
      <c r="L381" s="138">
        <v>0.75753899999999996</v>
      </c>
      <c r="M381" s="138">
        <v>0</v>
      </c>
      <c r="N381" s="138">
        <v>8.4007129999999997</v>
      </c>
      <c r="O381" s="138">
        <v>1792.76</v>
      </c>
      <c r="P381" s="138">
        <v>8.4007129999999997</v>
      </c>
      <c r="Q381" s="138">
        <v>1792.76</v>
      </c>
      <c r="R381" s="141">
        <v>4.6859105513286778E-3</v>
      </c>
      <c r="S381" s="142">
        <v>48.941000000000003</v>
      </c>
      <c r="T381" s="143">
        <v>0.22933314829257684</v>
      </c>
      <c r="U381" s="143">
        <v>281.15463307972067</v>
      </c>
      <c r="V381" s="183">
        <v>13.759988897554608</v>
      </c>
    </row>
    <row r="382" spans="1:22" ht="12.75" x14ac:dyDescent="0.2">
      <c r="A382" s="301"/>
      <c r="B382" s="298">
        <v>376</v>
      </c>
      <c r="C382" s="194" t="s">
        <v>957</v>
      </c>
      <c r="D382" s="160" t="s">
        <v>971</v>
      </c>
      <c r="E382" s="162" t="s">
        <v>978</v>
      </c>
      <c r="F382" s="218" t="s">
        <v>39</v>
      </c>
      <c r="G382" s="163">
        <v>22</v>
      </c>
      <c r="H382" s="163" t="s">
        <v>51</v>
      </c>
      <c r="I382" s="161">
        <v>11.007000000000001</v>
      </c>
      <c r="J382" s="161">
        <v>1.998</v>
      </c>
      <c r="K382" s="161">
        <v>3.1190000000000002</v>
      </c>
      <c r="L382" s="161">
        <v>0.19500000000000001</v>
      </c>
      <c r="M382" s="161">
        <v>0.67600000000000005</v>
      </c>
      <c r="N382" s="161">
        <v>5.0190000000000001</v>
      </c>
      <c r="O382" s="161">
        <v>1214.21</v>
      </c>
      <c r="P382" s="161">
        <v>5.6959999999999997</v>
      </c>
      <c r="Q382" s="161">
        <v>1214.21</v>
      </c>
      <c r="R382" s="157">
        <v>4.6911160342939023E-3</v>
      </c>
      <c r="S382" s="153">
        <v>68.13</v>
      </c>
      <c r="T382" s="158">
        <v>0.31960573541644355</v>
      </c>
      <c r="U382" s="158">
        <v>281.46696205763413</v>
      </c>
      <c r="V382" s="190">
        <v>19.176344124986613</v>
      </c>
    </row>
    <row r="383" spans="1:22" ht="12.75" x14ac:dyDescent="0.2">
      <c r="A383" s="301"/>
      <c r="B383" s="299">
        <v>377</v>
      </c>
      <c r="C383" s="182" t="s">
        <v>286</v>
      </c>
      <c r="D383" s="137" t="s">
        <v>287</v>
      </c>
      <c r="E383" s="159" t="s">
        <v>307</v>
      </c>
      <c r="F383" s="151" t="s">
        <v>40</v>
      </c>
      <c r="G383" s="137">
        <v>50</v>
      </c>
      <c r="H383" s="137">
        <v>1975</v>
      </c>
      <c r="I383" s="138">
        <v>24.4</v>
      </c>
      <c r="J383" s="138">
        <v>2.4990000000000001</v>
      </c>
      <c r="K383" s="138">
        <v>9.3547539999999998</v>
      </c>
      <c r="L383" s="138">
        <v>0.255</v>
      </c>
      <c r="M383" s="138">
        <v>2.2124259999999998</v>
      </c>
      <c r="N383" s="138">
        <v>10.07883</v>
      </c>
      <c r="O383" s="147">
        <v>2613.92</v>
      </c>
      <c r="P383" s="138">
        <v>12.291256000000001</v>
      </c>
      <c r="Q383" s="147">
        <v>2613.92</v>
      </c>
      <c r="R383" s="141">
        <v>4.7022311317867415E-3</v>
      </c>
      <c r="S383" s="142">
        <v>61.04</v>
      </c>
      <c r="T383" s="143">
        <v>0.28702418828426268</v>
      </c>
      <c r="U383" s="143">
        <v>282.13386790720449</v>
      </c>
      <c r="V383" s="183">
        <v>17.221451297055761</v>
      </c>
    </row>
    <row r="384" spans="1:22" ht="12.75" x14ac:dyDescent="0.2">
      <c r="A384" s="301"/>
      <c r="B384" s="298">
        <v>378</v>
      </c>
      <c r="C384" s="182" t="s">
        <v>328</v>
      </c>
      <c r="D384" s="137" t="s">
        <v>329</v>
      </c>
      <c r="E384" s="140" t="s">
        <v>766</v>
      </c>
      <c r="F384" s="172" t="s">
        <v>40</v>
      </c>
      <c r="G384" s="139">
        <v>50</v>
      </c>
      <c r="H384" s="139">
        <v>1979</v>
      </c>
      <c r="I384" s="138">
        <v>26.524982999999999</v>
      </c>
      <c r="J384" s="138">
        <v>5.2317099999999996</v>
      </c>
      <c r="K384" s="138">
        <v>7.6162999999999998</v>
      </c>
      <c r="L384" s="138">
        <v>-1.049709</v>
      </c>
      <c r="M384" s="138">
        <v>0</v>
      </c>
      <c r="N384" s="138">
        <v>14.726682</v>
      </c>
      <c r="O384" s="138">
        <v>3103.69</v>
      </c>
      <c r="P384" s="138">
        <v>14.726682</v>
      </c>
      <c r="Q384" s="138">
        <v>3103.69</v>
      </c>
      <c r="R384" s="141">
        <v>4.7448946254297301E-3</v>
      </c>
      <c r="S384" s="142">
        <v>48.941000000000003</v>
      </c>
      <c r="T384" s="143">
        <v>0.23221988786315642</v>
      </c>
      <c r="U384" s="143">
        <v>284.69367752578376</v>
      </c>
      <c r="V384" s="183">
        <v>13.933193271789383</v>
      </c>
    </row>
    <row r="385" spans="1:22" ht="12.75" x14ac:dyDescent="0.2">
      <c r="A385" s="301"/>
      <c r="B385" s="298">
        <v>379</v>
      </c>
      <c r="C385" s="195" t="s">
        <v>172</v>
      </c>
      <c r="D385" s="139" t="s">
        <v>173</v>
      </c>
      <c r="E385" s="144" t="s">
        <v>545</v>
      </c>
      <c r="F385" s="172" t="s">
        <v>181</v>
      </c>
      <c r="G385" s="139">
        <v>30</v>
      </c>
      <c r="H385" s="139" t="s">
        <v>51</v>
      </c>
      <c r="I385" s="138">
        <f>SUM(J385:N385)</f>
        <v>16.399999999999999</v>
      </c>
      <c r="J385" s="138">
        <v>2.4449999999999998</v>
      </c>
      <c r="K385" s="138">
        <v>5.032</v>
      </c>
      <c r="L385" s="138">
        <v>0.71699999999999997</v>
      </c>
      <c r="M385" s="138">
        <v>0</v>
      </c>
      <c r="N385" s="138">
        <v>8.2059999999999995</v>
      </c>
      <c r="O385" s="138">
        <v>1726.08</v>
      </c>
      <c r="P385" s="138">
        <f>N385</f>
        <v>8.2059999999999995</v>
      </c>
      <c r="Q385" s="138">
        <f>O385</f>
        <v>1726.08</v>
      </c>
      <c r="R385" s="141">
        <f>P385/Q385</f>
        <v>4.754124953652206E-3</v>
      </c>
      <c r="S385" s="142">
        <v>42.4</v>
      </c>
      <c r="T385" s="143">
        <f>R385*S385</f>
        <v>0.20157489803485354</v>
      </c>
      <c r="U385" s="143">
        <f>R385*60*1000</f>
        <v>285.24749721913236</v>
      </c>
      <c r="V385" s="183">
        <f>U385*S385/1000</f>
        <v>12.094493882091212</v>
      </c>
    </row>
    <row r="386" spans="1:22" ht="12.75" x14ac:dyDescent="0.2">
      <c r="A386" s="301"/>
      <c r="B386" s="299">
        <v>380</v>
      </c>
      <c r="C386" s="182" t="s">
        <v>328</v>
      </c>
      <c r="D386" s="137" t="s">
        <v>329</v>
      </c>
      <c r="E386" s="140" t="s">
        <v>767</v>
      </c>
      <c r="F386" s="172" t="s">
        <v>40</v>
      </c>
      <c r="G386" s="139">
        <v>45</v>
      </c>
      <c r="H386" s="139">
        <v>1974</v>
      </c>
      <c r="I386" s="138">
        <v>21.397019999999998</v>
      </c>
      <c r="J386" s="138">
        <v>2.3660999999999999</v>
      </c>
      <c r="K386" s="138">
        <v>7.65693</v>
      </c>
      <c r="L386" s="138">
        <v>0.387905</v>
      </c>
      <c r="M386" s="138">
        <v>0</v>
      </c>
      <c r="N386" s="138">
        <v>10.986084999999999</v>
      </c>
      <c r="O386" s="138">
        <v>2304.1999999999998</v>
      </c>
      <c r="P386" s="138">
        <v>10.986084999999999</v>
      </c>
      <c r="Q386" s="138">
        <v>2304.1999999999998</v>
      </c>
      <c r="R386" s="141">
        <v>4.7678521829702279E-3</v>
      </c>
      <c r="S386" s="142">
        <v>48.941000000000003</v>
      </c>
      <c r="T386" s="143">
        <v>0.23334345368674594</v>
      </c>
      <c r="U386" s="143">
        <v>286.07113097821366</v>
      </c>
      <c r="V386" s="183">
        <v>14.000607221204755</v>
      </c>
    </row>
    <row r="387" spans="1:22" ht="12.75" x14ac:dyDescent="0.2">
      <c r="A387" s="301"/>
      <c r="B387" s="298">
        <v>381</v>
      </c>
      <c r="C387" s="194" t="s">
        <v>957</v>
      </c>
      <c r="D387" s="160" t="s">
        <v>971</v>
      </c>
      <c r="E387" s="162" t="s">
        <v>979</v>
      </c>
      <c r="F387" s="218" t="s">
        <v>39</v>
      </c>
      <c r="G387" s="163">
        <v>22</v>
      </c>
      <c r="H387" s="163" t="s">
        <v>51</v>
      </c>
      <c r="I387" s="161">
        <v>11.100000000000001</v>
      </c>
      <c r="J387" s="161">
        <v>1.599</v>
      </c>
      <c r="K387" s="161">
        <v>3.5019999999999998</v>
      </c>
      <c r="L387" s="161">
        <v>0.28799999999999998</v>
      </c>
      <c r="M387" s="161">
        <v>1.048</v>
      </c>
      <c r="N387" s="161">
        <v>4.6630000000000003</v>
      </c>
      <c r="O387" s="161">
        <v>1183.74</v>
      </c>
      <c r="P387" s="161">
        <v>5.7110000000000003</v>
      </c>
      <c r="Q387" s="161">
        <v>1183.74</v>
      </c>
      <c r="R387" s="157">
        <v>4.824539172453411E-3</v>
      </c>
      <c r="S387" s="153">
        <v>68.13</v>
      </c>
      <c r="T387" s="158">
        <v>0.32869585381925087</v>
      </c>
      <c r="U387" s="158">
        <v>289.47235034720467</v>
      </c>
      <c r="V387" s="190">
        <v>19.721751229155053</v>
      </c>
    </row>
    <row r="388" spans="1:22" ht="12.75" x14ac:dyDescent="0.2">
      <c r="A388" s="301"/>
      <c r="B388" s="298">
        <v>382</v>
      </c>
      <c r="C388" s="182" t="s">
        <v>139</v>
      </c>
      <c r="D388" s="137" t="s">
        <v>140</v>
      </c>
      <c r="E388" s="140" t="s">
        <v>491</v>
      </c>
      <c r="F388" s="172" t="s">
        <v>479</v>
      </c>
      <c r="G388" s="139">
        <v>20</v>
      </c>
      <c r="H388" s="139">
        <v>1962</v>
      </c>
      <c r="I388" s="138">
        <v>6.5250000000000004</v>
      </c>
      <c r="J388" s="138">
        <v>2.04</v>
      </c>
      <c r="K388" s="138"/>
      <c r="L388" s="138">
        <v>0.55500000000000005</v>
      </c>
      <c r="M388" s="138">
        <v>0.80700000000000005</v>
      </c>
      <c r="N388" s="138">
        <v>4.4850000000000003</v>
      </c>
      <c r="O388" s="138">
        <v>927.86</v>
      </c>
      <c r="P388" s="138">
        <v>4.4850000000000003</v>
      </c>
      <c r="Q388" s="138">
        <v>927.86</v>
      </c>
      <c r="R388" s="141">
        <v>4.8300000000000001E-3</v>
      </c>
      <c r="S388" s="142">
        <v>45.78</v>
      </c>
      <c r="T388" s="143">
        <v>0.22</v>
      </c>
      <c r="U388" s="143">
        <v>290.02</v>
      </c>
      <c r="V388" s="183">
        <v>13.28</v>
      </c>
    </row>
    <row r="389" spans="1:22" ht="12.75" x14ac:dyDescent="0.2">
      <c r="A389" s="301"/>
      <c r="B389" s="299">
        <v>383</v>
      </c>
      <c r="C389" s="195" t="s">
        <v>172</v>
      </c>
      <c r="D389" s="139" t="s">
        <v>173</v>
      </c>
      <c r="E389" s="144" t="s">
        <v>546</v>
      </c>
      <c r="F389" s="172" t="s">
        <v>181</v>
      </c>
      <c r="G389" s="139">
        <v>24</v>
      </c>
      <c r="H389" s="139">
        <v>1994</v>
      </c>
      <c r="I389" s="138">
        <f>SUM(J389:N389)</f>
        <v>11.8</v>
      </c>
      <c r="J389" s="138">
        <v>2.1032000000000002</v>
      </c>
      <c r="K389" s="138">
        <v>3.0146000000000002</v>
      </c>
      <c r="L389" s="138">
        <v>0.3448</v>
      </c>
      <c r="M389" s="138">
        <v>0</v>
      </c>
      <c r="N389" s="138">
        <v>6.3373999999999997</v>
      </c>
      <c r="O389" s="138">
        <v>1308.77</v>
      </c>
      <c r="P389" s="138">
        <f>N389</f>
        <v>6.3373999999999997</v>
      </c>
      <c r="Q389" s="138">
        <f>O389</f>
        <v>1308.77</v>
      </c>
      <c r="R389" s="141">
        <f>P389/Q389</f>
        <v>4.8422564698151699E-3</v>
      </c>
      <c r="S389" s="142">
        <v>42.4</v>
      </c>
      <c r="T389" s="143">
        <f>R389*S389</f>
        <v>0.2053116743201632</v>
      </c>
      <c r="U389" s="143">
        <f>R389*60*1000</f>
        <v>290.53538818891019</v>
      </c>
      <c r="V389" s="183">
        <f>U389*S389/1000</f>
        <v>12.318700459209792</v>
      </c>
    </row>
    <row r="390" spans="1:22" ht="12.75" x14ac:dyDescent="0.2">
      <c r="A390" s="301"/>
      <c r="B390" s="298">
        <v>384</v>
      </c>
      <c r="C390" s="195" t="s">
        <v>172</v>
      </c>
      <c r="D390" s="139" t="s">
        <v>173</v>
      </c>
      <c r="E390" s="144" t="s">
        <v>180</v>
      </c>
      <c r="F390" s="172" t="s">
        <v>181</v>
      </c>
      <c r="G390" s="139">
        <v>23</v>
      </c>
      <c r="H390" s="139">
        <v>1994</v>
      </c>
      <c r="I390" s="138">
        <f>SUM(J390:N390)</f>
        <v>11.400399999999999</v>
      </c>
      <c r="J390" s="138">
        <v>1.8660000000000001</v>
      </c>
      <c r="K390" s="138">
        <v>2.42</v>
      </c>
      <c r="L390" s="138">
        <v>0.73440000000000005</v>
      </c>
      <c r="M390" s="138">
        <v>0</v>
      </c>
      <c r="N390" s="138">
        <v>6.38</v>
      </c>
      <c r="O390" s="138">
        <v>1308.75</v>
      </c>
      <c r="P390" s="138">
        <f>N390</f>
        <v>6.38</v>
      </c>
      <c r="Q390" s="138">
        <f>O390</f>
        <v>1308.75</v>
      </c>
      <c r="R390" s="141">
        <f>P390/Q390</f>
        <v>4.8748806112702964E-3</v>
      </c>
      <c r="S390" s="142">
        <v>42.4</v>
      </c>
      <c r="T390" s="143">
        <f>R390*S390</f>
        <v>0.20669493791786056</v>
      </c>
      <c r="U390" s="143">
        <f>R390*60*1000</f>
        <v>292.49283667621779</v>
      </c>
      <c r="V390" s="183">
        <f>U390*S390/1000</f>
        <v>12.401696275071634</v>
      </c>
    </row>
    <row r="391" spans="1:22" ht="12.75" x14ac:dyDescent="0.2">
      <c r="A391" s="301"/>
      <c r="B391" s="298">
        <v>385</v>
      </c>
      <c r="C391" s="182" t="s">
        <v>357</v>
      </c>
      <c r="D391" s="137" t="s">
        <v>358</v>
      </c>
      <c r="E391" s="140" t="s">
        <v>794</v>
      </c>
      <c r="F391" s="172" t="s">
        <v>40</v>
      </c>
      <c r="G391" s="139">
        <v>36</v>
      </c>
      <c r="H391" s="139">
        <v>1993</v>
      </c>
      <c r="I391" s="138">
        <v>18.559000000000001</v>
      </c>
      <c r="J391" s="138">
        <v>2.4180000000000001</v>
      </c>
      <c r="K391" s="138">
        <v>7.29</v>
      </c>
      <c r="L391" s="138">
        <v>-0.123</v>
      </c>
      <c r="M391" s="138">
        <v>1.615</v>
      </c>
      <c r="N391" s="138">
        <v>7.359</v>
      </c>
      <c r="O391" s="138">
        <v>1827.44</v>
      </c>
      <c r="P391" s="138">
        <v>8.7230000000000008</v>
      </c>
      <c r="Q391" s="138">
        <v>1776.28</v>
      </c>
      <c r="R391" s="141">
        <v>4.9108248699529355E-3</v>
      </c>
      <c r="S391" s="142">
        <v>61.258000000000003</v>
      </c>
      <c r="T391" s="143">
        <v>0.30082730988357692</v>
      </c>
      <c r="U391" s="143">
        <v>294.64949219717613</v>
      </c>
      <c r="V391" s="183">
        <v>18.049638593014617</v>
      </c>
    </row>
    <row r="392" spans="1:22" ht="12.75" x14ac:dyDescent="0.2">
      <c r="A392" s="301"/>
      <c r="B392" s="299">
        <v>386</v>
      </c>
      <c r="C392" s="194" t="s">
        <v>957</v>
      </c>
      <c r="D392" s="160" t="s">
        <v>980</v>
      </c>
      <c r="E392" s="162" t="s">
        <v>981</v>
      </c>
      <c r="F392" s="218" t="s">
        <v>40</v>
      </c>
      <c r="G392" s="163">
        <v>6</v>
      </c>
      <c r="H392" s="163" t="s">
        <v>51</v>
      </c>
      <c r="I392" s="161">
        <v>1.7769999999999999</v>
      </c>
      <c r="J392" s="161">
        <v>0</v>
      </c>
      <c r="K392" s="161">
        <v>0</v>
      </c>
      <c r="L392" s="161">
        <v>0</v>
      </c>
      <c r="M392" s="161">
        <v>0</v>
      </c>
      <c r="N392" s="161">
        <v>1.7769999999999999</v>
      </c>
      <c r="O392" s="161">
        <v>354.04</v>
      </c>
      <c r="P392" s="161">
        <v>1.7769999999999999</v>
      </c>
      <c r="Q392" s="161">
        <v>354.04</v>
      </c>
      <c r="R392" s="157">
        <v>5.0192068692803066E-3</v>
      </c>
      <c r="S392" s="153">
        <v>68.13</v>
      </c>
      <c r="T392" s="158">
        <v>0.34195856400406727</v>
      </c>
      <c r="U392" s="158">
        <v>301.1524121568184</v>
      </c>
      <c r="V392" s="190">
        <v>20.517513840244035</v>
      </c>
    </row>
    <row r="393" spans="1:22" ht="12.75" x14ac:dyDescent="0.2">
      <c r="A393" s="301"/>
      <c r="B393" s="298">
        <v>387</v>
      </c>
      <c r="C393" s="182" t="s">
        <v>357</v>
      </c>
      <c r="D393" s="137" t="s">
        <v>358</v>
      </c>
      <c r="E393" s="140" t="s">
        <v>795</v>
      </c>
      <c r="F393" s="172" t="s">
        <v>40</v>
      </c>
      <c r="G393" s="139">
        <v>8</v>
      </c>
      <c r="H393" s="139">
        <v>1978</v>
      </c>
      <c r="I393" s="138">
        <v>2.645</v>
      </c>
      <c r="J393" s="138">
        <v>0.111</v>
      </c>
      <c r="K393" s="138">
        <v>0.96299999999999997</v>
      </c>
      <c r="L393" s="138">
        <v>-8.9999999999999993E-3</v>
      </c>
      <c r="M393" s="138">
        <v>0.28399999999999997</v>
      </c>
      <c r="N393" s="138">
        <v>1.2949999999999999</v>
      </c>
      <c r="O393" s="138">
        <v>571.25</v>
      </c>
      <c r="P393" s="138">
        <v>1.4379999999999999</v>
      </c>
      <c r="Q393" s="138">
        <v>286.04000000000002</v>
      </c>
      <c r="R393" s="141">
        <v>5.0272689134386794E-3</v>
      </c>
      <c r="S393" s="142">
        <v>51.258000000000003</v>
      </c>
      <c r="T393" s="143">
        <v>0.25768774996503985</v>
      </c>
      <c r="U393" s="143">
        <v>301.6361348063208</v>
      </c>
      <c r="V393" s="183">
        <v>15.461264997902392</v>
      </c>
    </row>
    <row r="394" spans="1:22" ht="12.75" x14ac:dyDescent="0.2">
      <c r="A394" s="301"/>
      <c r="B394" s="298">
        <v>388</v>
      </c>
      <c r="C394" s="182" t="s">
        <v>139</v>
      </c>
      <c r="D394" s="137" t="s">
        <v>140</v>
      </c>
      <c r="E394" s="140" t="s">
        <v>492</v>
      </c>
      <c r="F394" s="172" t="s">
        <v>40</v>
      </c>
      <c r="G394" s="139">
        <v>30</v>
      </c>
      <c r="H394" s="139">
        <v>1991</v>
      </c>
      <c r="I394" s="138">
        <v>14.666</v>
      </c>
      <c r="J394" s="138">
        <v>3.0089999999999999</v>
      </c>
      <c r="K394" s="138">
        <v>4.0209999999999999</v>
      </c>
      <c r="L394" s="138">
        <v>0.41799999999999998</v>
      </c>
      <c r="M394" s="138"/>
      <c r="N394" s="138">
        <v>7.6360000000000001</v>
      </c>
      <c r="O394" s="138">
        <v>1510.6</v>
      </c>
      <c r="P394" s="138">
        <v>7.6360000000000001</v>
      </c>
      <c r="Q394" s="138">
        <v>1510.6</v>
      </c>
      <c r="R394" s="141">
        <v>5.0499999999999998E-3</v>
      </c>
      <c r="S394" s="142">
        <v>45.78</v>
      </c>
      <c r="T394" s="143">
        <v>0.23</v>
      </c>
      <c r="U394" s="143">
        <v>303.3</v>
      </c>
      <c r="V394" s="183">
        <v>13.88</v>
      </c>
    </row>
    <row r="395" spans="1:22" ht="12.75" x14ac:dyDescent="0.2">
      <c r="A395" s="301"/>
      <c r="B395" s="299">
        <v>389</v>
      </c>
      <c r="C395" s="198" t="s">
        <v>141</v>
      </c>
      <c r="D395" s="152" t="s">
        <v>150</v>
      </c>
      <c r="E395" s="154" t="s">
        <v>530</v>
      </c>
      <c r="F395" s="217"/>
      <c r="G395" s="152">
        <v>40</v>
      </c>
      <c r="H395" s="155" t="s">
        <v>51</v>
      </c>
      <c r="I395" s="156">
        <v>23.22</v>
      </c>
      <c r="J395" s="156">
        <v>3.95</v>
      </c>
      <c r="K395" s="156">
        <v>7.52</v>
      </c>
      <c r="L395" s="156">
        <v>-0.27</v>
      </c>
      <c r="M395" s="156">
        <v>2.16</v>
      </c>
      <c r="N395" s="156">
        <v>9.86</v>
      </c>
      <c r="O395" s="156">
        <v>2285.3000000000002</v>
      </c>
      <c r="P395" s="156">
        <v>11.53</v>
      </c>
      <c r="Q395" s="156">
        <v>2227.81</v>
      </c>
      <c r="R395" s="157">
        <v>5.1754862398498969E-3</v>
      </c>
      <c r="S395" s="153">
        <v>56.7</v>
      </c>
      <c r="T395" s="158">
        <v>0.29345006979948918</v>
      </c>
      <c r="U395" s="158">
        <v>310.52917439099383</v>
      </c>
      <c r="V395" s="190">
        <v>17.607004187969352</v>
      </c>
    </row>
    <row r="396" spans="1:22" ht="12.75" x14ac:dyDescent="0.2">
      <c r="A396" s="301"/>
      <c r="B396" s="298">
        <v>390</v>
      </c>
      <c r="C396" s="182" t="s">
        <v>139</v>
      </c>
      <c r="D396" s="137" t="s">
        <v>140</v>
      </c>
      <c r="E396" s="140" t="s">
        <v>493</v>
      </c>
      <c r="F396" s="172" t="s">
        <v>40</v>
      </c>
      <c r="G396" s="139">
        <v>46</v>
      </c>
      <c r="H396" s="139">
        <v>1989</v>
      </c>
      <c r="I396" s="138">
        <v>22.116</v>
      </c>
      <c r="J396" s="138">
        <v>4.08</v>
      </c>
      <c r="K396" s="138">
        <v>5.7949999999999999</v>
      </c>
      <c r="L396" s="138">
        <v>0.92700000000000005</v>
      </c>
      <c r="M396" s="138"/>
      <c r="N396" s="138">
        <v>12.241</v>
      </c>
      <c r="O396" s="138">
        <v>2338.73</v>
      </c>
      <c r="P396" s="138">
        <v>12.241</v>
      </c>
      <c r="Q396" s="138">
        <v>2338.73</v>
      </c>
      <c r="R396" s="141">
        <v>5.2300000000000003E-3</v>
      </c>
      <c r="S396" s="142">
        <v>45.78</v>
      </c>
      <c r="T396" s="143">
        <v>0.24</v>
      </c>
      <c r="U396" s="143">
        <v>314.04000000000002</v>
      </c>
      <c r="V396" s="183">
        <v>14.38</v>
      </c>
    </row>
    <row r="397" spans="1:22" ht="12.75" x14ac:dyDescent="0.2">
      <c r="A397" s="301"/>
      <c r="B397" s="298">
        <v>391</v>
      </c>
      <c r="C397" s="198" t="s">
        <v>141</v>
      </c>
      <c r="D397" s="169" t="s">
        <v>142</v>
      </c>
      <c r="E397" s="154" t="s">
        <v>531</v>
      </c>
      <c r="F397" s="217"/>
      <c r="G397" s="152">
        <v>60</v>
      </c>
      <c r="H397" s="155" t="s">
        <v>51</v>
      </c>
      <c r="I397" s="156">
        <v>29.89</v>
      </c>
      <c r="J397" s="156">
        <v>5.34</v>
      </c>
      <c r="K397" s="156">
        <v>8.76</v>
      </c>
      <c r="L397" s="156">
        <v>-0.34</v>
      </c>
      <c r="M397" s="156">
        <v>2.9</v>
      </c>
      <c r="N397" s="156">
        <v>13.23</v>
      </c>
      <c r="O397" s="156">
        <v>2996.25</v>
      </c>
      <c r="P397" s="156">
        <v>16.13</v>
      </c>
      <c r="Q397" s="156">
        <v>2996.25</v>
      </c>
      <c r="R397" s="157">
        <v>5.3833959115561119E-3</v>
      </c>
      <c r="S397" s="153">
        <v>56.7</v>
      </c>
      <c r="T397" s="158">
        <v>0.30523854818523155</v>
      </c>
      <c r="U397" s="158">
        <v>323.00375469336672</v>
      </c>
      <c r="V397" s="190">
        <v>18.314312891113893</v>
      </c>
    </row>
    <row r="398" spans="1:22" ht="12.75" x14ac:dyDescent="0.2">
      <c r="A398" s="301"/>
      <c r="B398" s="299">
        <v>392</v>
      </c>
      <c r="C398" s="182" t="s">
        <v>139</v>
      </c>
      <c r="D398" s="137" t="s">
        <v>140</v>
      </c>
      <c r="E398" s="140" t="s">
        <v>494</v>
      </c>
      <c r="F398" s="172" t="s">
        <v>231</v>
      </c>
      <c r="G398" s="139">
        <v>65</v>
      </c>
      <c r="H398" s="139">
        <v>1970</v>
      </c>
      <c r="I398" s="138">
        <v>26.513999999999999</v>
      </c>
      <c r="J398" s="138">
        <v>4.0289999999999999</v>
      </c>
      <c r="K398" s="138">
        <v>7.4420000000000002</v>
      </c>
      <c r="L398" s="138">
        <v>0.32900000000000001</v>
      </c>
      <c r="M398" s="138"/>
      <c r="N398" s="138">
        <v>15.042999999999999</v>
      </c>
      <c r="O398" s="138">
        <v>2791.83</v>
      </c>
      <c r="P398" s="138">
        <v>14.867000000000001</v>
      </c>
      <c r="Q398" s="138">
        <v>2759.2</v>
      </c>
      <c r="R398" s="141">
        <v>5.3899999999999998E-3</v>
      </c>
      <c r="S398" s="142">
        <v>45.78</v>
      </c>
      <c r="T398" s="143">
        <v>0.25</v>
      </c>
      <c r="U398" s="143">
        <v>323.29000000000002</v>
      </c>
      <c r="V398" s="183">
        <v>14.8</v>
      </c>
    </row>
    <row r="399" spans="1:22" ht="12.75" x14ac:dyDescent="0.2">
      <c r="A399" s="301"/>
      <c r="B399" s="298">
        <v>393</v>
      </c>
      <c r="C399" s="182" t="s">
        <v>406</v>
      </c>
      <c r="D399" s="137" t="s">
        <v>407</v>
      </c>
      <c r="E399" s="146" t="s">
        <v>380</v>
      </c>
      <c r="F399" s="172" t="s">
        <v>40</v>
      </c>
      <c r="G399" s="139">
        <v>40</v>
      </c>
      <c r="H399" s="139">
        <v>1984</v>
      </c>
      <c r="I399" s="138">
        <v>25.959</v>
      </c>
      <c r="J399" s="138">
        <v>3.11</v>
      </c>
      <c r="K399" s="138">
        <v>7.47</v>
      </c>
      <c r="L399" s="138">
        <v>3.16</v>
      </c>
      <c r="M399" s="138"/>
      <c r="N399" s="138">
        <v>12.22</v>
      </c>
      <c r="O399" s="138">
        <v>2265.23</v>
      </c>
      <c r="P399" s="138">
        <v>12.22</v>
      </c>
      <c r="Q399" s="138">
        <v>2265.23</v>
      </c>
      <c r="R399" s="141">
        <v>5.3945956922696594E-3</v>
      </c>
      <c r="S399" s="142">
        <v>64.75</v>
      </c>
      <c r="T399" s="143">
        <v>0.34930007107446043</v>
      </c>
      <c r="U399" s="143">
        <v>323.67574153617954</v>
      </c>
      <c r="V399" s="183">
        <v>20.958004264467625</v>
      </c>
    </row>
    <row r="400" spans="1:22" ht="12.75" x14ac:dyDescent="0.2">
      <c r="A400" s="301"/>
      <c r="B400" s="298">
        <v>394</v>
      </c>
      <c r="C400" s="182" t="s">
        <v>406</v>
      </c>
      <c r="D400" s="137" t="s">
        <v>407</v>
      </c>
      <c r="E400" s="140" t="s">
        <v>383</v>
      </c>
      <c r="F400" s="172" t="s">
        <v>231</v>
      </c>
      <c r="G400" s="139">
        <v>19</v>
      </c>
      <c r="H400" s="139">
        <v>1984</v>
      </c>
      <c r="I400" s="138">
        <v>9.5760000000000005</v>
      </c>
      <c r="J400" s="138">
        <v>1.1200000000000001</v>
      </c>
      <c r="K400" s="138">
        <v>3.04</v>
      </c>
      <c r="L400" s="138">
        <v>0.82</v>
      </c>
      <c r="M400" s="138"/>
      <c r="N400" s="138">
        <v>4.95</v>
      </c>
      <c r="O400" s="138">
        <v>900.66</v>
      </c>
      <c r="P400" s="138">
        <v>4.95</v>
      </c>
      <c r="Q400" s="138">
        <v>900.66</v>
      </c>
      <c r="R400" s="141">
        <v>5.4959696222769971E-3</v>
      </c>
      <c r="S400" s="142">
        <v>64.75</v>
      </c>
      <c r="T400" s="143">
        <v>0.35586403304243558</v>
      </c>
      <c r="U400" s="143">
        <v>329.75817733661984</v>
      </c>
      <c r="V400" s="183">
        <v>21.351841982546134</v>
      </c>
    </row>
    <row r="401" spans="1:22" ht="12.75" x14ac:dyDescent="0.2">
      <c r="A401" s="301"/>
      <c r="B401" s="299">
        <v>395</v>
      </c>
      <c r="C401" s="182" t="s">
        <v>139</v>
      </c>
      <c r="D401" s="137" t="s">
        <v>140</v>
      </c>
      <c r="E401" s="140" t="s">
        <v>495</v>
      </c>
      <c r="F401" s="172" t="s">
        <v>40</v>
      </c>
      <c r="G401" s="139">
        <v>25</v>
      </c>
      <c r="H401" s="139">
        <v>1996</v>
      </c>
      <c r="I401" s="138">
        <v>13.962</v>
      </c>
      <c r="J401" s="138">
        <v>2.04</v>
      </c>
      <c r="K401" s="138">
        <v>3.4119999999999999</v>
      </c>
      <c r="L401" s="138">
        <v>0.106</v>
      </c>
      <c r="M401" s="138"/>
      <c r="N401" s="138">
        <v>8.51</v>
      </c>
      <c r="O401" s="138">
        <v>1545.6</v>
      </c>
      <c r="P401" s="138">
        <v>8.51</v>
      </c>
      <c r="Q401" s="138">
        <v>1545.6</v>
      </c>
      <c r="R401" s="141">
        <v>5.5100000000000001E-3</v>
      </c>
      <c r="S401" s="142">
        <v>45.78</v>
      </c>
      <c r="T401" s="143">
        <v>0.25</v>
      </c>
      <c r="U401" s="143">
        <v>330.36</v>
      </c>
      <c r="V401" s="183">
        <v>15.12</v>
      </c>
    </row>
    <row r="402" spans="1:22" ht="12.75" x14ac:dyDescent="0.2">
      <c r="A402" s="301"/>
      <c r="B402" s="298">
        <v>396</v>
      </c>
      <c r="C402" s="182" t="s">
        <v>139</v>
      </c>
      <c r="D402" s="137" t="s">
        <v>140</v>
      </c>
      <c r="E402" s="140" t="s">
        <v>496</v>
      </c>
      <c r="F402" s="172" t="s">
        <v>40</v>
      </c>
      <c r="G402" s="139">
        <v>30</v>
      </c>
      <c r="H402" s="139">
        <v>1981</v>
      </c>
      <c r="I402" s="138">
        <v>13.97</v>
      </c>
      <c r="J402" s="138">
        <v>1.9890000000000001</v>
      </c>
      <c r="K402" s="138">
        <v>3.468</v>
      </c>
      <c r="L402" s="138">
        <v>0.20100000000000001</v>
      </c>
      <c r="M402" s="138"/>
      <c r="N402" s="138">
        <v>8.5129999999999999</v>
      </c>
      <c r="O402" s="138">
        <v>1520</v>
      </c>
      <c r="P402" s="138">
        <v>8.5129999999999999</v>
      </c>
      <c r="Q402" s="138">
        <v>1520</v>
      </c>
      <c r="R402" s="141">
        <v>5.5999999999999999E-3</v>
      </c>
      <c r="S402" s="142">
        <v>45.78</v>
      </c>
      <c r="T402" s="143">
        <v>0.26</v>
      </c>
      <c r="U402" s="143">
        <v>336.04</v>
      </c>
      <c r="V402" s="183">
        <v>15.38</v>
      </c>
    </row>
    <row r="403" spans="1:22" ht="12.75" x14ac:dyDescent="0.2">
      <c r="A403" s="301"/>
      <c r="B403" s="298">
        <v>397</v>
      </c>
      <c r="C403" s="182" t="s">
        <v>139</v>
      </c>
      <c r="D403" s="137" t="s">
        <v>140</v>
      </c>
      <c r="E403" s="140" t="s">
        <v>497</v>
      </c>
      <c r="F403" s="172" t="s">
        <v>231</v>
      </c>
      <c r="G403" s="139">
        <v>106</v>
      </c>
      <c r="H403" s="139">
        <v>1977</v>
      </c>
      <c r="I403" s="138">
        <v>56.814999999999998</v>
      </c>
      <c r="J403" s="138">
        <v>10.725</v>
      </c>
      <c r="K403" s="138">
        <v>11.233000000000001</v>
      </c>
      <c r="L403" s="138">
        <v>1.3420000000000001</v>
      </c>
      <c r="M403" s="138"/>
      <c r="N403" s="138">
        <v>34.856999999999999</v>
      </c>
      <c r="O403" s="138">
        <v>6170.01</v>
      </c>
      <c r="P403" s="138">
        <v>34.104999999999997</v>
      </c>
      <c r="Q403" s="138">
        <v>6037.01</v>
      </c>
      <c r="R403" s="141">
        <v>5.6499999999999996E-3</v>
      </c>
      <c r="S403" s="142">
        <v>45.78</v>
      </c>
      <c r="T403" s="143">
        <v>0.26</v>
      </c>
      <c r="U403" s="143">
        <v>338.96</v>
      </c>
      <c r="V403" s="183">
        <v>15.52</v>
      </c>
    </row>
    <row r="404" spans="1:22" ht="12.75" x14ac:dyDescent="0.2">
      <c r="A404" s="301"/>
      <c r="B404" s="299">
        <v>398</v>
      </c>
      <c r="C404" s="182" t="s">
        <v>357</v>
      </c>
      <c r="D404" s="137" t="s">
        <v>358</v>
      </c>
      <c r="E404" s="140" t="s">
        <v>365</v>
      </c>
      <c r="F404" s="172" t="s">
        <v>40</v>
      </c>
      <c r="G404" s="139">
        <v>45</v>
      </c>
      <c r="H404" s="139">
        <v>1988</v>
      </c>
      <c r="I404" s="138">
        <v>22.768000000000001</v>
      </c>
      <c r="J404" s="138">
        <v>3.0270000000000001</v>
      </c>
      <c r="K404" s="138">
        <v>7.8140000000000001</v>
      </c>
      <c r="L404" s="138">
        <v>8.4000000000000005E-2</v>
      </c>
      <c r="M404" s="138">
        <v>2.1320000000000001</v>
      </c>
      <c r="N404" s="138">
        <v>9.7110000000000003</v>
      </c>
      <c r="O404" s="138">
        <v>2187.56</v>
      </c>
      <c r="P404" s="138">
        <v>11.73</v>
      </c>
      <c r="Q404" s="138">
        <v>2070.1799999999998</v>
      </c>
      <c r="R404" s="141">
        <v>5.6661739558878941E-3</v>
      </c>
      <c r="S404" s="142">
        <v>61.258000000000003</v>
      </c>
      <c r="T404" s="143">
        <v>0.34709848418978062</v>
      </c>
      <c r="U404" s="143">
        <v>339.97043735327367</v>
      </c>
      <c r="V404" s="183">
        <v>20.825909051386841</v>
      </c>
    </row>
    <row r="405" spans="1:22" ht="12.75" x14ac:dyDescent="0.2">
      <c r="A405" s="301"/>
      <c r="B405" s="298">
        <v>399</v>
      </c>
      <c r="C405" s="182" t="s">
        <v>139</v>
      </c>
      <c r="D405" s="137" t="s">
        <v>140</v>
      </c>
      <c r="E405" s="140" t="s">
        <v>498</v>
      </c>
      <c r="F405" s="172" t="s">
        <v>39</v>
      </c>
      <c r="G405" s="139">
        <v>12</v>
      </c>
      <c r="H405" s="139">
        <v>1925</v>
      </c>
      <c r="I405" s="138">
        <v>4.6539999999999999</v>
      </c>
      <c r="J405" s="138">
        <v>1.2749999999999999</v>
      </c>
      <c r="K405" s="138"/>
      <c r="L405" s="138">
        <v>0.79100000000000004</v>
      </c>
      <c r="M405" s="138">
        <v>0.60799999999999998</v>
      </c>
      <c r="N405" s="138">
        <v>2.7709999999999999</v>
      </c>
      <c r="O405" s="138">
        <v>654.92999999999995</v>
      </c>
      <c r="P405" s="138">
        <v>2.4820000000000002</v>
      </c>
      <c r="Q405" s="138">
        <v>426.16</v>
      </c>
      <c r="R405" s="141">
        <v>5.8199999999999997E-3</v>
      </c>
      <c r="S405" s="142">
        <v>45.78</v>
      </c>
      <c r="T405" s="143">
        <v>0.27</v>
      </c>
      <c r="U405" s="143">
        <v>349.45</v>
      </c>
      <c r="V405" s="183">
        <v>16</v>
      </c>
    </row>
    <row r="406" spans="1:22" ht="12.75" x14ac:dyDescent="0.2">
      <c r="A406" s="301"/>
      <c r="B406" s="298">
        <v>400</v>
      </c>
      <c r="C406" s="187" t="s">
        <v>357</v>
      </c>
      <c r="D406" s="137" t="s">
        <v>358</v>
      </c>
      <c r="E406" s="140" t="s">
        <v>367</v>
      </c>
      <c r="F406" s="172" t="s">
        <v>40</v>
      </c>
      <c r="G406" s="139">
        <v>25</v>
      </c>
      <c r="H406" s="139">
        <v>1987</v>
      </c>
      <c r="I406" s="138">
        <v>16.491</v>
      </c>
      <c r="J406" s="138">
        <v>2.1549999999999998</v>
      </c>
      <c r="K406" s="138">
        <v>6.13</v>
      </c>
      <c r="L406" s="138">
        <v>0.24199999999999999</v>
      </c>
      <c r="M406" s="138">
        <v>1.4339999999999999</v>
      </c>
      <c r="N406" s="138">
        <v>6.5309999999999997</v>
      </c>
      <c r="O406" s="138">
        <v>1350.28</v>
      </c>
      <c r="P406" s="138">
        <v>7.9640000000000004</v>
      </c>
      <c r="Q406" s="138">
        <v>1350.28</v>
      </c>
      <c r="R406" s="141">
        <v>5.8980359629113967E-3</v>
      </c>
      <c r="S406" s="142">
        <v>61.258000000000003</v>
      </c>
      <c r="T406" s="143">
        <v>0.36130188701602634</v>
      </c>
      <c r="U406" s="143">
        <v>353.88215777468378</v>
      </c>
      <c r="V406" s="183">
        <v>21.678113220961578</v>
      </c>
    </row>
    <row r="407" spans="1:22" ht="12.75" x14ac:dyDescent="0.2">
      <c r="A407" s="301"/>
      <c r="B407" s="299">
        <v>401</v>
      </c>
      <c r="C407" s="199" t="s">
        <v>32</v>
      </c>
      <c r="D407" s="165" t="s">
        <v>33</v>
      </c>
      <c r="E407" s="166" t="s">
        <v>67</v>
      </c>
      <c r="F407" s="151"/>
      <c r="G407" s="137">
        <v>33</v>
      </c>
      <c r="H407" s="137">
        <v>1958</v>
      </c>
      <c r="I407" s="147">
        <v>10.705</v>
      </c>
      <c r="J407" s="147">
        <v>3.0112679999999998</v>
      </c>
      <c r="K407" s="147">
        <v>0</v>
      </c>
      <c r="L407" s="147">
        <v>0.25273200000000001</v>
      </c>
      <c r="M407" s="147">
        <v>0</v>
      </c>
      <c r="N407" s="147">
        <v>7.4409979999999996</v>
      </c>
      <c r="O407" s="147">
        <v>1237.47</v>
      </c>
      <c r="P407" s="147">
        <v>7.4409979999999996</v>
      </c>
      <c r="Q407" s="147">
        <v>1237.47</v>
      </c>
      <c r="R407" s="167">
        <v>6.0130734482452099E-3</v>
      </c>
      <c r="S407" s="168">
        <v>54.1</v>
      </c>
      <c r="T407" s="168">
        <v>0.32530727355006589</v>
      </c>
      <c r="U407" s="168">
        <v>360.78440689471256</v>
      </c>
      <c r="V407" s="197">
        <v>19.51843641300395</v>
      </c>
    </row>
    <row r="408" spans="1:22" ht="12.75" x14ac:dyDescent="0.2">
      <c r="A408" s="301"/>
      <c r="B408" s="298">
        <v>402</v>
      </c>
      <c r="C408" s="187" t="s">
        <v>357</v>
      </c>
      <c r="D408" s="137" t="s">
        <v>358</v>
      </c>
      <c r="E408" s="140" t="s">
        <v>366</v>
      </c>
      <c r="F408" s="172" t="s">
        <v>40</v>
      </c>
      <c r="G408" s="139">
        <v>55</v>
      </c>
      <c r="H408" s="139">
        <v>1985</v>
      </c>
      <c r="I408" s="138">
        <v>30.931000000000001</v>
      </c>
      <c r="J408" s="138">
        <v>4.3230000000000004</v>
      </c>
      <c r="K408" s="138">
        <v>9.1110000000000007</v>
      </c>
      <c r="L408" s="138">
        <v>1.1339999999999999</v>
      </c>
      <c r="M408" s="138">
        <v>2.9449999999999998</v>
      </c>
      <c r="N408" s="138">
        <v>13.417999999999999</v>
      </c>
      <c r="O408" s="138">
        <v>2678.78</v>
      </c>
      <c r="P408" s="138">
        <v>16.36</v>
      </c>
      <c r="Q408" s="138">
        <v>2678.78</v>
      </c>
      <c r="R408" s="141">
        <v>6.107257781527411E-3</v>
      </c>
      <c r="S408" s="142">
        <v>61.258000000000003</v>
      </c>
      <c r="T408" s="143">
        <v>0.37411839718080614</v>
      </c>
      <c r="U408" s="143">
        <v>366.43546689164464</v>
      </c>
      <c r="V408" s="183">
        <v>22.44710383084837</v>
      </c>
    </row>
    <row r="409" spans="1:22" ht="12.75" x14ac:dyDescent="0.2">
      <c r="A409" s="301"/>
      <c r="B409" s="298">
        <v>403</v>
      </c>
      <c r="C409" s="189" t="s">
        <v>141</v>
      </c>
      <c r="D409" s="169" t="s">
        <v>142</v>
      </c>
      <c r="E409" s="154" t="s">
        <v>153</v>
      </c>
      <c r="F409" s="217"/>
      <c r="G409" s="170">
        <v>18</v>
      </c>
      <c r="H409" s="155" t="s">
        <v>51</v>
      </c>
      <c r="I409" s="156">
        <v>10.69</v>
      </c>
      <c r="J409" s="156">
        <v>0.81</v>
      </c>
      <c r="K409" s="156">
        <v>3.48</v>
      </c>
      <c r="L409" s="156">
        <v>0.46</v>
      </c>
      <c r="M409" s="156">
        <v>1.0691999999999999</v>
      </c>
      <c r="N409" s="156">
        <v>4.8708000000000009</v>
      </c>
      <c r="O409" s="171">
        <v>946.37</v>
      </c>
      <c r="P409" s="156">
        <v>5.94</v>
      </c>
      <c r="Q409" s="171">
        <v>946.37</v>
      </c>
      <c r="R409" s="157">
        <v>6.2766148546551563E-3</v>
      </c>
      <c r="S409" s="153">
        <v>56.7</v>
      </c>
      <c r="T409" s="158">
        <v>0.35588406225894736</v>
      </c>
      <c r="U409" s="158">
        <v>376.59689127930938</v>
      </c>
      <c r="V409" s="190">
        <v>21.35304373553684</v>
      </c>
    </row>
    <row r="410" spans="1:22" ht="12.75" x14ac:dyDescent="0.2">
      <c r="A410" s="301"/>
      <c r="B410" s="299">
        <v>404</v>
      </c>
      <c r="C410" s="199" t="s">
        <v>32</v>
      </c>
      <c r="D410" s="165" t="s">
        <v>33</v>
      </c>
      <c r="E410" s="166" t="s">
        <v>68</v>
      </c>
      <c r="F410" s="151"/>
      <c r="G410" s="137">
        <v>40</v>
      </c>
      <c r="H410" s="137">
        <v>1983</v>
      </c>
      <c r="I410" s="147">
        <v>28.587</v>
      </c>
      <c r="J410" s="147">
        <v>6.0057910000000003</v>
      </c>
      <c r="K410" s="147">
        <v>8.5728159999999995</v>
      </c>
      <c r="L410" s="147">
        <v>-8.9790999999999996E-2</v>
      </c>
      <c r="M410" s="147">
        <v>2.5376729999999998</v>
      </c>
      <c r="N410" s="147">
        <v>14.098139</v>
      </c>
      <c r="O410" s="147">
        <v>2186.7199999999998</v>
      </c>
      <c r="P410" s="147">
        <v>14.098139</v>
      </c>
      <c r="Q410" s="147">
        <v>2186.7199999999998</v>
      </c>
      <c r="R410" s="167">
        <v>6.4471624167703233E-3</v>
      </c>
      <c r="S410" s="168">
        <v>54.1</v>
      </c>
      <c r="T410" s="168">
        <v>0.3487914867472745</v>
      </c>
      <c r="U410" s="168">
        <v>386.82974500621941</v>
      </c>
      <c r="V410" s="197">
        <v>20.927489204836469</v>
      </c>
    </row>
    <row r="411" spans="1:22" ht="12.75" x14ac:dyDescent="0.2">
      <c r="A411" s="301"/>
      <c r="B411" s="298">
        <v>405</v>
      </c>
      <c r="C411" s="187" t="s">
        <v>330</v>
      </c>
      <c r="D411" s="137" t="s">
        <v>331</v>
      </c>
      <c r="E411" s="140" t="s">
        <v>340</v>
      </c>
      <c r="F411" s="172" t="s">
        <v>175</v>
      </c>
      <c r="G411" s="139">
        <v>12</v>
      </c>
      <c r="H411" s="139">
        <v>1987</v>
      </c>
      <c r="I411" s="138">
        <v>4.6509999999999998</v>
      </c>
      <c r="J411" s="138"/>
      <c r="K411" s="138"/>
      <c r="L411" s="138"/>
      <c r="M411" s="138"/>
      <c r="N411" s="138">
        <v>4.6509999999999998</v>
      </c>
      <c r="O411" s="138">
        <v>711.66</v>
      </c>
      <c r="P411" s="138">
        <v>4.6509999999999998</v>
      </c>
      <c r="Q411" s="138">
        <v>711.66</v>
      </c>
      <c r="R411" s="141">
        <v>6.5354242194306271E-3</v>
      </c>
      <c r="S411" s="142">
        <v>57.8</v>
      </c>
      <c r="T411" s="143">
        <v>0.37774751988309024</v>
      </c>
      <c r="U411" s="143">
        <v>392.12545316583765</v>
      </c>
      <c r="V411" s="183">
        <v>22.664851192985413</v>
      </c>
    </row>
    <row r="412" spans="1:22" ht="12.75" x14ac:dyDescent="0.2">
      <c r="A412" s="301"/>
      <c r="B412" s="298">
        <v>406</v>
      </c>
      <c r="C412" s="200" t="s">
        <v>860</v>
      </c>
      <c r="D412" s="139" t="s">
        <v>861</v>
      </c>
      <c r="E412" s="162" t="s">
        <v>869</v>
      </c>
      <c r="F412" s="218" t="s">
        <v>181</v>
      </c>
      <c r="G412" s="163">
        <v>54</v>
      </c>
      <c r="H412" s="163">
        <v>1982</v>
      </c>
      <c r="I412" s="161">
        <v>42.411999999999999</v>
      </c>
      <c r="J412" s="161">
        <v>6.5439999999999996</v>
      </c>
      <c r="K412" s="161">
        <v>12.97</v>
      </c>
      <c r="L412" s="161">
        <v>-0.71099999999999997</v>
      </c>
      <c r="M412" s="161"/>
      <c r="N412" s="161">
        <v>22.898</v>
      </c>
      <c r="O412" s="161">
        <v>3478.61</v>
      </c>
      <c r="P412" s="161">
        <v>22.898</v>
      </c>
      <c r="Q412" s="161">
        <v>3478.61</v>
      </c>
      <c r="R412" s="157">
        <v>6.5825142801291319E-3</v>
      </c>
      <c r="S412" s="153">
        <v>62.02</v>
      </c>
      <c r="T412" s="158">
        <v>0.40824753565360877</v>
      </c>
      <c r="U412" s="158">
        <v>394.95085680774793</v>
      </c>
      <c r="V412" s="190">
        <v>24.494852139216526</v>
      </c>
    </row>
    <row r="413" spans="1:22" ht="12.75" x14ac:dyDescent="0.2">
      <c r="A413" s="301"/>
      <c r="B413" s="299">
        <v>407</v>
      </c>
      <c r="C413" s="187" t="s">
        <v>330</v>
      </c>
      <c r="D413" s="137" t="s">
        <v>331</v>
      </c>
      <c r="E413" s="140" t="s">
        <v>339</v>
      </c>
      <c r="F413" s="172" t="s">
        <v>175</v>
      </c>
      <c r="G413" s="139">
        <v>11</v>
      </c>
      <c r="H413" s="139">
        <v>1962</v>
      </c>
      <c r="I413" s="138">
        <v>5.8689999999999998</v>
      </c>
      <c r="J413" s="138">
        <v>0.44800000000000001</v>
      </c>
      <c r="K413" s="138">
        <v>1.859</v>
      </c>
      <c r="L413" s="138">
        <v>0.01</v>
      </c>
      <c r="M413" s="138">
        <v>0.63900000000000001</v>
      </c>
      <c r="N413" s="138">
        <v>2.9129999999999998</v>
      </c>
      <c r="O413" s="138">
        <v>537.08000000000004</v>
      </c>
      <c r="P413" s="138">
        <v>2.988</v>
      </c>
      <c r="Q413" s="138">
        <v>451.69</v>
      </c>
      <c r="R413" s="141">
        <v>6.6151564125838521E-3</v>
      </c>
      <c r="S413" s="142">
        <v>57.8</v>
      </c>
      <c r="T413" s="143">
        <v>0.38235604064734663</v>
      </c>
      <c r="U413" s="143">
        <v>396.90938475503111</v>
      </c>
      <c r="V413" s="183">
        <v>22.941362438840798</v>
      </c>
    </row>
    <row r="414" spans="1:22" ht="12.75" x14ac:dyDescent="0.2">
      <c r="A414" s="301"/>
      <c r="B414" s="298">
        <v>408</v>
      </c>
      <c r="C414" s="187" t="s">
        <v>330</v>
      </c>
      <c r="D414" s="137" t="s">
        <v>331</v>
      </c>
      <c r="E414" s="140" t="s">
        <v>332</v>
      </c>
      <c r="F414" s="172" t="s">
        <v>333</v>
      </c>
      <c r="G414" s="139">
        <v>40</v>
      </c>
      <c r="H414" s="139">
        <v>1998</v>
      </c>
      <c r="I414" s="138">
        <v>23.195</v>
      </c>
      <c r="J414" s="138">
        <v>2.9220000000000002</v>
      </c>
      <c r="K414" s="138">
        <v>5.8</v>
      </c>
      <c r="L414" s="138">
        <v>-0.1</v>
      </c>
      <c r="M414" s="138"/>
      <c r="N414" s="138">
        <v>14.573</v>
      </c>
      <c r="O414" s="138">
        <v>2183.6999999999998</v>
      </c>
      <c r="P414" s="138">
        <v>14.24</v>
      </c>
      <c r="Q414" s="138">
        <v>2133.8000000000002</v>
      </c>
      <c r="R414" s="141">
        <v>6.6735401630893237E-3</v>
      </c>
      <c r="S414" s="142">
        <v>57.8</v>
      </c>
      <c r="T414" s="143">
        <v>0.38573062142656289</v>
      </c>
      <c r="U414" s="143">
        <v>400.41240978535939</v>
      </c>
      <c r="V414" s="183">
        <v>23.143837285593772</v>
      </c>
    </row>
    <row r="415" spans="1:22" ht="12.75" x14ac:dyDescent="0.2">
      <c r="A415" s="301"/>
      <c r="B415" s="298">
        <v>409</v>
      </c>
      <c r="C415" s="199" t="s">
        <v>32</v>
      </c>
      <c r="D415" s="165" t="s">
        <v>33</v>
      </c>
      <c r="E415" s="166" t="s">
        <v>66</v>
      </c>
      <c r="F415" s="151"/>
      <c r="G415" s="137">
        <v>20</v>
      </c>
      <c r="H415" s="137">
        <v>1975</v>
      </c>
      <c r="I415" s="147">
        <v>15.026999999999999</v>
      </c>
      <c r="J415" s="147">
        <v>2.320694</v>
      </c>
      <c r="K415" s="147">
        <v>5.0996740000000003</v>
      </c>
      <c r="L415" s="147">
        <v>7.6308000000000001E-2</v>
      </c>
      <c r="M415" s="147">
        <v>1.355461</v>
      </c>
      <c r="N415" s="147">
        <v>7.5303050000000002</v>
      </c>
      <c r="O415" s="147">
        <v>1098.2</v>
      </c>
      <c r="P415" s="147">
        <v>7.5303050000000002</v>
      </c>
      <c r="Q415" s="147">
        <v>1098.2</v>
      </c>
      <c r="R415" s="167">
        <v>6.856952285558186E-3</v>
      </c>
      <c r="S415" s="168">
        <v>54.1</v>
      </c>
      <c r="T415" s="168">
        <v>0.37096111864869785</v>
      </c>
      <c r="U415" s="168">
        <v>411.41713713349117</v>
      </c>
      <c r="V415" s="197">
        <v>22.257667118921873</v>
      </c>
    </row>
    <row r="416" spans="1:22" ht="12.75" x14ac:dyDescent="0.2">
      <c r="A416" s="301"/>
      <c r="B416" s="299">
        <v>410</v>
      </c>
      <c r="C416" s="187" t="s">
        <v>357</v>
      </c>
      <c r="D416" s="137" t="s">
        <v>358</v>
      </c>
      <c r="E416" s="140" t="s">
        <v>796</v>
      </c>
      <c r="F416" s="172" t="s">
        <v>40</v>
      </c>
      <c r="G416" s="139">
        <v>45</v>
      </c>
      <c r="H416" s="139">
        <v>1992</v>
      </c>
      <c r="I416" s="138">
        <v>25.489000000000001</v>
      </c>
      <c r="J416" s="138">
        <v>2.9620000000000002</v>
      </c>
      <c r="K416" s="138">
        <v>6.92</v>
      </c>
      <c r="L416" s="138">
        <v>0.45500000000000002</v>
      </c>
      <c r="M416" s="138">
        <v>2.7269999999999999</v>
      </c>
      <c r="N416" s="138">
        <v>12.423999999999999</v>
      </c>
      <c r="O416" s="138">
        <v>2209.5</v>
      </c>
      <c r="P416" s="138">
        <v>15.151999999999999</v>
      </c>
      <c r="Q416" s="138">
        <v>2209.5</v>
      </c>
      <c r="R416" s="141">
        <v>6.8576601040959487E-3</v>
      </c>
      <c r="S416" s="142">
        <v>61.258000000000003</v>
      </c>
      <c r="T416" s="143">
        <v>0.42008654265670964</v>
      </c>
      <c r="U416" s="143">
        <v>411.45960624575696</v>
      </c>
      <c r="V416" s="183">
        <v>25.205192559402583</v>
      </c>
    </row>
    <row r="417" spans="1:22" ht="12.75" x14ac:dyDescent="0.2">
      <c r="A417" s="301"/>
      <c r="B417" s="298">
        <v>411</v>
      </c>
      <c r="C417" s="187" t="s">
        <v>357</v>
      </c>
      <c r="D417" s="137" t="s">
        <v>358</v>
      </c>
      <c r="E417" s="140" t="s">
        <v>797</v>
      </c>
      <c r="F417" s="172" t="s">
        <v>40</v>
      </c>
      <c r="G417" s="139">
        <v>45</v>
      </c>
      <c r="H417" s="139">
        <v>1975</v>
      </c>
      <c r="I417" s="138">
        <v>27.033000000000001</v>
      </c>
      <c r="J417" s="138">
        <v>3.069</v>
      </c>
      <c r="K417" s="138">
        <v>8.2330000000000005</v>
      </c>
      <c r="L417" s="138">
        <v>-0.26400000000000001</v>
      </c>
      <c r="M417" s="138">
        <v>2.879</v>
      </c>
      <c r="N417" s="138">
        <v>13.116</v>
      </c>
      <c r="O417" s="138">
        <v>2328.37</v>
      </c>
      <c r="P417" s="138">
        <v>15.919</v>
      </c>
      <c r="Q417" s="138">
        <v>2317.34</v>
      </c>
      <c r="R417" s="141">
        <v>6.8695141843665578E-3</v>
      </c>
      <c r="S417" s="142">
        <v>61.258000000000003</v>
      </c>
      <c r="T417" s="143">
        <v>0.42081269990592662</v>
      </c>
      <c r="U417" s="143">
        <v>412.17085106199346</v>
      </c>
      <c r="V417" s="183">
        <v>25.248761994355597</v>
      </c>
    </row>
    <row r="418" spans="1:22" ht="12.75" x14ac:dyDescent="0.2">
      <c r="A418" s="301"/>
      <c r="B418" s="298">
        <v>412</v>
      </c>
      <c r="C418" s="200" t="s">
        <v>860</v>
      </c>
      <c r="D418" s="139" t="s">
        <v>861</v>
      </c>
      <c r="E418" s="162" t="s">
        <v>864</v>
      </c>
      <c r="F418" s="218" t="s">
        <v>181</v>
      </c>
      <c r="G418" s="163">
        <v>15</v>
      </c>
      <c r="H418" s="163">
        <v>1979</v>
      </c>
      <c r="I418" s="161">
        <v>10.353999999999999</v>
      </c>
      <c r="J418" s="161">
        <v>1.0489999999999999</v>
      </c>
      <c r="K418" s="161">
        <v>3.14</v>
      </c>
      <c r="L418" s="161">
        <v>-2.9000000000000001E-2</v>
      </c>
      <c r="M418" s="161"/>
      <c r="N418" s="161">
        <v>6.165</v>
      </c>
      <c r="O418" s="161">
        <v>895.83</v>
      </c>
      <c r="P418" s="161">
        <v>4.9610000000000003</v>
      </c>
      <c r="Q418" s="161">
        <v>720.81</v>
      </c>
      <c r="R418" s="157">
        <v>6.8825349259860448E-3</v>
      </c>
      <c r="S418" s="153">
        <v>62.02</v>
      </c>
      <c r="T418" s="158">
        <v>0.42685481610965453</v>
      </c>
      <c r="U418" s="158">
        <v>412.95209555916267</v>
      </c>
      <c r="V418" s="190">
        <v>25.611288966579274</v>
      </c>
    </row>
    <row r="419" spans="1:22" ht="12.75" x14ac:dyDescent="0.2">
      <c r="A419" s="301"/>
      <c r="B419" s="299">
        <v>413</v>
      </c>
      <c r="C419" s="200" t="s">
        <v>860</v>
      </c>
      <c r="D419" s="139" t="s">
        <v>861</v>
      </c>
      <c r="E419" s="162" t="s">
        <v>863</v>
      </c>
      <c r="F419" s="218" t="s">
        <v>181</v>
      </c>
      <c r="G419" s="163">
        <v>72</v>
      </c>
      <c r="H419" s="163">
        <v>1988</v>
      </c>
      <c r="I419" s="161">
        <v>62.511000000000003</v>
      </c>
      <c r="J419" s="161">
        <v>12.407</v>
      </c>
      <c r="K419" s="161">
        <v>17.513000000000002</v>
      </c>
      <c r="L419" s="161">
        <v>5.6870000000000003</v>
      </c>
      <c r="M419" s="161"/>
      <c r="N419" s="161">
        <v>32.591000000000001</v>
      </c>
      <c r="O419" s="161">
        <v>4728.8599999999997</v>
      </c>
      <c r="P419" s="161">
        <v>32.591000000000001</v>
      </c>
      <c r="Q419" s="161">
        <v>4728.8599999999997</v>
      </c>
      <c r="R419" s="157">
        <v>6.8919358999843519E-3</v>
      </c>
      <c r="S419" s="153">
        <v>62.02</v>
      </c>
      <c r="T419" s="158">
        <v>0.42743786451702953</v>
      </c>
      <c r="U419" s="158">
        <v>413.51615399906109</v>
      </c>
      <c r="V419" s="190">
        <v>25.646271871021771</v>
      </c>
    </row>
    <row r="420" spans="1:22" ht="12.75" x14ac:dyDescent="0.2">
      <c r="A420" s="301"/>
      <c r="B420" s="298">
        <v>414</v>
      </c>
      <c r="C420" s="200" t="s">
        <v>860</v>
      </c>
      <c r="D420" s="139" t="s">
        <v>861</v>
      </c>
      <c r="E420" s="162" t="s">
        <v>865</v>
      </c>
      <c r="F420" s="218" t="s">
        <v>181</v>
      </c>
      <c r="G420" s="163">
        <v>15</v>
      </c>
      <c r="H420" s="163">
        <v>1981</v>
      </c>
      <c r="I420" s="161">
        <v>8.4280000000000008</v>
      </c>
      <c r="J420" s="161">
        <v>0.96599999999999997</v>
      </c>
      <c r="K420" s="161">
        <v>2.27</v>
      </c>
      <c r="L420" s="161">
        <v>2E-3</v>
      </c>
      <c r="M420" s="161"/>
      <c r="N420" s="161">
        <v>5.1920000000000002</v>
      </c>
      <c r="O420" s="161">
        <v>746.58</v>
      </c>
      <c r="P420" s="161">
        <v>5.1920000000000002</v>
      </c>
      <c r="Q420" s="161">
        <v>746.58</v>
      </c>
      <c r="R420" s="157">
        <v>6.9543786332342148E-3</v>
      </c>
      <c r="S420" s="153">
        <v>62.02</v>
      </c>
      <c r="T420" s="158">
        <v>0.43131056283318603</v>
      </c>
      <c r="U420" s="158">
        <v>417.26271799405288</v>
      </c>
      <c r="V420" s="190">
        <v>25.878633769991161</v>
      </c>
    </row>
    <row r="421" spans="1:22" ht="12.75" x14ac:dyDescent="0.2">
      <c r="A421" s="301"/>
      <c r="B421" s="298">
        <v>415</v>
      </c>
      <c r="C421" s="187" t="s">
        <v>426</v>
      </c>
      <c r="D421" s="137" t="s">
        <v>427</v>
      </c>
      <c r="E421" s="140" t="s">
        <v>839</v>
      </c>
      <c r="F421" s="172" t="s">
        <v>840</v>
      </c>
      <c r="G421" s="139">
        <v>40</v>
      </c>
      <c r="H421" s="139">
        <v>1979</v>
      </c>
      <c r="I421" s="138">
        <v>15.8</v>
      </c>
      <c r="J421" s="138">
        <v>4.7</v>
      </c>
      <c r="K421" s="138">
        <v>6.1</v>
      </c>
      <c r="L421" s="138">
        <v>0.1</v>
      </c>
      <c r="M421" s="138"/>
      <c r="N421" s="138">
        <v>4.9000000000000004</v>
      </c>
      <c r="O421" s="138"/>
      <c r="P421" s="138">
        <v>15.8</v>
      </c>
      <c r="Q421" s="138">
        <v>2186.69</v>
      </c>
      <c r="R421" s="141">
        <v>7.2255326543771642E-3</v>
      </c>
      <c r="S421" s="142">
        <v>54.28</v>
      </c>
      <c r="T421" s="143">
        <v>0.39220191247959246</v>
      </c>
      <c r="U421" s="143">
        <v>433.53195926262981</v>
      </c>
      <c r="V421" s="183">
        <v>23.532114748775548</v>
      </c>
    </row>
    <row r="422" spans="1:22" ht="12.75" x14ac:dyDescent="0.2">
      <c r="A422" s="301"/>
      <c r="B422" s="299">
        <v>416</v>
      </c>
      <c r="C422" s="200" t="s">
        <v>860</v>
      </c>
      <c r="D422" s="139" t="s">
        <v>861</v>
      </c>
      <c r="E422" s="162" t="s">
        <v>868</v>
      </c>
      <c r="F422" s="218" t="s">
        <v>181</v>
      </c>
      <c r="G422" s="163">
        <v>15</v>
      </c>
      <c r="H422" s="163">
        <v>1982</v>
      </c>
      <c r="I422" s="161">
        <v>9.6479999999999997</v>
      </c>
      <c r="J422" s="161">
        <v>1.8560000000000001</v>
      </c>
      <c r="K422" s="161">
        <v>2.548</v>
      </c>
      <c r="L422" s="161">
        <v>0.83099999999999996</v>
      </c>
      <c r="M422" s="161"/>
      <c r="N422" s="161">
        <v>5.2439999999999998</v>
      </c>
      <c r="O422" s="161">
        <v>721.26</v>
      </c>
      <c r="P422" s="161">
        <v>5.2439999999999998</v>
      </c>
      <c r="Q422" s="161">
        <v>721.26</v>
      </c>
      <c r="R422" s="157">
        <v>7.2706097662424089E-3</v>
      </c>
      <c r="S422" s="153">
        <v>62.02</v>
      </c>
      <c r="T422" s="158">
        <v>0.45092321770235422</v>
      </c>
      <c r="U422" s="158">
        <v>436.23658597454448</v>
      </c>
      <c r="V422" s="190">
        <v>27.055393062141253</v>
      </c>
    </row>
    <row r="423" spans="1:22" ht="12.75" x14ac:dyDescent="0.2">
      <c r="A423" s="301"/>
      <c r="B423" s="298">
        <v>417</v>
      </c>
      <c r="C423" s="187" t="s">
        <v>223</v>
      </c>
      <c r="D423" s="137" t="s">
        <v>224</v>
      </c>
      <c r="E423" s="140" t="s">
        <v>688</v>
      </c>
      <c r="F423" s="172" t="s">
        <v>683</v>
      </c>
      <c r="G423" s="139">
        <v>64</v>
      </c>
      <c r="H423" s="139">
        <v>1961</v>
      </c>
      <c r="I423" s="138">
        <v>37.673999999999999</v>
      </c>
      <c r="J423" s="138">
        <v>7.3540000000000001</v>
      </c>
      <c r="K423" s="138">
        <v>11.304</v>
      </c>
      <c r="L423" s="138">
        <v>-2.4769999999999999</v>
      </c>
      <c r="M423" s="138"/>
      <c r="N423" s="138">
        <v>21.494</v>
      </c>
      <c r="O423" s="138">
        <v>2955.74</v>
      </c>
      <c r="P423" s="138">
        <v>21.494</v>
      </c>
      <c r="Q423" s="138">
        <v>2955.74</v>
      </c>
      <c r="R423" s="141">
        <v>7.2719522014791562E-3</v>
      </c>
      <c r="S423" s="142">
        <v>55.5</v>
      </c>
      <c r="T423" s="143">
        <v>0.40359334718209317</v>
      </c>
      <c r="U423" s="143">
        <v>436.31713208874942</v>
      </c>
      <c r="V423" s="183">
        <v>24.215600830925592</v>
      </c>
    </row>
    <row r="424" spans="1:22" ht="12.75" x14ac:dyDescent="0.2">
      <c r="A424" s="301"/>
      <c r="B424" s="298">
        <v>418</v>
      </c>
      <c r="C424" s="199" t="s">
        <v>32</v>
      </c>
      <c r="D424" s="165" t="s">
        <v>33</v>
      </c>
      <c r="E424" s="166" t="s">
        <v>75</v>
      </c>
      <c r="F424" s="151"/>
      <c r="G424" s="137">
        <v>32</v>
      </c>
      <c r="H424" s="137">
        <v>1986</v>
      </c>
      <c r="I424" s="147">
        <v>27.850999999999999</v>
      </c>
      <c r="J424" s="147">
        <v>3.6532460000000002</v>
      </c>
      <c r="K424" s="147">
        <v>8.5684989999999992</v>
      </c>
      <c r="L424" s="147">
        <v>0</v>
      </c>
      <c r="M424" s="147">
        <v>0</v>
      </c>
      <c r="N424" s="147">
        <v>14.080499</v>
      </c>
      <c r="O424" s="147">
        <v>1927.93</v>
      </c>
      <c r="P424" s="147">
        <v>14.080499</v>
      </c>
      <c r="Q424" s="147">
        <v>1927.93</v>
      </c>
      <c r="R424" s="167">
        <v>7.303428547716981E-3</v>
      </c>
      <c r="S424" s="168">
        <v>54.1</v>
      </c>
      <c r="T424" s="168">
        <v>0.39511548443148869</v>
      </c>
      <c r="U424" s="168">
        <v>438.20571286301885</v>
      </c>
      <c r="V424" s="197">
        <v>23.706929065889319</v>
      </c>
    </row>
    <row r="425" spans="1:22" ht="12.75" x14ac:dyDescent="0.2">
      <c r="A425" s="301"/>
      <c r="B425" s="299">
        <v>419</v>
      </c>
      <c r="C425" s="187" t="s">
        <v>223</v>
      </c>
      <c r="D425" s="137" t="s">
        <v>224</v>
      </c>
      <c r="E425" s="140" t="s">
        <v>689</v>
      </c>
      <c r="F425" s="172" t="s">
        <v>683</v>
      </c>
      <c r="G425" s="139">
        <v>60</v>
      </c>
      <c r="H425" s="139">
        <v>1982</v>
      </c>
      <c r="I425" s="138">
        <v>43.514000000000003</v>
      </c>
      <c r="J425" s="138">
        <v>6.5380000000000003</v>
      </c>
      <c r="K425" s="138">
        <v>13.302</v>
      </c>
      <c r="L425" s="138">
        <v>-0.27700000000000002</v>
      </c>
      <c r="M425" s="138"/>
      <c r="N425" s="138">
        <v>23.951000000000001</v>
      </c>
      <c r="O425" s="138">
        <v>3214.21</v>
      </c>
      <c r="P425" s="138">
        <v>23.951000000000001</v>
      </c>
      <c r="Q425" s="138">
        <v>3214.21</v>
      </c>
      <c r="R425" s="141">
        <v>7.4515977487469706E-3</v>
      </c>
      <c r="S425" s="142">
        <v>55.5</v>
      </c>
      <c r="T425" s="143">
        <v>0.41356367505545688</v>
      </c>
      <c r="U425" s="143">
        <v>447.09586492481822</v>
      </c>
      <c r="V425" s="183">
        <v>24.81382050332741</v>
      </c>
    </row>
    <row r="426" spans="1:22" ht="12.75" x14ac:dyDescent="0.2">
      <c r="A426" s="301"/>
      <c r="B426" s="298">
        <v>420</v>
      </c>
      <c r="C426" s="200" t="s">
        <v>860</v>
      </c>
      <c r="D426" s="139" t="s">
        <v>861</v>
      </c>
      <c r="E426" s="162" t="s">
        <v>867</v>
      </c>
      <c r="F426" s="218" t="s">
        <v>181</v>
      </c>
      <c r="G426" s="163">
        <v>36</v>
      </c>
      <c r="H426" s="163">
        <v>1994</v>
      </c>
      <c r="I426" s="161">
        <v>31.433</v>
      </c>
      <c r="J426" s="161">
        <v>6.782</v>
      </c>
      <c r="K426" s="161">
        <v>9.4499999999999993</v>
      </c>
      <c r="L426" s="161">
        <v>1.5309999999999999</v>
      </c>
      <c r="M426" s="161"/>
      <c r="N426" s="161">
        <v>15.201000000000001</v>
      </c>
      <c r="O426" s="161">
        <v>2038.44</v>
      </c>
      <c r="P426" s="161">
        <v>15.201000000000001</v>
      </c>
      <c r="Q426" s="161">
        <v>2038.44</v>
      </c>
      <c r="R426" s="157">
        <v>7.4571731323953613E-3</v>
      </c>
      <c r="S426" s="153">
        <v>62.02</v>
      </c>
      <c r="T426" s="158">
        <v>0.46249387767116035</v>
      </c>
      <c r="U426" s="158">
        <v>447.43038794372171</v>
      </c>
      <c r="V426" s="190">
        <v>27.749632660269622</v>
      </c>
    </row>
    <row r="427" spans="1:22" ht="12.75" x14ac:dyDescent="0.2">
      <c r="A427" s="301"/>
      <c r="B427" s="298">
        <v>421</v>
      </c>
      <c r="C427" s="200" t="s">
        <v>860</v>
      </c>
      <c r="D427" s="139" t="s">
        <v>861</v>
      </c>
      <c r="E427" s="162" t="s">
        <v>870</v>
      </c>
      <c r="F427" s="218" t="s">
        <v>181</v>
      </c>
      <c r="G427" s="163">
        <v>143</v>
      </c>
      <c r="H427" s="163">
        <v>1984</v>
      </c>
      <c r="I427" s="161">
        <v>69.078999999999994</v>
      </c>
      <c r="J427" s="161">
        <v>8.4309999999999992</v>
      </c>
      <c r="K427" s="161">
        <v>22.992999999999999</v>
      </c>
      <c r="L427" s="161">
        <v>0.33</v>
      </c>
      <c r="M427" s="161"/>
      <c r="N427" s="161">
        <v>37.655000000000001</v>
      </c>
      <c r="O427" s="161">
        <v>4991.93</v>
      </c>
      <c r="P427" s="161">
        <v>35.429000000000002</v>
      </c>
      <c r="Q427" s="161">
        <v>4696.88</v>
      </c>
      <c r="R427" s="157">
        <v>7.5430924358297425E-3</v>
      </c>
      <c r="S427" s="153">
        <v>62.02</v>
      </c>
      <c r="T427" s="158">
        <v>0.46782259287016065</v>
      </c>
      <c r="U427" s="158">
        <v>452.58554614978453</v>
      </c>
      <c r="V427" s="190">
        <v>28.069355572209638</v>
      </c>
    </row>
    <row r="428" spans="1:22" ht="12.75" x14ac:dyDescent="0.2">
      <c r="A428" s="301"/>
      <c r="B428" s="299">
        <v>422</v>
      </c>
      <c r="C428" s="187" t="s">
        <v>223</v>
      </c>
      <c r="D428" s="137" t="s">
        <v>224</v>
      </c>
      <c r="E428" s="140" t="s">
        <v>687</v>
      </c>
      <c r="F428" s="172" t="s">
        <v>683</v>
      </c>
      <c r="G428" s="139">
        <v>48</v>
      </c>
      <c r="H428" s="139">
        <v>1961</v>
      </c>
      <c r="I428" s="138">
        <v>24.492999999999999</v>
      </c>
      <c r="J428" s="138">
        <v>4.1909999999999998</v>
      </c>
      <c r="K428" s="138">
        <v>7.2430000000000003</v>
      </c>
      <c r="L428" s="138">
        <v>-4.9000000000000002E-2</v>
      </c>
      <c r="M428" s="138"/>
      <c r="N428" s="138">
        <v>18.108000000000001</v>
      </c>
      <c r="O428" s="138">
        <v>2393.16</v>
      </c>
      <c r="P428" s="138">
        <v>18.108000000000001</v>
      </c>
      <c r="Q428" s="138">
        <v>2393.16</v>
      </c>
      <c r="R428" s="141">
        <v>7.5665647094218533E-3</v>
      </c>
      <c r="S428" s="142">
        <v>55.5</v>
      </c>
      <c r="T428" s="143">
        <v>0.41994434137291287</v>
      </c>
      <c r="U428" s="143">
        <v>453.9938825653112</v>
      </c>
      <c r="V428" s="183">
        <v>25.196660482374774</v>
      </c>
    </row>
    <row r="429" spans="1:22" ht="12.75" x14ac:dyDescent="0.2">
      <c r="A429" s="301"/>
      <c r="B429" s="298">
        <v>423</v>
      </c>
      <c r="C429" s="199" t="s">
        <v>32</v>
      </c>
      <c r="D429" s="165" t="s">
        <v>33</v>
      </c>
      <c r="E429" s="166" t="s">
        <v>73</v>
      </c>
      <c r="F429" s="151"/>
      <c r="G429" s="137">
        <v>40</v>
      </c>
      <c r="H429" s="137">
        <v>1987</v>
      </c>
      <c r="I429" s="147">
        <v>30.768999999999998</v>
      </c>
      <c r="J429" s="147">
        <v>4.5154550000000002</v>
      </c>
      <c r="K429" s="147">
        <v>9.2491120000000002</v>
      </c>
      <c r="L429" s="147">
        <v>0.68654300000000001</v>
      </c>
      <c r="M429" s="147">
        <v>0</v>
      </c>
      <c r="N429" s="147">
        <v>16.317886999999999</v>
      </c>
      <c r="O429" s="147">
        <v>2155.0100000000002</v>
      </c>
      <c r="P429" s="147">
        <v>16.317886999999999</v>
      </c>
      <c r="Q429" s="147">
        <v>2155.0100000000002</v>
      </c>
      <c r="R429" s="167">
        <v>7.572070199210211E-3</v>
      </c>
      <c r="S429" s="168">
        <v>54.1</v>
      </c>
      <c r="T429" s="168">
        <v>0.40964899777727243</v>
      </c>
      <c r="U429" s="168">
        <v>454.32421195261264</v>
      </c>
      <c r="V429" s="197">
        <v>24.578939866636343</v>
      </c>
    </row>
    <row r="430" spans="1:22" ht="12.75" x14ac:dyDescent="0.2">
      <c r="A430" s="301"/>
      <c r="B430" s="298">
        <v>424</v>
      </c>
      <c r="C430" s="199" t="s">
        <v>32</v>
      </c>
      <c r="D430" s="165" t="s">
        <v>33</v>
      </c>
      <c r="E430" s="166" t="s">
        <v>81</v>
      </c>
      <c r="F430" s="151"/>
      <c r="G430" s="137">
        <v>35</v>
      </c>
      <c r="H430" s="137" t="s">
        <v>51</v>
      </c>
      <c r="I430" s="147">
        <v>31.263999999999999</v>
      </c>
      <c r="J430" s="147">
        <v>4.4748720000000004</v>
      </c>
      <c r="K430" s="147">
        <v>9.5038560000000007</v>
      </c>
      <c r="L430" s="147">
        <v>0.42112500000000003</v>
      </c>
      <c r="M430" s="147">
        <v>0</v>
      </c>
      <c r="N430" s="147">
        <v>16.864142000000001</v>
      </c>
      <c r="O430" s="147">
        <v>2212.0500000000002</v>
      </c>
      <c r="P430" s="147">
        <v>16.864142000000001</v>
      </c>
      <c r="Q430" s="147">
        <v>2212.0500000000002</v>
      </c>
      <c r="R430" s="167">
        <v>7.6237616690400306E-3</v>
      </c>
      <c r="S430" s="168">
        <v>54.1</v>
      </c>
      <c r="T430" s="168">
        <v>0.41244550629506566</v>
      </c>
      <c r="U430" s="168">
        <v>457.42570014240187</v>
      </c>
      <c r="V430" s="197">
        <v>24.74673037770394</v>
      </c>
    </row>
    <row r="431" spans="1:22" ht="12.75" x14ac:dyDescent="0.2">
      <c r="A431" s="301"/>
      <c r="B431" s="299">
        <v>425</v>
      </c>
      <c r="C431" s="199" t="s">
        <v>32</v>
      </c>
      <c r="D431" s="165" t="s">
        <v>33</v>
      </c>
      <c r="E431" s="166" t="s">
        <v>74</v>
      </c>
      <c r="F431" s="151"/>
      <c r="G431" s="137">
        <v>59</v>
      </c>
      <c r="H431" s="137">
        <v>1964</v>
      </c>
      <c r="I431" s="147">
        <v>36.779000000000003</v>
      </c>
      <c r="J431" s="147">
        <v>6.1724430000000003</v>
      </c>
      <c r="K431" s="147">
        <v>9.9962330000000001</v>
      </c>
      <c r="L431" s="147">
        <v>0.25355299999999997</v>
      </c>
      <c r="M431" s="147">
        <v>0</v>
      </c>
      <c r="N431" s="147">
        <v>20.356767000000001</v>
      </c>
      <c r="O431" s="147">
        <v>2642.27</v>
      </c>
      <c r="P431" s="147">
        <v>20.356767000000001</v>
      </c>
      <c r="Q431" s="147">
        <v>2642.27</v>
      </c>
      <c r="R431" s="167">
        <v>7.704272084230605E-3</v>
      </c>
      <c r="S431" s="168">
        <v>54.1</v>
      </c>
      <c r="T431" s="168">
        <v>0.41680111975687573</v>
      </c>
      <c r="U431" s="168">
        <v>462.25632505383629</v>
      </c>
      <c r="V431" s="197">
        <v>25.008067185412543</v>
      </c>
    </row>
    <row r="432" spans="1:22" ht="12.75" x14ac:dyDescent="0.2">
      <c r="A432" s="301"/>
      <c r="B432" s="298">
        <v>426</v>
      </c>
      <c r="C432" s="187" t="s">
        <v>223</v>
      </c>
      <c r="D432" s="137" t="s">
        <v>224</v>
      </c>
      <c r="E432" s="140" t="s">
        <v>692</v>
      </c>
      <c r="F432" s="172" t="s">
        <v>683</v>
      </c>
      <c r="G432" s="139">
        <v>36</v>
      </c>
      <c r="H432" s="139">
        <v>1987</v>
      </c>
      <c r="I432" s="138">
        <v>29.948</v>
      </c>
      <c r="J432" s="138">
        <v>4.5259999999999998</v>
      </c>
      <c r="K432" s="138">
        <v>8.9649999999999999</v>
      </c>
      <c r="L432" s="138">
        <v>-0.751</v>
      </c>
      <c r="M432" s="138"/>
      <c r="N432" s="138">
        <v>17.207000000000001</v>
      </c>
      <c r="O432" s="138">
        <v>2209.59</v>
      </c>
      <c r="P432" s="138">
        <v>17.207000000000001</v>
      </c>
      <c r="Q432" s="138">
        <v>2209.59</v>
      </c>
      <c r="R432" s="141">
        <v>7.7874175752062598E-3</v>
      </c>
      <c r="S432" s="142">
        <v>55.5</v>
      </c>
      <c r="T432" s="143">
        <v>0.43220167542394744</v>
      </c>
      <c r="U432" s="143">
        <v>467.24505451237559</v>
      </c>
      <c r="V432" s="183">
        <v>25.932100525436848</v>
      </c>
    </row>
    <row r="433" spans="1:22" ht="12.75" x14ac:dyDescent="0.2">
      <c r="A433" s="301"/>
      <c r="B433" s="298">
        <v>427</v>
      </c>
      <c r="C433" s="187" t="s">
        <v>223</v>
      </c>
      <c r="D433" s="137" t="s">
        <v>224</v>
      </c>
      <c r="E433" s="140" t="s">
        <v>686</v>
      </c>
      <c r="F433" s="172" t="s">
        <v>683</v>
      </c>
      <c r="G433" s="139">
        <v>20</v>
      </c>
      <c r="H433" s="139">
        <v>1984</v>
      </c>
      <c r="I433" s="138">
        <v>15.407</v>
      </c>
      <c r="J433" s="138">
        <v>2.1230000000000002</v>
      </c>
      <c r="K433" s="138">
        <v>4.9139999999999997</v>
      </c>
      <c r="L433" s="138">
        <v>5.8000000000000003E-2</v>
      </c>
      <c r="M433" s="138"/>
      <c r="N433" s="138">
        <v>8.3109999999999999</v>
      </c>
      <c r="O433" s="138">
        <v>1066.7</v>
      </c>
      <c r="P433" s="138">
        <v>8.3109999999999999</v>
      </c>
      <c r="Q433" s="138">
        <v>1066.7</v>
      </c>
      <c r="R433" s="141">
        <v>7.7913190212805846E-3</v>
      </c>
      <c r="S433" s="142">
        <v>55.5</v>
      </c>
      <c r="T433" s="143">
        <v>0.43241820568107242</v>
      </c>
      <c r="U433" s="143">
        <v>467.47914127683509</v>
      </c>
      <c r="V433" s="183">
        <v>25.945092340864345</v>
      </c>
    </row>
    <row r="434" spans="1:22" ht="12.75" x14ac:dyDescent="0.2">
      <c r="A434" s="301"/>
      <c r="B434" s="299">
        <v>428</v>
      </c>
      <c r="C434" s="189" t="s">
        <v>141</v>
      </c>
      <c r="D434" s="152" t="s">
        <v>145</v>
      </c>
      <c r="E434" s="154" t="s">
        <v>151</v>
      </c>
      <c r="F434" s="217"/>
      <c r="G434" s="152">
        <v>24</v>
      </c>
      <c r="H434" s="155" t="s">
        <v>51</v>
      </c>
      <c r="I434" s="156">
        <v>14.88</v>
      </c>
      <c r="J434" s="156">
        <v>2.2000000000000002</v>
      </c>
      <c r="K434" s="156">
        <v>3.43</v>
      </c>
      <c r="L434" s="156">
        <v>-0.11</v>
      </c>
      <c r="M434" s="156">
        <v>1.6847999999999999</v>
      </c>
      <c r="N434" s="156">
        <v>7.6751999999999994</v>
      </c>
      <c r="O434" s="171">
        <v>1198.92</v>
      </c>
      <c r="P434" s="156">
        <v>9.36</v>
      </c>
      <c r="Q434" s="171">
        <v>1198.92</v>
      </c>
      <c r="R434" s="157">
        <v>7.807026323691321E-3</v>
      </c>
      <c r="S434" s="153">
        <v>56.7</v>
      </c>
      <c r="T434" s="158">
        <v>0.44265839255329792</v>
      </c>
      <c r="U434" s="158">
        <v>468.42157942147929</v>
      </c>
      <c r="V434" s="190">
        <v>26.559503553197874</v>
      </c>
    </row>
    <row r="435" spans="1:22" ht="12.75" x14ac:dyDescent="0.2">
      <c r="A435" s="301"/>
      <c r="B435" s="298">
        <v>429</v>
      </c>
      <c r="C435" s="187" t="s">
        <v>223</v>
      </c>
      <c r="D435" s="137" t="s">
        <v>224</v>
      </c>
      <c r="E435" s="140" t="s">
        <v>685</v>
      </c>
      <c r="F435" s="172" t="s">
        <v>683</v>
      </c>
      <c r="G435" s="139">
        <v>20</v>
      </c>
      <c r="H435" s="139">
        <v>1983</v>
      </c>
      <c r="I435" s="138">
        <v>15.358000000000001</v>
      </c>
      <c r="J435" s="138">
        <v>2.794</v>
      </c>
      <c r="K435" s="138">
        <v>2.794</v>
      </c>
      <c r="L435" s="138">
        <v>-0.78100000000000003</v>
      </c>
      <c r="M435" s="138"/>
      <c r="N435" s="138">
        <v>8.4760000000000009</v>
      </c>
      <c r="O435" s="138">
        <v>1040.3</v>
      </c>
      <c r="P435" s="138">
        <v>8.4760000000000009</v>
      </c>
      <c r="Q435" s="138">
        <v>1040.3</v>
      </c>
      <c r="R435" s="141">
        <v>8.147649716427955E-3</v>
      </c>
      <c r="S435" s="142">
        <v>55.5</v>
      </c>
      <c r="T435" s="143">
        <v>0.45219455926175151</v>
      </c>
      <c r="U435" s="143">
        <v>488.8589829856773</v>
      </c>
      <c r="V435" s="183">
        <v>27.131673555705088</v>
      </c>
    </row>
    <row r="436" spans="1:22" ht="12.75" x14ac:dyDescent="0.2">
      <c r="A436" s="301"/>
      <c r="B436" s="298">
        <v>430</v>
      </c>
      <c r="C436" s="199" t="s">
        <v>32</v>
      </c>
      <c r="D436" s="165" t="s">
        <v>33</v>
      </c>
      <c r="E436" s="166" t="s">
        <v>72</v>
      </c>
      <c r="F436" s="151"/>
      <c r="G436" s="137">
        <v>60</v>
      </c>
      <c r="H436" s="137">
        <v>1980</v>
      </c>
      <c r="I436" s="147">
        <v>47.436999999999998</v>
      </c>
      <c r="J436" s="147">
        <v>7.0331929999999998</v>
      </c>
      <c r="K436" s="147">
        <v>13.32891</v>
      </c>
      <c r="L436" s="147">
        <v>0.51480499999999996</v>
      </c>
      <c r="M436" s="147">
        <v>0</v>
      </c>
      <c r="N436" s="147">
        <v>26.560086999999999</v>
      </c>
      <c r="O436" s="147">
        <v>3250.97</v>
      </c>
      <c r="P436" s="147">
        <v>26.560086999999999</v>
      </c>
      <c r="Q436" s="147">
        <v>3250.97</v>
      </c>
      <c r="R436" s="167">
        <v>8.1698960617907889E-3</v>
      </c>
      <c r="S436" s="168">
        <v>54.1</v>
      </c>
      <c r="T436" s="168">
        <v>0.44199137694288171</v>
      </c>
      <c r="U436" s="168">
        <v>490.19376370744732</v>
      </c>
      <c r="V436" s="197">
        <v>26.519482616572898</v>
      </c>
    </row>
    <row r="437" spans="1:22" ht="12.75" x14ac:dyDescent="0.2">
      <c r="A437" s="301"/>
      <c r="B437" s="299">
        <v>431</v>
      </c>
      <c r="C437" s="200" t="s">
        <v>860</v>
      </c>
      <c r="D437" s="139" t="s">
        <v>861</v>
      </c>
      <c r="E437" s="162" t="s">
        <v>866</v>
      </c>
      <c r="F437" s="218" t="s">
        <v>181</v>
      </c>
      <c r="G437" s="163">
        <v>72</v>
      </c>
      <c r="H437" s="163">
        <v>1992</v>
      </c>
      <c r="I437" s="161">
        <v>67.331999999999994</v>
      </c>
      <c r="J437" s="161">
        <v>9.8919999999999995</v>
      </c>
      <c r="K437" s="161">
        <v>18.567</v>
      </c>
      <c r="L437" s="161">
        <v>1.7809999999999999</v>
      </c>
      <c r="M437" s="161"/>
      <c r="N437" s="161">
        <v>38.872999999999998</v>
      </c>
      <c r="O437" s="161">
        <v>4707.0600000000004</v>
      </c>
      <c r="P437" s="161">
        <v>38.872999999999998</v>
      </c>
      <c r="Q437" s="161">
        <v>4707.0600000000004</v>
      </c>
      <c r="R437" s="157">
        <v>8.258445823932559E-3</v>
      </c>
      <c r="S437" s="153">
        <v>62.02</v>
      </c>
      <c r="T437" s="158">
        <v>0.51218881000029737</v>
      </c>
      <c r="U437" s="158">
        <v>495.50674943595351</v>
      </c>
      <c r="V437" s="190">
        <v>30.731328600017839</v>
      </c>
    </row>
    <row r="438" spans="1:22" ht="12.75" x14ac:dyDescent="0.2">
      <c r="A438" s="301"/>
      <c r="B438" s="298">
        <v>432</v>
      </c>
      <c r="C438" s="199" t="s">
        <v>32</v>
      </c>
      <c r="D438" s="165" t="s">
        <v>33</v>
      </c>
      <c r="E438" s="166" t="s">
        <v>78</v>
      </c>
      <c r="F438" s="151"/>
      <c r="G438" s="137">
        <v>72</v>
      </c>
      <c r="H438" s="137">
        <v>1989</v>
      </c>
      <c r="I438" s="147">
        <v>60.841000000000001</v>
      </c>
      <c r="J438" s="147">
        <v>8.4821200000000001</v>
      </c>
      <c r="K438" s="147">
        <v>17.876239000000002</v>
      </c>
      <c r="L438" s="147">
        <v>-0.27112599999999998</v>
      </c>
      <c r="M438" s="147">
        <v>0</v>
      </c>
      <c r="N438" s="147">
        <v>34.753746999999997</v>
      </c>
      <c r="O438" s="147">
        <v>4195.87</v>
      </c>
      <c r="P438" s="147">
        <v>34.753746999999997</v>
      </c>
      <c r="Q438" s="147">
        <v>4195.87</v>
      </c>
      <c r="R438" s="167">
        <v>8.2828464656912633E-3</v>
      </c>
      <c r="S438" s="168">
        <v>54.1</v>
      </c>
      <c r="T438" s="168">
        <v>0.44810199379389737</v>
      </c>
      <c r="U438" s="168">
        <v>496.97078794147581</v>
      </c>
      <c r="V438" s="197">
        <v>26.886119627633843</v>
      </c>
    </row>
    <row r="439" spans="1:22" ht="12.75" x14ac:dyDescent="0.2">
      <c r="A439" s="301"/>
      <c r="B439" s="298">
        <v>433</v>
      </c>
      <c r="C439" s="187" t="s">
        <v>223</v>
      </c>
      <c r="D439" s="137" t="s">
        <v>224</v>
      </c>
      <c r="E439" s="140" t="s">
        <v>691</v>
      </c>
      <c r="F439" s="172" t="s">
        <v>683</v>
      </c>
      <c r="G439" s="139">
        <v>36</v>
      </c>
      <c r="H439" s="139">
        <v>1988</v>
      </c>
      <c r="I439" s="138">
        <v>30.18</v>
      </c>
      <c r="J439" s="138">
        <v>4.0220000000000002</v>
      </c>
      <c r="K439" s="138">
        <v>7.8650000000000002</v>
      </c>
      <c r="L439" s="138">
        <v>-0.32100000000000001</v>
      </c>
      <c r="M439" s="138"/>
      <c r="N439" s="138">
        <v>18.614000000000001</v>
      </c>
      <c r="O439" s="138">
        <v>2231.4499999999998</v>
      </c>
      <c r="P439" s="138">
        <v>18.613</v>
      </c>
      <c r="Q439" s="138">
        <v>2231.4499999999998</v>
      </c>
      <c r="R439" s="141">
        <v>8.341213112550136E-3</v>
      </c>
      <c r="S439" s="142">
        <v>55.5</v>
      </c>
      <c r="T439" s="143">
        <v>0.46293732774653257</v>
      </c>
      <c r="U439" s="143">
        <v>500.47278675300811</v>
      </c>
      <c r="V439" s="183">
        <v>27.776239664791948</v>
      </c>
    </row>
    <row r="440" spans="1:22" ht="12.75" x14ac:dyDescent="0.2">
      <c r="A440" s="301"/>
      <c r="B440" s="299">
        <v>434</v>
      </c>
      <c r="C440" s="199" t="s">
        <v>32</v>
      </c>
      <c r="D440" s="165" t="s">
        <v>33</v>
      </c>
      <c r="E440" s="166" t="s">
        <v>69</v>
      </c>
      <c r="F440" s="151"/>
      <c r="G440" s="137">
        <v>70</v>
      </c>
      <c r="H440" s="137" t="s">
        <v>51</v>
      </c>
      <c r="I440" s="147">
        <v>27.882999999999999</v>
      </c>
      <c r="J440" s="147">
        <v>5.8472010000000001</v>
      </c>
      <c r="K440" s="147">
        <v>0.90752900000000003</v>
      </c>
      <c r="L440" s="147">
        <v>0</v>
      </c>
      <c r="M440" s="147">
        <v>0</v>
      </c>
      <c r="N440" s="147">
        <v>17.28547</v>
      </c>
      <c r="O440" s="147">
        <v>2072.2600000000002</v>
      </c>
      <c r="P440" s="147">
        <v>17.28547</v>
      </c>
      <c r="Q440" s="147">
        <v>2072.2600000000002</v>
      </c>
      <c r="R440" s="167">
        <v>8.3413616052039792E-3</v>
      </c>
      <c r="S440" s="168">
        <v>54.1</v>
      </c>
      <c r="T440" s="168">
        <v>0.4512676628415353</v>
      </c>
      <c r="U440" s="168">
        <v>500.48169631223868</v>
      </c>
      <c r="V440" s="197">
        <v>27.076059770492112</v>
      </c>
    </row>
    <row r="441" spans="1:22" ht="12.75" x14ac:dyDescent="0.2">
      <c r="A441" s="301"/>
      <c r="B441" s="298">
        <v>435</v>
      </c>
      <c r="C441" s="187" t="s">
        <v>223</v>
      </c>
      <c r="D441" s="137" t="s">
        <v>224</v>
      </c>
      <c r="E441" s="140" t="s">
        <v>684</v>
      </c>
      <c r="F441" s="172" t="s">
        <v>683</v>
      </c>
      <c r="G441" s="139">
        <v>20</v>
      </c>
      <c r="H441" s="139">
        <v>1981</v>
      </c>
      <c r="I441" s="138">
        <v>15.611000000000001</v>
      </c>
      <c r="J441" s="138">
        <v>2.347</v>
      </c>
      <c r="K441" s="138">
        <v>4.6820000000000004</v>
      </c>
      <c r="L441" s="138">
        <v>-0.32100000000000001</v>
      </c>
      <c r="M441" s="138"/>
      <c r="N441" s="138">
        <v>8.9030000000000005</v>
      </c>
      <c r="O441" s="138">
        <v>1042.6500000000001</v>
      </c>
      <c r="P441" s="138">
        <v>8.9030000000000005</v>
      </c>
      <c r="Q441" s="138">
        <v>1042.6500000000001</v>
      </c>
      <c r="R441" s="141">
        <v>8.5388193545293239E-3</v>
      </c>
      <c r="S441" s="142">
        <v>55.5</v>
      </c>
      <c r="T441" s="143">
        <v>0.47390447417637749</v>
      </c>
      <c r="U441" s="143">
        <v>512.3291612717594</v>
      </c>
      <c r="V441" s="183">
        <v>28.434268450582646</v>
      </c>
    </row>
    <row r="442" spans="1:22" ht="12.75" x14ac:dyDescent="0.2">
      <c r="A442" s="301"/>
      <c r="B442" s="298">
        <v>436</v>
      </c>
      <c r="C442" s="199" t="s">
        <v>32</v>
      </c>
      <c r="D442" s="165" t="s">
        <v>33</v>
      </c>
      <c r="E442" s="166" t="s">
        <v>63</v>
      </c>
      <c r="F442" s="151" t="s">
        <v>38</v>
      </c>
      <c r="G442" s="137">
        <v>90</v>
      </c>
      <c r="H442" s="137">
        <v>1967</v>
      </c>
      <c r="I442" s="147">
        <v>38.326999999999998</v>
      </c>
      <c r="J442" s="147">
        <v>0</v>
      </c>
      <c r="K442" s="147">
        <v>0</v>
      </c>
      <c r="L442" s="147">
        <v>0</v>
      </c>
      <c r="M442" s="147">
        <v>0</v>
      </c>
      <c r="N442" s="147">
        <v>38.326999999999998</v>
      </c>
      <c r="O442" s="147">
        <v>4485</v>
      </c>
      <c r="P442" s="147">
        <v>38.326999999999998</v>
      </c>
      <c r="Q442" s="147">
        <v>4485</v>
      </c>
      <c r="R442" s="167">
        <v>8.5455964325529543E-3</v>
      </c>
      <c r="S442" s="168">
        <v>53.5</v>
      </c>
      <c r="T442" s="168">
        <v>0.45718940914158307</v>
      </c>
      <c r="U442" s="168">
        <v>512.73578595317724</v>
      </c>
      <c r="V442" s="197">
        <v>27.43136454849498</v>
      </c>
    </row>
    <row r="443" spans="1:22" ht="12.75" x14ac:dyDescent="0.2">
      <c r="A443" s="301"/>
      <c r="B443" s="299">
        <v>437</v>
      </c>
      <c r="C443" s="200" t="s">
        <v>860</v>
      </c>
      <c r="D443" s="139" t="s">
        <v>861</v>
      </c>
      <c r="E443" s="162" t="s">
        <v>872</v>
      </c>
      <c r="F443" s="218" t="s">
        <v>181</v>
      </c>
      <c r="G443" s="163">
        <v>71</v>
      </c>
      <c r="H443" s="163">
        <v>1987</v>
      </c>
      <c r="I443" s="161">
        <v>52.375</v>
      </c>
      <c r="J443" s="161">
        <v>9.2639999999999993</v>
      </c>
      <c r="K443" s="161">
        <v>6.5609999999999999</v>
      </c>
      <c r="L443" s="161">
        <v>-0.80300000000000005</v>
      </c>
      <c r="M443" s="161"/>
      <c r="N443" s="161">
        <v>36.549999999999997</v>
      </c>
      <c r="O443" s="161">
        <v>4411.26</v>
      </c>
      <c r="P443" s="161">
        <v>36.549999999999997</v>
      </c>
      <c r="Q443" s="161">
        <v>4211.26</v>
      </c>
      <c r="R443" s="157">
        <v>8.6791126646181896E-3</v>
      </c>
      <c r="S443" s="153">
        <v>62.02</v>
      </c>
      <c r="T443" s="158">
        <v>0.53827856745962011</v>
      </c>
      <c r="U443" s="158">
        <v>520.74675987709145</v>
      </c>
      <c r="V443" s="190">
        <v>32.296714047577211</v>
      </c>
    </row>
    <row r="444" spans="1:22" ht="12.75" x14ac:dyDescent="0.2">
      <c r="A444" s="301"/>
      <c r="B444" s="298">
        <v>438</v>
      </c>
      <c r="C444" s="200" t="s">
        <v>860</v>
      </c>
      <c r="D444" s="139" t="s">
        <v>861</v>
      </c>
      <c r="E444" s="162" t="s">
        <v>871</v>
      </c>
      <c r="F444" s="218" t="s">
        <v>181</v>
      </c>
      <c r="G444" s="163">
        <v>72</v>
      </c>
      <c r="H444" s="163">
        <v>1986</v>
      </c>
      <c r="I444" s="161">
        <v>75.844999999999999</v>
      </c>
      <c r="J444" s="161">
        <v>12.75</v>
      </c>
      <c r="K444" s="161">
        <v>21.995000000000001</v>
      </c>
      <c r="L444" s="161">
        <v>-2.4710000000000001</v>
      </c>
      <c r="M444" s="161"/>
      <c r="N444" s="161">
        <v>41.1</v>
      </c>
      <c r="O444" s="161">
        <v>4720.51</v>
      </c>
      <c r="P444" s="161">
        <v>40.603000000000002</v>
      </c>
      <c r="Q444" s="161">
        <v>4663.38</v>
      </c>
      <c r="R444" s="157">
        <v>8.7067749143325233E-3</v>
      </c>
      <c r="S444" s="153">
        <v>62.02</v>
      </c>
      <c r="T444" s="158">
        <v>0.53999418018690315</v>
      </c>
      <c r="U444" s="158">
        <v>522.40649485995141</v>
      </c>
      <c r="V444" s="190">
        <v>32.399650811214187</v>
      </c>
    </row>
    <row r="445" spans="1:22" ht="12.75" x14ac:dyDescent="0.2">
      <c r="A445" s="301"/>
      <c r="B445" s="298">
        <v>439</v>
      </c>
      <c r="C445" s="187" t="s">
        <v>223</v>
      </c>
      <c r="D445" s="137" t="s">
        <v>224</v>
      </c>
      <c r="E445" s="140" t="s">
        <v>690</v>
      </c>
      <c r="F445" s="172" t="s">
        <v>683</v>
      </c>
      <c r="G445" s="139">
        <v>20</v>
      </c>
      <c r="H445" s="139">
        <v>1989</v>
      </c>
      <c r="I445" s="138">
        <v>15.606999999999999</v>
      </c>
      <c r="J445" s="138">
        <v>1.9550000000000001</v>
      </c>
      <c r="K445" s="138">
        <v>4.3520000000000003</v>
      </c>
      <c r="L445" s="138">
        <v>-0.154</v>
      </c>
      <c r="M445" s="138"/>
      <c r="N445" s="138">
        <v>9.4540000000000006</v>
      </c>
      <c r="O445" s="138">
        <v>1071.6500000000001</v>
      </c>
      <c r="P445" s="138">
        <v>9.4540000000000006</v>
      </c>
      <c r="Q445" s="138">
        <v>1071.6500000000001</v>
      </c>
      <c r="R445" s="141">
        <v>8.8219101385713615E-3</v>
      </c>
      <c r="S445" s="142">
        <v>55.5</v>
      </c>
      <c r="T445" s="143">
        <v>0.48961601269071059</v>
      </c>
      <c r="U445" s="143">
        <v>529.31460831428171</v>
      </c>
      <c r="V445" s="183">
        <v>29.376960761442636</v>
      </c>
    </row>
    <row r="446" spans="1:22" ht="12.75" x14ac:dyDescent="0.2">
      <c r="A446" s="301"/>
      <c r="B446" s="299">
        <v>440</v>
      </c>
      <c r="C446" s="187" t="s">
        <v>223</v>
      </c>
      <c r="D446" s="137" t="s">
        <v>224</v>
      </c>
      <c r="E446" s="140" t="s">
        <v>682</v>
      </c>
      <c r="F446" s="172" t="s">
        <v>683</v>
      </c>
      <c r="G446" s="139">
        <v>20</v>
      </c>
      <c r="H446" s="139">
        <v>1984</v>
      </c>
      <c r="I446" s="138">
        <v>16.532</v>
      </c>
      <c r="J446" s="138">
        <v>1.788</v>
      </c>
      <c r="K446" s="138">
        <v>5.0110000000000001</v>
      </c>
      <c r="L446" s="138">
        <v>0.245</v>
      </c>
      <c r="M446" s="138"/>
      <c r="N446" s="138">
        <v>9.4879999999999995</v>
      </c>
      <c r="O446" s="138">
        <v>1064.3</v>
      </c>
      <c r="P446" s="138">
        <v>9.4879999999999995</v>
      </c>
      <c r="Q446" s="138">
        <v>1064.3</v>
      </c>
      <c r="R446" s="141">
        <v>8.9147796673870149E-3</v>
      </c>
      <c r="S446" s="142">
        <v>55.5</v>
      </c>
      <c r="T446" s="143">
        <v>0.49477027153997932</v>
      </c>
      <c r="U446" s="143">
        <v>534.88678004322082</v>
      </c>
      <c r="V446" s="183">
        <v>29.686216292398758</v>
      </c>
    </row>
    <row r="447" spans="1:22" ht="12.75" x14ac:dyDescent="0.2">
      <c r="A447" s="301"/>
      <c r="B447" s="298">
        <v>441</v>
      </c>
      <c r="C447" s="199" t="s">
        <v>32</v>
      </c>
      <c r="D447" s="165" t="s">
        <v>33</v>
      </c>
      <c r="E447" s="166" t="s">
        <v>82</v>
      </c>
      <c r="F447" s="151"/>
      <c r="G447" s="137">
        <v>22</v>
      </c>
      <c r="H447" s="137">
        <v>1981</v>
      </c>
      <c r="I447" s="147">
        <v>17.36</v>
      </c>
      <c r="J447" s="147">
        <v>3.23915</v>
      </c>
      <c r="K447" s="147">
        <v>3.809577</v>
      </c>
      <c r="L447" s="147">
        <v>-0.12814900000000001</v>
      </c>
      <c r="M447" s="147">
        <v>0</v>
      </c>
      <c r="N447" s="147">
        <v>10.439424000000001</v>
      </c>
      <c r="O447" s="147">
        <v>1167.51</v>
      </c>
      <c r="P447" s="147">
        <v>10.439424000000001</v>
      </c>
      <c r="Q447" s="147">
        <v>1167.51</v>
      </c>
      <c r="R447" s="167">
        <v>8.941614204589254E-3</v>
      </c>
      <c r="S447" s="168">
        <v>54.1</v>
      </c>
      <c r="T447" s="168">
        <v>0.48374132846827866</v>
      </c>
      <c r="U447" s="168">
        <v>536.49685227535531</v>
      </c>
      <c r="V447" s="197">
        <v>29.02447970809672</v>
      </c>
    </row>
    <row r="448" spans="1:22" ht="12.75" x14ac:dyDescent="0.2">
      <c r="A448" s="301"/>
      <c r="B448" s="298">
        <v>442</v>
      </c>
      <c r="C448" s="199" t="s">
        <v>32</v>
      </c>
      <c r="D448" s="165" t="s">
        <v>33</v>
      </c>
      <c r="E448" s="166" t="s">
        <v>70</v>
      </c>
      <c r="F448" s="151"/>
      <c r="G448" s="137">
        <v>24</v>
      </c>
      <c r="H448" s="137">
        <v>1959</v>
      </c>
      <c r="I448" s="147">
        <v>17.48</v>
      </c>
      <c r="J448" s="147">
        <v>4.1868280000000002</v>
      </c>
      <c r="K448" s="147">
        <v>0</v>
      </c>
      <c r="L448" s="147">
        <v>1.2191730000000001</v>
      </c>
      <c r="M448" s="147">
        <v>0</v>
      </c>
      <c r="N448" s="147">
        <v>12.074002</v>
      </c>
      <c r="O448" s="147">
        <v>1321.74</v>
      </c>
      <c r="P448" s="147">
        <v>12.074002</v>
      </c>
      <c r="Q448" s="147">
        <v>1321.74</v>
      </c>
      <c r="R448" s="167">
        <v>9.1349297138620302E-3</v>
      </c>
      <c r="S448" s="168">
        <v>54.1</v>
      </c>
      <c r="T448" s="168">
        <v>0.49419969751993587</v>
      </c>
      <c r="U448" s="168">
        <v>548.09578283172175</v>
      </c>
      <c r="V448" s="197">
        <v>29.651981851196147</v>
      </c>
    </row>
    <row r="449" spans="1:22" ht="12.75" x14ac:dyDescent="0.2">
      <c r="A449" s="301"/>
      <c r="B449" s="299">
        <v>443</v>
      </c>
      <c r="C449" s="199" t="s">
        <v>32</v>
      </c>
      <c r="D449" s="165" t="s">
        <v>33</v>
      </c>
      <c r="E449" s="166" t="s">
        <v>77</v>
      </c>
      <c r="F449" s="151"/>
      <c r="G449" s="137">
        <v>88</v>
      </c>
      <c r="H449" s="137">
        <v>1986</v>
      </c>
      <c r="I449" s="147">
        <v>82.744</v>
      </c>
      <c r="J449" s="147">
        <v>10.795083999999999</v>
      </c>
      <c r="K449" s="147">
        <v>21.312180000000001</v>
      </c>
      <c r="L449" s="147">
        <v>1.495924</v>
      </c>
      <c r="M449" s="147">
        <v>0</v>
      </c>
      <c r="N449" s="147">
        <v>49.140824000000002</v>
      </c>
      <c r="O449" s="147">
        <v>5195.53</v>
      </c>
      <c r="P449" s="147">
        <v>49.140824000000002</v>
      </c>
      <c r="Q449" s="147">
        <v>5195.53</v>
      </c>
      <c r="R449" s="167">
        <v>9.4582889522339397E-3</v>
      </c>
      <c r="S449" s="168">
        <v>54.1</v>
      </c>
      <c r="T449" s="168">
        <v>0.51169343231585618</v>
      </c>
      <c r="U449" s="168">
        <v>567.49733713403634</v>
      </c>
      <c r="V449" s="197">
        <v>30.701605938951367</v>
      </c>
    </row>
    <row r="450" spans="1:22" ht="12.75" x14ac:dyDescent="0.2">
      <c r="A450" s="301"/>
      <c r="B450" s="298">
        <v>444</v>
      </c>
      <c r="C450" s="199" t="s">
        <v>32</v>
      </c>
      <c r="D450" s="165" t="s">
        <v>33</v>
      </c>
      <c r="E450" s="166" t="s">
        <v>65</v>
      </c>
      <c r="F450" s="151" t="s">
        <v>38</v>
      </c>
      <c r="G450" s="137">
        <v>30</v>
      </c>
      <c r="H450" s="137">
        <v>1967</v>
      </c>
      <c r="I450" s="147">
        <v>15.173999999999999</v>
      </c>
      <c r="J450" s="147">
        <v>0</v>
      </c>
      <c r="K450" s="147">
        <v>0</v>
      </c>
      <c r="L450" s="147">
        <v>0</v>
      </c>
      <c r="M450" s="147">
        <v>0</v>
      </c>
      <c r="N450" s="147">
        <v>15.173999999999999</v>
      </c>
      <c r="O450" s="147">
        <v>1550</v>
      </c>
      <c r="P450" s="147">
        <v>15.173999999999999</v>
      </c>
      <c r="Q450" s="147">
        <v>1550</v>
      </c>
      <c r="R450" s="167">
        <v>9.7896774193548391E-3</v>
      </c>
      <c r="S450" s="168">
        <v>53.5</v>
      </c>
      <c r="T450" s="168">
        <v>0.5237477419354839</v>
      </c>
      <c r="U450" s="168">
        <v>587.38064516129043</v>
      </c>
      <c r="V450" s="197">
        <v>31.424864516129038</v>
      </c>
    </row>
    <row r="451" spans="1:22" ht="12.75" x14ac:dyDescent="0.2">
      <c r="A451" s="301"/>
      <c r="B451" s="298">
        <v>445</v>
      </c>
      <c r="C451" s="199" t="s">
        <v>32</v>
      </c>
      <c r="D451" s="165" t="s">
        <v>33</v>
      </c>
      <c r="E451" s="166" t="s">
        <v>76</v>
      </c>
      <c r="F451" s="151"/>
      <c r="G451" s="137">
        <v>20</v>
      </c>
      <c r="H451" s="137">
        <v>1991</v>
      </c>
      <c r="I451" s="147">
        <v>17.512</v>
      </c>
      <c r="J451" s="147">
        <v>3.03478</v>
      </c>
      <c r="K451" s="147">
        <v>3.6293820000000001</v>
      </c>
      <c r="L451" s="147">
        <v>-7.6783000000000004E-2</v>
      </c>
      <c r="M451" s="147">
        <v>0</v>
      </c>
      <c r="N451" s="147">
        <v>10.924621</v>
      </c>
      <c r="O451" s="147">
        <v>1071.33</v>
      </c>
      <c r="P451" s="147">
        <v>10.924621</v>
      </c>
      <c r="Q451" s="147">
        <v>1071.33</v>
      </c>
      <c r="R451" s="167">
        <v>1.0197251080432734E-2</v>
      </c>
      <c r="S451" s="168">
        <v>54.1</v>
      </c>
      <c r="T451" s="168">
        <v>0.55167128345141092</v>
      </c>
      <c r="U451" s="168">
        <v>611.83506482596408</v>
      </c>
      <c r="V451" s="197">
        <v>33.100277007084657</v>
      </c>
    </row>
    <row r="452" spans="1:22" ht="12.75" x14ac:dyDescent="0.2">
      <c r="A452" s="301"/>
      <c r="B452" s="299">
        <v>446</v>
      </c>
      <c r="C452" s="199" t="s">
        <v>32</v>
      </c>
      <c r="D452" s="165" t="s">
        <v>33</v>
      </c>
      <c r="E452" s="166" t="s">
        <v>80</v>
      </c>
      <c r="F452" s="151"/>
      <c r="G452" s="137">
        <v>71</v>
      </c>
      <c r="H452" s="137">
        <v>1985</v>
      </c>
      <c r="I452" s="147">
        <v>73.787000000000006</v>
      </c>
      <c r="J452" s="147">
        <v>9.0063910000000007</v>
      </c>
      <c r="K452" s="147">
        <v>18.766950999999999</v>
      </c>
      <c r="L452" s="147">
        <v>0.68360500000000002</v>
      </c>
      <c r="M452" s="147">
        <v>0</v>
      </c>
      <c r="N452" s="147">
        <v>45.330036</v>
      </c>
      <c r="O452" s="147">
        <v>4324.5</v>
      </c>
      <c r="P452" s="147">
        <v>45.330036</v>
      </c>
      <c r="Q452" s="147">
        <v>4324.5</v>
      </c>
      <c r="R452" s="167">
        <v>1.0482144987859867E-2</v>
      </c>
      <c r="S452" s="168">
        <v>54.1</v>
      </c>
      <c r="T452" s="168">
        <v>0.56708404384321887</v>
      </c>
      <c r="U452" s="168">
        <v>628.928699271592</v>
      </c>
      <c r="V452" s="197">
        <v>34.025042630593127</v>
      </c>
    </row>
    <row r="453" spans="1:22" ht="12.75" x14ac:dyDescent="0.2">
      <c r="A453" s="301"/>
      <c r="B453" s="298">
        <v>447</v>
      </c>
      <c r="C453" s="199" t="s">
        <v>32</v>
      </c>
      <c r="D453" s="165" t="s">
        <v>33</v>
      </c>
      <c r="E453" s="166" t="s">
        <v>79</v>
      </c>
      <c r="F453" s="151"/>
      <c r="G453" s="137">
        <v>36</v>
      </c>
      <c r="H453" s="137">
        <v>1986</v>
      </c>
      <c r="I453" s="147">
        <v>34.090000000000003</v>
      </c>
      <c r="J453" s="147">
        <v>3.810797</v>
      </c>
      <c r="K453" s="147">
        <v>8.889462</v>
      </c>
      <c r="L453" s="147">
        <v>0.52420199999999995</v>
      </c>
      <c r="M453" s="147">
        <v>0</v>
      </c>
      <c r="N453" s="147">
        <v>20.865539999999999</v>
      </c>
      <c r="O453" s="147">
        <v>1988.92</v>
      </c>
      <c r="P453" s="147">
        <v>20.865539999999999</v>
      </c>
      <c r="Q453" s="147">
        <v>1988.92</v>
      </c>
      <c r="R453" s="167">
        <v>1.0490889527985036E-2</v>
      </c>
      <c r="S453" s="168">
        <v>54.1</v>
      </c>
      <c r="T453" s="168">
        <v>0.56755712346399045</v>
      </c>
      <c r="U453" s="168">
        <v>629.45337167910213</v>
      </c>
      <c r="V453" s="197">
        <v>34.053427407839422</v>
      </c>
    </row>
    <row r="454" spans="1:22" ht="12.75" x14ac:dyDescent="0.2">
      <c r="A454" s="301"/>
      <c r="B454" s="298">
        <v>448</v>
      </c>
      <c r="C454" s="199" t="s">
        <v>32</v>
      </c>
      <c r="D454" s="165" t="s">
        <v>33</v>
      </c>
      <c r="E454" s="166" t="s">
        <v>83</v>
      </c>
      <c r="F454" s="151"/>
      <c r="G454" s="137">
        <v>31</v>
      </c>
      <c r="H454" s="137">
        <v>1986</v>
      </c>
      <c r="I454" s="147">
        <v>30.318999999999999</v>
      </c>
      <c r="J454" s="147">
        <v>3.692917</v>
      </c>
      <c r="K454" s="147">
        <v>6.1546659999999997</v>
      </c>
      <c r="L454" s="147">
        <v>0.64208200000000004</v>
      </c>
      <c r="M454" s="147">
        <v>0</v>
      </c>
      <c r="N454" s="147">
        <v>19.829336000000001</v>
      </c>
      <c r="O454" s="147">
        <v>1870.28</v>
      </c>
      <c r="P454" s="147">
        <v>19.829336000000001</v>
      </c>
      <c r="Q454" s="147">
        <v>1870.28</v>
      </c>
      <c r="R454" s="167">
        <v>1.0602335479179589E-2</v>
      </c>
      <c r="S454" s="168">
        <v>54.1</v>
      </c>
      <c r="T454" s="168">
        <v>0.57358634942361575</v>
      </c>
      <c r="U454" s="168">
        <v>636.14012875077526</v>
      </c>
      <c r="V454" s="197">
        <v>34.415180965416944</v>
      </c>
    </row>
    <row r="455" spans="1:22" ht="12.75" x14ac:dyDescent="0.2">
      <c r="A455" s="301"/>
      <c r="B455" s="299">
        <v>449</v>
      </c>
      <c r="C455" s="187" t="s">
        <v>426</v>
      </c>
      <c r="D455" s="137" t="s">
        <v>427</v>
      </c>
      <c r="E455" s="140" t="s">
        <v>435</v>
      </c>
      <c r="F455" s="172" t="s">
        <v>181</v>
      </c>
      <c r="G455" s="139">
        <v>45</v>
      </c>
      <c r="H455" s="139">
        <v>1992</v>
      </c>
      <c r="I455" s="138">
        <v>23.98</v>
      </c>
      <c r="J455" s="138">
        <v>3.41</v>
      </c>
      <c r="K455" s="138">
        <v>5.2</v>
      </c>
      <c r="L455" s="138">
        <v>0.56000000000000005</v>
      </c>
      <c r="M455" s="138"/>
      <c r="N455" s="138">
        <v>14.81</v>
      </c>
      <c r="O455" s="138"/>
      <c r="P455" s="138">
        <v>23.98</v>
      </c>
      <c r="Q455" s="138">
        <v>2192.8000000000002</v>
      </c>
      <c r="R455" s="141">
        <v>1.0935789857716162E-2</v>
      </c>
      <c r="S455" s="142">
        <v>54.28</v>
      </c>
      <c r="T455" s="143">
        <v>0.59359467347683326</v>
      </c>
      <c r="U455" s="143">
        <v>656.14739146296972</v>
      </c>
      <c r="V455" s="183">
        <v>35.615680408609997</v>
      </c>
    </row>
    <row r="456" spans="1:22" ht="12.75" x14ac:dyDescent="0.2">
      <c r="A456" s="301"/>
      <c r="B456" s="298">
        <v>450</v>
      </c>
      <c r="C456" s="187" t="s">
        <v>426</v>
      </c>
      <c r="D456" s="137" t="s">
        <v>427</v>
      </c>
      <c r="E456" s="140" t="s">
        <v>842</v>
      </c>
      <c r="F456" s="172" t="s">
        <v>181</v>
      </c>
      <c r="G456" s="139">
        <v>48</v>
      </c>
      <c r="H456" s="139">
        <v>1970</v>
      </c>
      <c r="I456" s="138">
        <v>27.83</v>
      </c>
      <c r="J456" s="138">
        <v>2.8</v>
      </c>
      <c r="K456" s="138">
        <v>6.9</v>
      </c>
      <c r="L456" s="138">
        <v>0.69</v>
      </c>
      <c r="M456" s="138"/>
      <c r="N456" s="138">
        <v>17.440000000000001</v>
      </c>
      <c r="O456" s="138"/>
      <c r="P456" s="138">
        <v>27.83</v>
      </c>
      <c r="Q456" s="138">
        <v>2544.52</v>
      </c>
      <c r="R456" s="141">
        <v>1.0937229811516513E-2</v>
      </c>
      <c r="S456" s="142">
        <v>54.28</v>
      </c>
      <c r="T456" s="143">
        <v>0.59367283416911631</v>
      </c>
      <c r="U456" s="143">
        <v>656.23378869099076</v>
      </c>
      <c r="V456" s="183">
        <v>35.620370050146981</v>
      </c>
    </row>
    <row r="457" spans="1:22" ht="12.75" x14ac:dyDescent="0.2">
      <c r="A457" s="301"/>
      <c r="B457" s="298">
        <v>451</v>
      </c>
      <c r="C457" s="187" t="s">
        <v>426</v>
      </c>
      <c r="D457" s="137" t="s">
        <v>427</v>
      </c>
      <c r="E457" s="140" t="s">
        <v>432</v>
      </c>
      <c r="F457" s="172" t="s">
        <v>181</v>
      </c>
      <c r="G457" s="139">
        <v>40</v>
      </c>
      <c r="H457" s="139"/>
      <c r="I457" s="138">
        <v>24.789000000000001</v>
      </c>
      <c r="J457" s="138">
        <v>3.33</v>
      </c>
      <c r="K457" s="138">
        <v>6.4</v>
      </c>
      <c r="L457" s="138">
        <v>-7.0999999999999994E-2</v>
      </c>
      <c r="M457" s="138"/>
      <c r="N457" s="138">
        <v>15.13</v>
      </c>
      <c r="O457" s="138"/>
      <c r="P457" s="138">
        <v>24.789000000000001</v>
      </c>
      <c r="Q457" s="138">
        <v>2232.52</v>
      </c>
      <c r="R457" s="141">
        <v>1.1103595936430581E-2</v>
      </c>
      <c r="S457" s="142">
        <v>54.28</v>
      </c>
      <c r="T457" s="143">
        <v>0.60270318742945195</v>
      </c>
      <c r="U457" s="143">
        <v>666.21575618583483</v>
      </c>
      <c r="V457" s="183">
        <v>36.162191245767112</v>
      </c>
    </row>
    <row r="458" spans="1:22" ht="12.75" x14ac:dyDescent="0.2">
      <c r="A458" s="301"/>
      <c r="B458" s="299">
        <v>452</v>
      </c>
      <c r="C458" s="199" t="s">
        <v>32</v>
      </c>
      <c r="D458" s="165" t="s">
        <v>33</v>
      </c>
      <c r="E458" s="166" t="s">
        <v>71</v>
      </c>
      <c r="F458" s="151"/>
      <c r="G458" s="137">
        <v>60</v>
      </c>
      <c r="H458" s="137">
        <v>1985</v>
      </c>
      <c r="I458" s="147">
        <v>52.994</v>
      </c>
      <c r="J458" s="147">
        <v>8.3630370000000003</v>
      </c>
      <c r="K458" s="147">
        <v>9.7344980000000003</v>
      </c>
      <c r="L458" s="147">
        <v>-0.20303199999999999</v>
      </c>
      <c r="M458" s="147">
        <v>0</v>
      </c>
      <c r="N458" s="147">
        <v>35.099502999999999</v>
      </c>
      <c r="O458" s="147">
        <v>3133.55</v>
      </c>
      <c r="P458" s="147">
        <v>35.099502999999999</v>
      </c>
      <c r="Q458" s="147">
        <v>3133.55</v>
      </c>
      <c r="R458" s="167">
        <v>1.1201194491870242E-2</v>
      </c>
      <c r="S458" s="168">
        <v>54.1</v>
      </c>
      <c r="T458" s="168">
        <v>0.60598462201018011</v>
      </c>
      <c r="U458" s="168">
        <v>672.0716695122145</v>
      </c>
      <c r="V458" s="197">
        <v>36.359077320610808</v>
      </c>
    </row>
    <row r="459" spans="1:22" ht="12.75" x14ac:dyDescent="0.2">
      <c r="A459" s="301"/>
      <c r="B459" s="298">
        <v>453</v>
      </c>
      <c r="C459" s="187" t="s">
        <v>426</v>
      </c>
      <c r="D459" s="137" t="s">
        <v>427</v>
      </c>
      <c r="E459" s="140" t="s">
        <v>843</v>
      </c>
      <c r="F459" s="172" t="s">
        <v>181</v>
      </c>
      <c r="G459" s="139">
        <v>18</v>
      </c>
      <c r="H459" s="139"/>
      <c r="I459" s="138">
        <v>12.766999999999999</v>
      </c>
      <c r="J459" s="138">
        <v>1.7</v>
      </c>
      <c r="K459" s="138">
        <v>2.9</v>
      </c>
      <c r="L459" s="138">
        <v>0.4</v>
      </c>
      <c r="M459" s="138"/>
      <c r="N459" s="138">
        <v>7.7670000000000003</v>
      </c>
      <c r="O459" s="138"/>
      <c r="P459" s="138">
        <v>12.766999999999999</v>
      </c>
      <c r="Q459" s="138">
        <v>1127.8800000000001</v>
      </c>
      <c r="R459" s="141">
        <v>1.1319466609923039E-2</v>
      </c>
      <c r="S459" s="142">
        <v>54.28</v>
      </c>
      <c r="T459" s="143">
        <v>0.61442064758662263</v>
      </c>
      <c r="U459" s="143">
        <v>679.16799659538242</v>
      </c>
      <c r="V459" s="183">
        <v>36.865238855197354</v>
      </c>
    </row>
    <row r="460" spans="1:22" ht="12.75" x14ac:dyDescent="0.2">
      <c r="A460" s="301"/>
      <c r="B460" s="298">
        <v>454</v>
      </c>
      <c r="C460" s="187" t="s">
        <v>426</v>
      </c>
      <c r="D460" s="137" t="s">
        <v>427</v>
      </c>
      <c r="E460" s="140" t="s">
        <v>433</v>
      </c>
      <c r="F460" s="172" t="s">
        <v>181</v>
      </c>
      <c r="G460" s="139">
        <v>30</v>
      </c>
      <c r="H460" s="139">
        <v>1991</v>
      </c>
      <c r="I460" s="138">
        <v>18.63</v>
      </c>
      <c r="J460" s="138">
        <v>3.15</v>
      </c>
      <c r="K460" s="138">
        <v>3.6</v>
      </c>
      <c r="L460" s="138">
        <v>0.47</v>
      </c>
      <c r="M460" s="138"/>
      <c r="N460" s="138">
        <v>11.41</v>
      </c>
      <c r="O460" s="138"/>
      <c r="P460" s="138">
        <v>18.63</v>
      </c>
      <c r="Q460" s="138">
        <v>1639.16</v>
      </c>
      <c r="R460" s="141">
        <v>1.1365577490909978E-2</v>
      </c>
      <c r="S460" s="142">
        <v>54.28</v>
      </c>
      <c r="T460" s="143">
        <v>0.61692354620659362</v>
      </c>
      <c r="U460" s="143">
        <v>681.93464945459868</v>
      </c>
      <c r="V460" s="183">
        <v>37.015412772395621</v>
      </c>
    </row>
    <row r="461" spans="1:22" ht="12.75" x14ac:dyDescent="0.2">
      <c r="A461" s="301"/>
      <c r="B461" s="299">
        <v>455</v>
      </c>
      <c r="C461" s="187" t="s">
        <v>426</v>
      </c>
      <c r="D461" s="137" t="s">
        <v>427</v>
      </c>
      <c r="E461" s="140" t="s">
        <v>841</v>
      </c>
      <c r="F461" s="172" t="s">
        <v>181</v>
      </c>
      <c r="G461" s="139">
        <v>40</v>
      </c>
      <c r="H461" s="139">
        <v>1979</v>
      </c>
      <c r="I461" s="138">
        <v>25.439999999999998</v>
      </c>
      <c r="J461" s="138">
        <v>3.4</v>
      </c>
      <c r="K461" s="138">
        <v>6.25</v>
      </c>
      <c r="L461" s="138">
        <v>1.1000000000000001</v>
      </c>
      <c r="M461" s="138"/>
      <c r="N461" s="138">
        <v>14.69</v>
      </c>
      <c r="O461" s="138"/>
      <c r="P461" s="138">
        <v>25.439999999999998</v>
      </c>
      <c r="Q461" s="138">
        <v>2217.71</v>
      </c>
      <c r="R461" s="141">
        <v>1.1471292459338686E-2</v>
      </c>
      <c r="S461" s="142">
        <v>54.28</v>
      </c>
      <c r="T461" s="143">
        <v>0.62266175469290386</v>
      </c>
      <c r="U461" s="143">
        <v>688.27754756032107</v>
      </c>
      <c r="V461" s="183">
        <v>37.359705281574229</v>
      </c>
    </row>
    <row r="462" spans="1:22" ht="12.75" x14ac:dyDescent="0.2">
      <c r="A462" s="301"/>
      <c r="B462" s="298">
        <v>456</v>
      </c>
      <c r="C462" s="187" t="s">
        <v>426</v>
      </c>
      <c r="D462" s="137" t="s">
        <v>427</v>
      </c>
      <c r="E462" s="140" t="s">
        <v>844</v>
      </c>
      <c r="F462" s="172" t="s">
        <v>181</v>
      </c>
      <c r="G462" s="139">
        <v>40</v>
      </c>
      <c r="H462" s="139">
        <v>1980</v>
      </c>
      <c r="I462" s="138">
        <v>25.147000000000002</v>
      </c>
      <c r="J462" s="138">
        <v>4.8</v>
      </c>
      <c r="K462" s="138">
        <v>4.5</v>
      </c>
      <c r="L462" s="138">
        <v>0.05</v>
      </c>
      <c r="M462" s="138"/>
      <c r="N462" s="138">
        <v>15.797000000000001</v>
      </c>
      <c r="O462" s="138"/>
      <c r="P462" s="138">
        <v>25.147000000000002</v>
      </c>
      <c r="Q462" s="138">
        <v>2183.9299999999998</v>
      </c>
      <c r="R462" s="141">
        <v>1.1514563195706824E-2</v>
      </c>
      <c r="S462" s="142">
        <v>54.28</v>
      </c>
      <c r="T462" s="143">
        <v>0.6250104902629664</v>
      </c>
      <c r="U462" s="143">
        <v>690.87379174240948</v>
      </c>
      <c r="V462" s="183">
        <v>37.500629415777986</v>
      </c>
    </row>
    <row r="463" spans="1:22" ht="13.5" thickBot="1" x14ac:dyDescent="0.25">
      <c r="A463" s="302"/>
      <c r="B463" s="320">
        <v>457</v>
      </c>
      <c r="C463" s="201" t="s">
        <v>426</v>
      </c>
      <c r="D463" s="202" t="s">
        <v>427</v>
      </c>
      <c r="E463" s="205" t="s">
        <v>434</v>
      </c>
      <c r="F463" s="219" t="s">
        <v>181</v>
      </c>
      <c r="G463" s="204">
        <v>30</v>
      </c>
      <c r="H463" s="204">
        <v>1990</v>
      </c>
      <c r="I463" s="203">
        <v>18.805</v>
      </c>
      <c r="J463" s="203">
        <v>3.12</v>
      </c>
      <c r="K463" s="203">
        <v>4.8</v>
      </c>
      <c r="L463" s="203">
        <v>-1.4999999999999999E-2</v>
      </c>
      <c r="M463" s="203"/>
      <c r="N463" s="203">
        <v>10.9</v>
      </c>
      <c r="O463" s="203"/>
      <c r="P463" s="203">
        <v>18.805</v>
      </c>
      <c r="Q463" s="203">
        <v>1589.87</v>
      </c>
      <c r="R463" s="206">
        <v>1.1828011095246782E-2</v>
      </c>
      <c r="S463" s="207">
        <v>54.28</v>
      </c>
      <c r="T463" s="208">
        <v>0.64202444224999533</v>
      </c>
      <c r="U463" s="208">
        <v>709.68066571480688</v>
      </c>
      <c r="V463" s="209">
        <v>38.521466534999718</v>
      </c>
    </row>
    <row r="464" spans="1:22" ht="12.75" x14ac:dyDescent="0.2">
      <c r="A464" s="303" t="s">
        <v>1004</v>
      </c>
      <c r="B464" s="306">
        <v>458</v>
      </c>
      <c r="C464" s="307" t="s">
        <v>883</v>
      </c>
      <c r="D464" s="308" t="s">
        <v>884</v>
      </c>
      <c r="E464" s="309" t="s">
        <v>907</v>
      </c>
      <c r="F464" s="310" t="s">
        <v>40</v>
      </c>
      <c r="G464" s="311">
        <v>12</v>
      </c>
      <c r="H464" s="311">
        <v>1961</v>
      </c>
      <c r="I464" s="312">
        <v>3.93</v>
      </c>
      <c r="J464" s="312">
        <v>1.1220000000000001</v>
      </c>
      <c r="K464" s="312">
        <v>2.2795559999999999</v>
      </c>
      <c r="L464" s="312">
        <v>-0.10199999999999999</v>
      </c>
      <c r="M464" s="312">
        <v>6.3044000000000003E-2</v>
      </c>
      <c r="N464" s="312">
        <v>0.56740000000000002</v>
      </c>
      <c r="O464" s="312"/>
      <c r="P464" s="312">
        <v>0.630444</v>
      </c>
      <c r="Q464" s="312">
        <v>557.47</v>
      </c>
      <c r="R464" s="313">
        <v>1.1309021113243762E-3</v>
      </c>
      <c r="S464" s="314">
        <v>67.099999999999994</v>
      </c>
      <c r="T464" s="315">
        <v>7.5883531669865639E-2</v>
      </c>
      <c r="U464" s="315">
        <v>67.854126679462567</v>
      </c>
      <c r="V464" s="316">
        <v>4.5530119001919376</v>
      </c>
    </row>
    <row r="465" spans="1:22" ht="12.75" x14ac:dyDescent="0.2">
      <c r="A465" s="304"/>
      <c r="B465" s="298">
        <v>459</v>
      </c>
      <c r="C465" s="57" t="s">
        <v>883</v>
      </c>
      <c r="D465" s="25" t="s">
        <v>884</v>
      </c>
      <c r="E465" s="30" t="s">
        <v>910</v>
      </c>
      <c r="F465" s="220" t="s">
        <v>40</v>
      </c>
      <c r="G465" s="29">
        <v>55</v>
      </c>
      <c r="H465" s="29">
        <v>1968</v>
      </c>
      <c r="I465" s="31">
        <v>5.532</v>
      </c>
      <c r="J465" s="31">
        <v>0</v>
      </c>
      <c r="K465" s="31">
        <v>0</v>
      </c>
      <c r="L465" s="31">
        <v>0</v>
      </c>
      <c r="M465" s="31">
        <v>0</v>
      </c>
      <c r="N465" s="31">
        <v>5.532</v>
      </c>
      <c r="O465" s="31"/>
      <c r="P465" s="31">
        <v>5.532</v>
      </c>
      <c r="Q465" s="31">
        <v>2502.5610000000001</v>
      </c>
      <c r="R465" s="32">
        <v>2.2105355274057254E-3</v>
      </c>
      <c r="S465" s="33">
        <v>67.099999999999994</v>
      </c>
      <c r="T465" s="34">
        <v>0.14832693388892418</v>
      </c>
      <c r="U465" s="34">
        <v>132.63213164434353</v>
      </c>
      <c r="V465" s="317">
        <v>8.8996160333354517</v>
      </c>
    </row>
    <row r="466" spans="1:22" ht="12.75" x14ac:dyDescent="0.2">
      <c r="A466" s="304"/>
      <c r="B466" s="298">
        <v>460</v>
      </c>
      <c r="C466" s="57" t="s">
        <v>136</v>
      </c>
      <c r="D466" s="25" t="s">
        <v>137</v>
      </c>
      <c r="E466" s="30" t="s">
        <v>459</v>
      </c>
      <c r="F466" s="220" t="s">
        <v>210</v>
      </c>
      <c r="G466" s="29">
        <v>30</v>
      </c>
      <c r="H466" s="29">
        <v>1993</v>
      </c>
      <c r="I466" s="31">
        <v>18.2</v>
      </c>
      <c r="J466" s="31">
        <v>8.5</v>
      </c>
      <c r="K466" s="31">
        <v>4.2</v>
      </c>
      <c r="L466" s="31">
        <v>-0.1</v>
      </c>
      <c r="M466" s="31">
        <v>0</v>
      </c>
      <c r="N466" s="31">
        <v>5.7</v>
      </c>
      <c r="O466" s="31">
        <v>1983.1</v>
      </c>
      <c r="P466" s="31">
        <v>5.7</v>
      </c>
      <c r="Q466" s="31">
        <v>1983.1</v>
      </c>
      <c r="R466" s="32">
        <v>2.8742877313297365E-3</v>
      </c>
      <c r="S466" s="33">
        <v>48.2</v>
      </c>
      <c r="T466" s="34">
        <v>0.13854066865009332</v>
      </c>
      <c r="U466" s="34">
        <v>172.45726387978419</v>
      </c>
      <c r="V466" s="317">
        <v>8.312440119005597</v>
      </c>
    </row>
    <row r="467" spans="1:22" ht="12.75" x14ac:dyDescent="0.2">
      <c r="A467" s="304"/>
      <c r="B467" s="299">
        <v>461</v>
      </c>
      <c r="C467" s="57" t="s">
        <v>883</v>
      </c>
      <c r="D467" s="25" t="s">
        <v>884</v>
      </c>
      <c r="E467" s="30" t="s">
        <v>911</v>
      </c>
      <c r="F467" s="220" t="s">
        <v>40</v>
      </c>
      <c r="G467" s="29">
        <v>49</v>
      </c>
      <c r="H467" s="29">
        <v>1972</v>
      </c>
      <c r="I467" s="31">
        <v>7.944</v>
      </c>
      <c r="J467" s="31">
        <v>0</v>
      </c>
      <c r="K467" s="31">
        <v>0</v>
      </c>
      <c r="L467" s="31">
        <v>0</v>
      </c>
      <c r="M467" s="31">
        <v>0</v>
      </c>
      <c r="N467" s="31">
        <v>7.944</v>
      </c>
      <c r="O467" s="31"/>
      <c r="P467" s="31">
        <v>7.944</v>
      </c>
      <c r="Q467" s="31">
        <v>2728.328</v>
      </c>
      <c r="R467" s="32">
        <v>2.9116733765148471E-3</v>
      </c>
      <c r="S467" s="33">
        <v>67.099999999999994</v>
      </c>
      <c r="T467" s="34">
        <v>0.19537328356414624</v>
      </c>
      <c r="U467" s="34">
        <v>174.7004025908908</v>
      </c>
      <c r="V467" s="317">
        <v>11.722397013848772</v>
      </c>
    </row>
    <row r="468" spans="1:22" ht="12.75" x14ac:dyDescent="0.2">
      <c r="A468" s="304"/>
      <c r="B468" s="298">
        <v>462</v>
      </c>
      <c r="C468" s="57" t="s">
        <v>136</v>
      </c>
      <c r="D468" s="25" t="s">
        <v>137</v>
      </c>
      <c r="E468" s="30" t="s">
        <v>460</v>
      </c>
      <c r="F468" s="220" t="s">
        <v>210</v>
      </c>
      <c r="G468" s="29">
        <v>30</v>
      </c>
      <c r="H468" s="29">
        <v>1977</v>
      </c>
      <c r="I468" s="31">
        <v>13.6</v>
      </c>
      <c r="J468" s="31">
        <v>4.2</v>
      </c>
      <c r="K468" s="31">
        <v>3</v>
      </c>
      <c r="L468" s="31">
        <v>1.1000000000000001</v>
      </c>
      <c r="M468" s="31">
        <v>0</v>
      </c>
      <c r="N468" s="31">
        <v>5.3</v>
      </c>
      <c r="O468" s="31">
        <v>1721.2</v>
      </c>
      <c r="P468" s="31">
        <v>5.3</v>
      </c>
      <c r="Q468" s="31">
        <v>1721.2</v>
      </c>
      <c r="R468" s="32">
        <v>3.0792470369509642E-3</v>
      </c>
      <c r="S468" s="33">
        <v>48.2</v>
      </c>
      <c r="T468" s="34">
        <v>0.14841970718103648</v>
      </c>
      <c r="U468" s="34">
        <v>184.75482221705786</v>
      </c>
      <c r="V468" s="317">
        <v>8.9051824308621885</v>
      </c>
    </row>
    <row r="469" spans="1:22" ht="12.75" x14ac:dyDescent="0.2">
      <c r="A469" s="304"/>
      <c r="B469" s="298">
        <v>463</v>
      </c>
      <c r="C469" s="57" t="s">
        <v>330</v>
      </c>
      <c r="D469" s="25" t="s">
        <v>331</v>
      </c>
      <c r="E469" s="66" t="s">
        <v>342</v>
      </c>
      <c r="F469" s="220" t="s">
        <v>343</v>
      </c>
      <c r="G469" s="67">
        <v>40</v>
      </c>
      <c r="H469" s="67">
        <v>1975</v>
      </c>
      <c r="I469" s="31">
        <v>15.57507</v>
      </c>
      <c r="J469" s="31">
        <v>2.452</v>
      </c>
      <c r="K469" s="31">
        <v>5.976</v>
      </c>
      <c r="L469" s="31">
        <v>-4.9300000000000004E-3</v>
      </c>
      <c r="M469" s="31"/>
      <c r="N469" s="31">
        <v>7.1520000000000001</v>
      </c>
      <c r="O469" s="68">
        <v>2260.9299999999998</v>
      </c>
      <c r="P469" s="31">
        <v>7.1520000000000001</v>
      </c>
      <c r="Q469" s="68">
        <v>2260.9</v>
      </c>
      <c r="R469" s="32">
        <v>3.1633420319341853E-3</v>
      </c>
      <c r="S469" s="33">
        <v>57.8</v>
      </c>
      <c r="T469" s="34">
        <v>0.1828411694457959</v>
      </c>
      <c r="U469" s="34">
        <v>189.80052191605111</v>
      </c>
      <c r="V469" s="317">
        <v>10.970470166747752</v>
      </c>
    </row>
    <row r="470" spans="1:22" ht="12.75" x14ac:dyDescent="0.2">
      <c r="A470" s="304"/>
      <c r="B470" s="299">
        <v>464</v>
      </c>
      <c r="C470" s="57" t="s">
        <v>136</v>
      </c>
      <c r="D470" s="25" t="s">
        <v>137</v>
      </c>
      <c r="E470" s="30" t="s">
        <v>461</v>
      </c>
      <c r="F470" s="220" t="s">
        <v>210</v>
      </c>
      <c r="G470" s="29">
        <v>90</v>
      </c>
      <c r="H470" s="29">
        <v>1982</v>
      </c>
      <c r="I470" s="31">
        <v>37.5</v>
      </c>
      <c r="J470" s="31">
        <v>10.9</v>
      </c>
      <c r="K470" s="31">
        <v>9</v>
      </c>
      <c r="L470" s="31">
        <v>2.2000000000000002</v>
      </c>
      <c r="M470" s="31">
        <v>0</v>
      </c>
      <c r="N470" s="31">
        <v>15.4</v>
      </c>
      <c r="O470" s="31">
        <v>4747.6000000000004</v>
      </c>
      <c r="P470" s="31">
        <v>15.2</v>
      </c>
      <c r="Q470" s="31">
        <v>4701.1000000000004</v>
      </c>
      <c r="R470" s="32">
        <v>3.2332858267214051E-3</v>
      </c>
      <c r="S470" s="33">
        <v>48.2</v>
      </c>
      <c r="T470" s="34">
        <v>0.15584437684797173</v>
      </c>
      <c r="U470" s="34">
        <v>193.99714960328433</v>
      </c>
      <c r="V470" s="317">
        <v>9.350662610878306</v>
      </c>
    </row>
    <row r="471" spans="1:22" ht="12.75" x14ac:dyDescent="0.2">
      <c r="A471" s="304"/>
      <c r="B471" s="298">
        <v>465</v>
      </c>
      <c r="C471" s="57" t="s">
        <v>883</v>
      </c>
      <c r="D471" s="25" t="s">
        <v>884</v>
      </c>
      <c r="E471" s="30" t="s">
        <v>908</v>
      </c>
      <c r="F471" s="220" t="s">
        <v>40</v>
      </c>
      <c r="G471" s="29">
        <v>12</v>
      </c>
      <c r="H471" s="29">
        <v>1962</v>
      </c>
      <c r="I471" s="31">
        <v>4.9000000000000004</v>
      </c>
      <c r="J471" s="31">
        <v>0.51</v>
      </c>
      <c r="K471" s="31">
        <v>2.039974</v>
      </c>
      <c r="L471" s="31">
        <v>0.45900000000000002</v>
      </c>
      <c r="M471" s="31">
        <v>0</v>
      </c>
      <c r="N471" s="31">
        <v>1.8910260000000001</v>
      </c>
      <c r="O471" s="31"/>
      <c r="P471" s="31">
        <v>1.8910260000000001</v>
      </c>
      <c r="Q471" s="31">
        <v>553.29</v>
      </c>
      <c r="R471" s="32">
        <v>3.4177845252941499E-3</v>
      </c>
      <c r="S471" s="33">
        <v>67.099999999999994</v>
      </c>
      <c r="T471" s="34">
        <v>0.22933334164723743</v>
      </c>
      <c r="U471" s="34">
        <v>205.067071517649</v>
      </c>
      <c r="V471" s="317">
        <v>13.760000498834247</v>
      </c>
    </row>
    <row r="472" spans="1:22" ht="12.75" x14ac:dyDescent="0.2">
      <c r="A472" s="304"/>
      <c r="B472" s="298">
        <v>466</v>
      </c>
      <c r="C472" s="57" t="s">
        <v>136</v>
      </c>
      <c r="D472" s="25" t="s">
        <v>137</v>
      </c>
      <c r="E472" s="30" t="s">
        <v>462</v>
      </c>
      <c r="F472" s="220" t="s">
        <v>210</v>
      </c>
      <c r="G472" s="29">
        <v>30</v>
      </c>
      <c r="H472" s="29">
        <v>1993</v>
      </c>
      <c r="I472" s="31">
        <v>18</v>
      </c>
      <c r="J472" s="31">
        <v>5.7</v>
      </c>
      <c r="K472" s="31">
        <v>4.2</v>
      </c>
      <c r="L472" s="31">
        <v>1.2</v>
      </c>
      <c r="M472" s="31">
        <v>0</v>
      </c>
      <c r="N472" s="31">
        <v>6.9</v>
      </c>
      <c r="O472" s="31">
        <v>1977.9</v>
      </c>
      <c r="P472" s="31">
        <v>6.9</v>
      </c>
      <c r="Q472" s="31">
        <v>1977.9</v>
      </c>
      <c r="R472" s="32">
        <v>3.4885484604883967E-3</v>
      </c>
      <c r="S472" s="33">
        <v>48.2</v>
      </c>
      <c r="T472" s="34">
        <v>0.16814803579554072</v>
      </c>
      <c r="U472" s="34">
        <v>209.31290762930379</v>
      </c>
      <c r="V472" s="317">
        <v>10.088882147732443</v>
      </c>
    </row>
    <row r="473" spans="1:22" ht="12.75" x14ac:dyDescent="0.2">
      <c r="A473" s="304"/>
      <c r="B473" s="299">
        <v>467</v>
      </c>
      <c r="C473" s="57" t="s">
        <v>883</v>
      </c>
      <c r="D473" s="25" t="s">
        <v>884</v>
      </c>
      <c r="E473" s="30" t="s">
        <v>914</v>
      </c>
      <c r="F473" s="220" t="s">
        <v>40</v>
      </c>
      <c r="G473" s="29">
        <v>50</v>
      </c>
      <c r="H473" s="29">
        <v>1978</v>
      </c>
      <c r="I473" s="31">
        <v>9.19</v>
      </c>
      <c r="J473" s="31">
        <v>0</v>
      </c>
      <c r="K473" s="31">
        <v>0</v>
      </c>
      <c r="L473" s="31">
        <v>0</v>
      </c>
      <c r="M473" s="31">
        <v>0</v>
      </c>
      <c r="N473" s="31">
        <v>9.19</v>
      </c>
      <c r="O473" s="31"/>
      <c r="P473" s="31">
        <v>9.19</v>
      </c>
      <c r="Q473" s="31">
        <v>2584.9430000000002</v>
      </c>
      <c r="R473" s="32">
        <v>3.555204118620797E-3</v>
      </c>
      <c r="S473" s="33">
        <v>67.099999999999994</v>
      </c>
      <c r="T473" s="34">
        <v>0.23855419635945546</v>
      </c>
      <c r="U473" s="34">
        <v>213.31224711724781</v>
      </c>
      <c r="V473" s="317">
        <v>14.313251781567327</v>
      </c>
    </row>
    <row r="474" spans="1:22" ht="12.75" x14ac:dyDescent="0.2">
      <c r="A474" s="304"/>
      <c r="B474" s="298">
        <v>468</v>
      </c>
      <c r="C474" s="57" t="s">
        <v>406</v>
      </c>
      <c r="D474" s="25" t="s">
        <v>407</v>
      </c>
      <c r="E474" s="243" t="s">
        <v>391</v>
      </c>
      <c r="F474" s="220" t="s">
        <v>40</v>
      </c>
      <c r="G474" s="29">
        <v>32</v>
      </c>
      <c r="H474" s="29">
        <v>1980</v>
      </c>
      <c r="I474" s="31">
        <v>14.803000000000001</v>
      </c>
      <c r="J474" s="31">
        <v>2.2999999999999998</v>
      </c>
      <c r="K474" s="31">
        <v>4.97</v>
      </c>
      <c r="L474" s="31">
        <v>0.92</v>
      </c>
      <c r="M474" s="31"/>
      <c r="N474" s="31">
        <v>6.62</v>
      </c>
      <c r="O474" s="31">
        <v>1796.48</v>
      </c>
      <c r="P474" s="31">
        <v>6.62</v>
      </c>
      <c r="Q474" s="31">
        <v>1796.48</v>
      </c>
      <c r="R474" s="32">
        <v>3.6849839686498042E-3</v>
      </c>
      <c r="S474" s="33">
        <v>64.75</v>
      </c>
      <c r="T474" s="34">
        <v>0.23860271197007482</v>
      </c>
      <c r="U474" s="34">
        <v>221.09903811898826</v>
      </c>
      <c r="V474" s="317">
        <v>14.31616271820449</v>
      </c>
    </row>
    <row r="475" spans="1:22" ht="12.75" x14ac:dyDescent="0.2">
      <c r="A475" s="304"/>
      <c r="B475" s="298">
        <v>469</v>
      </c>
      <c r="C475" s="57" t="s">
        <v>136</v>
      </c>
      <c r="D475" s="25" t="s">
        <v>137</v>
      </c>
      <c r="E475" s="30" t="s">
        <v>463</v>
      </c>
      <c r="F475" s="220" t="s">
        <v>210</v>
      </c>
      <c r="G475" s="29">
        <v>91</v>
      </c>
      <c r="H475" s="29">
        <v>1971</v>
      </c>
      <c r="I475" s="31">
        <v>34.1</v>
      </c>
      <c r="J475" s="31">
        <v>6.8</v>
      </c>
      <c r="K475" s="31">
        <v>9</v>
      </c>
      <c r="L475" s="31">
        <v>1.1000000000000001</v>
      </c>
      <c r="M475" s="31">
        <v>0</v>
      </c>
      <c r="N475" s="31">
        <v>17.100000000000001</v>
      </c>
      <c r="O475" s="31">
        <v>4614.6000000000004</v>
      </c>
      <c r="P475" s="31">
        <v>17.100000000000001</v>
      </c>
      <c r="Q475" s="31">
        <v>4614.6000000000004</v>
      </c>
      <c r="R475" s="32">
        <v>3.7056299570927057E-3</v>
      </c>
      <c r="S475" s="33">
        <v>48.2</v>
      </c>
      <c r="T475" s="34">
        <v>0.17861136393186841</v>
      </c>
      <c r="U475" s="34">
        <v>222.33779742556234</v>
      </c>
      <c r="V475" s="317">
        <v>10.716681835912107</v>
      </c>
    </row>
    <row r="476" spans="1:22" ht="12.75" x14ac:dyDescent="0.2">
      <c r="A476" s="304"/>
      <c r="B476" s="299">
        <v>470</v>
      </c>
      <c r="C476" s="57" t="s">
        <v>232</v>
      </c>
      <c r="D476" s="25" t="s">
        <v>714</v>
      </c>
      <c r="E476" s="30" t="s">
        <v>246</v>
      </c>
      <c r="F476" s="220" t="s">
        <v>722</v>
      </c>
      <c r="G476" s="29">
        <v>41</v>
      </c>
      <c r="H476" s="29">
        <v>1992</v>
      </c>
      <c r="I476" s="31">
        <v>16.71</v>
      </c>
      <c r="J476" s="31">
        <v>2.5</v>
      </c>
      <c r="K476" s="31">
        <v>5.9</v>
      </c>
      <c r="L476" s="31">
        <v>-0.09</v>
      </c>
      <c r="M476" s="31">
        <v>0</v>
      </c>
      <c r="N476" s="31">
        <v>8.4</v>
      </c>
      <c r="O476" s="31">
        <v>2256.0300000000002</v>
      </c>
      <c r="P476" s="31">
        <v>8.4</v>
      </c>
      <c r="Q476" s="31">
        <v>2256.0300000000002</v>
      </c>
      <c r="R476" s="32">
        <v>3.7233547426231031E-3</v>
      </c>
      <c r="S476" s="33">
        <v>71.83</v>
      </c>
      <c r="T476" s="34">
        <v>0.2674485711626175</v>
      </c>
      <c r="U476" s="34">
        <v>223.40128455738619</v>
      </c>
      <c r="V476" s="317">
        <v>16.04691426975705</v>
      </c>
    </row>
    <row r="477" spans="1:22" ht="12.75" x14ac:dyDescent="0.2">
      <c r="A477" s="304"/>
      <c r="B477" s="298">
        <v>471</v>
      </c>
      <c r="C477" s="57" t="s">
        <v>232</v>
      </c>
      <c r="D477" s="25" t="s">
        <v>714</v>
      </c>
      <c r="E477" s="30" t="s">
        <v>726</v>
      </c>
      <c r="F477" s="220" t="s">
        <v>233</v>
      </c>
      <c r="G477" s="29">
        <v>15</v>
      </c>
      <c r="H477" s="29">
        <v>1989</v>
      </c>
      <c r="I477" s="31">
        <v>6.5</v>
      </c>
      <c r="J477" s="31">
        <v>1</v>
      </c>
      <c r="K477" s="31">
        <v>2.4</v>
      </c>
      <c r="L477" s="31">
        <v>0.1</v>
      </c>
      <c r="M477" s="31">
        <v>0</v>
      </c>
      <c r="N477" s="31">
        <v>3</v>
      </c>
      <c r="O477" s="31">
        <v>787.02</v>
      </c>
      <c r="P477" s="31">
        <v>3</v>
      </c>
      <c r="Q477" s="31">
        <v>787.02</v>
      </c>
      <c r="R477" s="32">
        <v>3.811847221163376E-3</v>
      </c>
      <c r="S477" s="33">
        <v>71.83</v>
      </c>
      <c r="T477" s="34">
        <v>0.27380498589616531</v>
      </c>
      <c r="U477" s="34">
        <v>228.71083326980258</v>
      </c>
      <c r="V477" s="317">
        <v>16.42829915376992</v>
      </c>
    </row>
    <row r="478" spans="1:22" ht="12.75" x14ac:dyDescent="0.2">
      <c r="A478" s="304"/>
      <c r="B478" s="298">
        <v>472</v>
      </c>
      <c r="C478" s="57" t="s">
        <v>286</v>
      </c>
      <c r="D478" s="25" t="s">
        <v>287</v>
      </c>
      <c r="E478" s="56" t="s">
        <v>316</v>
      </c>
      <c r="F478" s="57" t="s">
        <v>40</v>
      </c>
      <c r="G478" s="25">
        <v>20</v>
      </c>
      <c r="H478" s="25">
        <v>1994</v>
      </c>
      <c r="I478" s="31">
        <v>10.73</v>
      </c>
      <c r="J478" s="31">
        <v>2.7473700000000001</v>
      </c>
      <c r="K478" s="31">
        <v>3.7708010000000001</v>
      </c>
      <c r="L478" s="31">
        <v>-0.86036999999999997</v>
      </c>
      <c r="M478" s="31">
        <v>0.912995</v>
      </c>
      <c r="N478" s="31">
        <v>4.1592029999999998</v>
      </c>
      <c r="O478" s="26">
        <v>1326.57</v>
      </c>
      <c r="P478" s="31">
        <v>5.0721980000000002</v>
      </c>
      <c r="Q478" s="26">
        <v>1326.57</v>
      </c>
      <c r="R478" s="32">
        <v>3.8235434240183335E-3</v>
      </c>
      <c r="S478" s="33">
        <v>61.04</v>
      </c>
      <c r="T478" s="34">
        <v>0.23338909060207907</v>
      </c>
      <c r="U478" s="34">
        <v>229.4126054411</v>
      </c>
      <c r="V478" s="317">
        <v>14.003345436124745</v>
      </c>
    </row>
    <row r="479" spans="1:22" ht="12.75" x14ac:dyDescent="0.2">
      <c r="A479" s="304"/>
      <c r="B479" s="299">
        <v>473</v>
      </c>
      <c r="C479" s="57" t="s">
        <v>257</v>
      </c>
      <c r="D479" s="25" t="s">
        <v>258</v>
      </c>
      <c r="E479" s="30" t="s">
        <v>271</v>
      </c>
      <c r="F479" s="220" t="s">
        <v>40</v>
      </c>
      <c r="G479" s="29">
        <v>14</v>
      </c>
      <c r="H479" s="29" t="s">
        <v>51</v>
      </c>
      <c r="I479" s="31">
        <v>3.6190000000000002</v>
      </c>
      <c r="J479" s="31">
        <v>0.99399999999999999</v>
      </c>
      <c r="K479" s="31">
        <v>0.13900000000000001</v>
      </c>
      <c r="L479" s="31">
        <v>0</v>
      </c>
      <c r="M479" s="31">
        <v>0</v>
      </c>
      <c r="N479" s="31">
        <v>2.4860000000000002</v>
      </c>
      <c r="O479" s="31">
        <v>635.91</v>
      </c>
      <c r="P479" s="31">
        <v>2.4860000000000002</v>
      </c>
      <c r="Q479" s="31">
        <v>635.91</v>
      </c>
      <c r="R479" s="32">
        <v>3.9093582425185963E-3</v>
      </c>
      <c r="S479" s="33">
        <v>61.3</v>
      </c>
      <c r="T479" s="34">
        <v>0.23964366026638995</v>
      </c>
      <c r="U479" s="34">
        <v>234.56149455111577</v>
      </c>
      <c r="V479" s="317">
        <v>14.378619615983396</v>
      </c>
    </row>
    <row r="480" spans="1:22" ht="12.75" x14ac:dyDescent="0.2">
      <c r="A480" s="304"/>
      <c r="B480" s="298">
        <v>474</v>
      </c>
      <c r="C480" s="57" t="s">
        <v>232</v>
      </c>
      <c r="D480" s="25" t="s">
        <v>714</v>
      </c>
      <c r="E480" s="30" t="s">
        <v>245</v>
      </c>
      <c r="F480" s="220" t="s">
        <v>722</v>
      </c>
      <c r="G480" s="29">
        <v>39</v>
      </c>
      <c r="H480" s="29">
        <v>1988</v>
      </c>
      <c r="I480" s="31">
        <v>18.3</v>
      </c>
      <c r="J480" s="31">
        <v>6.5</v>
      </c>
      <c r="K480" s="31">
        <v>6</v>
      </c>
      <c r="L480" s="31">
        <v>-3.2</v>
      </c>
      <c r="M480" s="31">
        <v>0</v>
      </c>
      <c r="N480" s="31">
        <v>9</v>
      </c>
      <c r="O480" s="31">
        <v>2275.19</v>
      </c>
      <c r="P480" s="31">
        <v>9</v>
      </c>
      <c r="Q480" s="31">
        <v>2275.19</v>
      </c>
      <c r="R480" s="32">
        <v>3.9557135887552247E-3</v>
      </c>
      <c r="S480" s="33">
        <v>71.83</v>
      </c>
      <c r="T480" s="34">
        <v>0.28413890708028777</v>
      </c>
      <c r="U480" s="34">
        <v>237.3428153253135</v>
      </c>
      <c r="V480" s="317">
        <v>17.04833442481727</v>
      </c>
    </row>
    <row r="481" spans="1:22" ht="12.75" x14ac:dyDescent="0.2">
      <c r="A481" s="304"/>
      <c r="B481" s="298">
        <v>475</v>
      </c>
      <c r="C481" s="57" t="s">
        <v>232</v>
      </c>
      <c r="D481" s="25" t="s">
        <v>714</v>
      </c>
      <c r="E481" s="30" t="s">
        <v>728</v>
      </c>
      <c r="F481" s="220" t="s">
        <v>233</v>
      </c>
      <c r="G481" s="29">
        <v>6</v>
      </c>
      <c r="H481" s="29">
        <v>1980</v>
      </c>
      <c r="I481" s="31">
        <v>3</v>
      </c>
      <c r="J481" s="31">
        <v>0.5</v>
      </c>
      <c r="K481" s="31">
        <v>1</v>
      </c>
      <c r="L481" s="31">
        <v>0.2</v>
      </c>
      <c r="M481" s="31">
        <v>0</v>
      </c>
      <c r="N481" s="31">
        <v>1.3</v>
      </c>
      <c r="O481" s="31">
        <v>323.83999999999997</v>
      </c>
      <c r="P481" s="31">
        <v>1.3</v>
      </c>
      <c r="Q481" s="31">
        <v>323.83999999999997</v>
      </c>
      <c r="R481" s="32">
        <v>4.014328063241107E-3</v>
      </c>
      <c r="S481" s="33">
        <v>71.83</v>
      </c>
      <c r="T481" s="34">
        <v>0.28834918478260868</v>
      </c>
      <c r="U481" s="34">
        <v>240.85968379446643</v>
      </c>
      <c r="V481" s="317">
        <v>17.300951086956523</v>
      </c>
    </row>
    <row r="482" spans="1:22" ht="12.75" x14ac:dyDescent="0.2">
      <c r="A482" s="304"/>
      <c r="B482" s="299">
        <v>476</v>
      </c>
      <c r="C482" s="57" t="s">
        <v>883</v>
      </c>
      <c r="D482" s="25" t="s">
        <v>884</v>
      </c>
      <c r="E482" s="30" t="s">
        <v>909</v>
      </c>
      <c r="F482" s="220" t="s">
        <v>40</v>
      </c>
      <c r="G482" s="29">
        <v>60</v>
      </c>
      <c r="H482" s="29">
        <v>1989</v>
      </c>
      <c r="I482" s="31">
        <v>24.978000000000002</v>
      </c>
      <c r="J482" s="31">
        <v>4.641</v>
      </c>
      <c r="K482" s="31">
        <v>10.199</v>
      </c>
      <c r="L482" s="31">
        <v>0.35699999999999998</v>
      </c>
      <c r="M482" s="31">
        <v>0</v>
      </c>
      <c r="N482" s="31">
        <v>9.7808550000000007</v>
      </c>
      <c r="O482" s="31"/>
      <c r="P482" s="31">
        <v>9.7808550000000007</v>
      </c>
      <c r="Q482" s="31">
        <v>2432.1799999999998</v>
      </c>
      <c r="R482" s="32">
        <v>4.0214355023065734E-3</v>
      </c>
      <c r="S482" s="33">
        <v>67.099999999999994</v>
      </c>
      <c r="T482" s="34">
        <v>0.26983832220477105</v>
      </c>
      <c r="U482" s="34">
        <v>241.28613013839438</v>
      </c>
      <c r="V482" s="317">
        <v>16.190299332286262</v>
      </c>
    </row>
    <row r="483" spans="1:22" ht="12.75" x14ac:dyDescent="0.2">
      <c r="A483" s="304"/>
      <c r="B483" s="298">
        <v>477</v>
      </c>
      <c r="C483" s="57" t="s">
        <v>136</v>
      </c>
      <c r="D483" s="25" t="s">
        <v>137</v>
      </c>
      <c r="E483" s="30" t="s">
        <v>464</v>
      </c>
      <c r="F483" s="220"/>
      <c r="G483" s="29">
        <v>45</v>
      </c>
      <c r="H483" s="29">
        <v>1986</v>
      </c>
      <c r="I483" s="31">
        <v>25.7517</v>
      </c>
      <c r="J483" s="31">
        <v>7.7809999999999997</v>
      </c>
      <c r="K483" s="31">
        <v>4.4000000000000004</v>
      </c>
      <c r="L483" s="31">
        <v>1.6738</v>
      </c>
      <c r="M483" s="31">
        <v>0</v>
      </c>
      <c r="N483" s="31">
        <v>11.8969</v>
      </c>
      <c r="O483" s="31">
        <v>2951.21</v>
      </c>
      <c r="P483" s="31">
        <v>11.8969</v>
      </c>
      <c r="Q483" s="31">
        <v>2951.21</v>
      </c>
      <c r="R483" s="32">
        <v>4.0311939848401163E-3</v>
      </c>
      <c r="S483" s="33">
        <v>48.2</v>
      </c>
      <c r="T483" s="34">
        <v>0.19430355006929362</v>
      </c>
      <c r="U483" s="34">
        <v>241.87163909040697</v>
      </c>
      <c r="V483" s="317">
        <v>11.658213004157616</v>
      </c>
    </row>
    <row r="484" spans="1:22" ht="12.75" x14ac:dyDescent="0.2">
      <c r="A484" s="304"/>
      <c r="B484" s="298">
        <v>478</v>
      </c>
      <c r="C484" s="57" t="s">
        <v>232</v>
      </c>
      <c r="D484" s="25" t="s">
        <v>714</v>
      </c>
      <c r="E484" s="30" t="s">
        <v>251</v>
      </c>
      <c r="F484" s="220" t="s">
        <v>722</v>
      </c>
      <c r="G484" s="29">
        <v>12</v>
      </c>
      <c r="H484" s="29"/>
      <c r="I484" s="31">
        <v>2.2999999999999998</v>
      </c>
      <c r="J484" s="31">
        <v>1.2</v>
      </c>
      <c r="K484" s="31">
        <v>0.5</v>
      </c>
      <c r="L484" s="31">
        <v>-0.5</v>
      </c>
      <c r="M484" s="31">
        <v>0.2</v>
      </c>
      <c r="N484" s="31">
        <v>0.9</v>
      </c>
      <c r="O484" s="31">
        <v>330.16</v>
      </c>
      <c r="P484" s="31">
        <v>1.1000000000000001</v>
      </c>
      <c r="Q484" s="31">
        <v>269.06</v>
      </c>
      <c r="R484" s="32">
        <v>4.0883074407195427E-3</v>
      </c>
      <c r="S484" s="33">
        <v>71.83</v>
      </c>
      <c r="T484" s="34">
        <v>0.29366312346688472</v>
      </c>
      <c r="U484" s="34">
        <v>245.29844644317257</v>
      </c>
      <c r="V484" s="317">
        <v>17.619787408013085</v>
      </c>
    </row>
    <row r="485" spans="1:22" ht="12.75" x14ac:dyDescent="0.2">
      <c r="A485" s="304"/>
      <c r="B485" s="299">
        <v>479</v>
      </c>
      <c r="C485" s="57" t="s">
        <v>286</v>
      </c>
      <c r="D485" s="25" t="s">
        <v>287</v>
      </c>
      <c r="E485" s="57" t="s">
        <v>320</v>
      </c>
      <c r="F485" s="57" t="s">
        <v>40</v>
      </c>
      <c r="G485" s="25">
        <v>26</v>
      </c>
      <c r="H485" s="58">
        <v>1998</v>
      </c>
      <c r="I485" s="31">
        <v>15.22</v>
      </c>
      <c r="J485" s="31">
        <v>2.26254</v>
      </c>
      <c r="K485" s="31">
        <v>5.5070649999999999</v>
      </c>
      <c r="L485" s="31">
        <v>3.2460000000000003E-2</v>
      </c>
      <c r="M485" s="31">
        <v>0</v>
      </c>
      <c r="N485" s="31">
        <v>7.4179349999999999</v>
      </c>
      <c r="O485" s="26">
        <v>1812.49</v>
      </c>
      <c r="P485" s="31">
        <v>7.4179349999999999</v>
      </c>
      <c r="Q485" s="26">
        <v>1812.49</v>
      </c>
      <c r="R485" s="32">
        <v>4.0926763733868873E-3</v>
      </c>
      <c r="S485" s="33">
        <v>61.04</v>
      </c>
      <c r="T485" s="34">
        <v>0.24981696583153559</v>
      </c>
      <c r="U485" s="34">
        <v>245.56058240321323</v>
      </c>
      <c r="V485" s="317">
        <v>14.989017949892135</v>
      </c>
    </row>
    <row r="486" spans="1:22" ht="12.75" x14ac:dyDescent="0.2">
      <c r="A486" s="304"/>
      <c r="B486" s="298">
        <v>480</v>
      </c>
      <c r="C486" s="57" t="s">
        <v>883</v>
      </c>
      <c r="D486" s="25" t="s">
        <v>884</v>
      </c>
      <c r="E486" s="30" t="s">
        <v>912</v>
      </c>
      <c r="F486" s="220" t="s">
        <v>40</v>
      </c>
      <c r="G486" s="29">
        <v>25</v>
      </c>
      <c r="H486" s="29">
        <v>1984</v>
      </c>
      <c r="I486" s="31">
        <v>12.137</v>
      </c>
      <c r="J486" s="31">
        <v>2.0910000000000002</v>
      </c>
      <c r="K486" s="31">
        <v>4.5435660000000002</v>
      </c>
      <c r="L486" s="31">
        <v>0.153</v>
      </c>
      <c r="M486" s="31">
        <v>0</v>
      </c>
      <c r="N486" s="31">
        <v>5.3494339999999996</v>
      </c>
      <c r="O486" s="31"/>
      <c r="P486" s="31">
        <v>5.3494339999999996</v>
      </c>
      <c r="Q486" s="31">
        <v>1299.68</v>
      </c>
      <c r="R486" s="32">
        <v>4.115962390742336E-3</v>
      </c>
      <c r="S486" s="33">
        <v>67.099999999999994</v>
      </c>
      <c r="T486" s="34">
        <v>0.27618107641881073</v>
      </c>
      <c r="U486" s="34">
        <v>246.95774344454017</v>
      </c>
      <c r="V486" s="317">
        <v>16.570864585128646</v>
      </c>
    </row>
    <row r="487" spans="1:22" ht="12.75" x14ac:dyDescent="0.2">
      <c r="A487" s="304"/>
      <c r="B487" s="298">
        <v>481</v>
      </c>
      <c r="C487" s="57" t="s">
        <v>136</v>
      </c>
      <c r="D487" s="25" t="s">
        <v>137</v>
      </c>
      <c r="E487" s="30" t="s">
        <v>465</v>
      </c>
      <c r="F487" s="220"/>
      <c r="G487" s="29">
        <v>143</v>
      </c>
      <c r="H487" s="29">
        <v>1980</v>
      </c>
      <c r="I487" s="31">
        <v>65.1648</v>
      </c>
      <c r="J487" s="31">
        <v>16.0107</v>
      </c>
      <c r="K487" s="31">
        <v>14.4</v>
      </c>
      <c r="L487" s="31">
        <v>3.4523999999999999</v>
      </c>
      <c r="M487" s="31">
        <v>0</v>
      </c>
      <c r="N487" s="31">
        <v>31.3017</v>
      </c>
      <c r="O487" s="31">
        <v>7531.46</v>
      </c>
      <c r="P487" s="31">
        <v>31.1004</v>
      </c>
      <c r="Q487" s="31">
        <v>7483.03</v>
      </c>
      <c r="R487" s="32">
        <v>4.1561239230632511E-3</v>
      </c>
      <c r="S487" s="33">
        <v>48.2</v>
      </c>
      <c r="T487" s="34">
        <v>0.20032517309164871</v>
      </c>
      <c r="U487" s="34">
        <v>249.36743538379508</v>
      </c>
      <c r="V487" s="317">
        <v>12.019510385498922</v>
      </c>
    </row>
    <row r="488" spans="1:22" ht="12.75" x14ac:dyDescent="0.2">
      <c r="A488" s="304"/>
      <c r="B488" s="299">
        <v>482</v>
      </c>
      <c r="C488" s="240" t="s">
        <v>915</v>
      </c>
      <c r="D488" s="23" t="s">
        <v>916</v>
      </c>
      <c r="E488" s="41" t="s">
        <v>939</v>
      </c>
      <c r="F488" s="220" t="s">
        <v>40</v>
      </c>
      <c r="G488" s="29">
        <v>41</v>
      </c>
      <c r="H488" s="29">
        <v>1969</v>
      </c>
      <c r="I488" s="31">
        <v>16.628</v>
      </c>
      <c r="J488" s="31">
        <v>2.7030000359999997</v>
      </c>
      <c r="K488" s="31">
        <v>5.9057931200000002</v>
      </c>
      <c r="L488" s="31">
        <v>0</v>
      </c>
      <c r="M488" s="31">
        <v>0</v>
      </c>
      <c r="N488" s="31">
        <v>8.0192068440000011</v>
      </c>
      <c r="O488" s="31">
        <v>1900.91</v>
      </c>
      <c r="P488" s="31">
        <f>SUM(M488+N488)</f>
        <v>8.0192068440000011</v>
      </c>
      <c r="Q488" s="31">
        <v>1900.91</v>
      </c>
      <c r="R488" s="32">
        <f>P488/Q488</f>
        <v>4.2186146866500787E-3</v>
      </c>
      <c r="S488" s="34">
        <v>57.6</v>
      </c>
      <c r="T488" s="34">
        <f>R488*S488</f>
        <v>0.24299220595104454</v>
      </c>
      <c r="U488" s="34">
        <f>R488*60*1000</f>
        <v>253.11688119900472</v>
      </c>
      <c r="V488" s="317">
        <f>U488*S488/1000</f>
        <v>14.579532357062671</v>
      </c>
    </row>
    <row r="489" spans="1:22" ht="12.75" x14ac:dyDescent="0.2">
      <c r="A489" s="304"/>
      <c r="B489" s="298">
        <v>483</v>
      </c>
      <c r="C489" s="240" t="s">
        <v>915</v>
      </c>
      <c r="D489" s="23" t="s">
        <v>916</v>
      </c>
      <c r="E489" s="41" t="s">
        <v>944</v>
      </c>
      <c r="F489" s="220" t="s">
        <v>40</v>
      </c>
      <c r="G489" s="29">
        <v>46</v>
      </c>
      <c r="H489" s="29">
        <v>1990</v>
      </c>
      <c r="I489" s="31">
        <v>21.338000000000001</v>
      </c>
      <c r="J489" s="31">
        <v>5.5716605650000002</v>
      </c>
      <c r="K489" s="31">
        <v>6.3444332059999997</v>
      </c>
      <c r="L489" s="31">
        <v>-1.389660535</v>
      </c>
      <c r="M489" s="31">
        <v>0</v>
      </c>
      <c r="N489" s="31">
        <v>10.811566763999998</v>
      </c>
      <c r="O489" s="31">
        <v>2562.3000000000002</v>
      </c>
      <c r="P489" s="31">
        <f>SUM(M489+N489)</f>
        <v>10.811566763999998</v>
      </c>
      <c r="Q489" s="31">
        <v>2562.3000000000002</v>
      </c>
      <c r="R489" s="32">
        <f>P489/Q489</f>
        <v>4.2194773305233571E-3</v>
      </c>
      <c r="S489" s="34">
        <v>57.6</v>
      </c>
      <c r="T489" s="34">
        <f>R489*S489</f>
        <v>0.24304189423814537</v>
      </c>
      <c r="U489" s="34">
        <f>R489*60*1000</f>
        <v>253.16863983140141</v>
      </c>
      <c r="V489" s="317">
        <f>U489*S489/1000</f>
        <v>14.582513654288721</v>
      </c>
    </row>
    <row r="490" spans="1:22" ht="12.75" x14ac:dyDescent="0.2">
      <c r="A490" s="304"/>
      <c r="B490" s="298">
        <v>484</v>
      </c>
      <c r="C490" s="57" t="s">
        <v>286</v>
      </c>
      <c r="D490" s="25" t="s">
        <v>287</v>
      </c>
      <c r="E490" s="56" t="s">
        <v>315</v>
      </c>
      <c r="F490" s="57" t="s">
        <v>40</v>
      </c>
      <c r="G490" s="25">
        <v>60</v>
      </c>
      <c r="H490" s="25">
        <v>1985</v>
      </c>
      <c r="I490" s="31">
        <v>34.78</v>
      </c>
      <c r="J490" s="31">
        <v>5.4408700000000003</v>
      </c>
      <c r="K490" s="31">
        <v>12.599640000000001</v>
      </c>
      <c r="L490" s="31">
        <v>-0.23887</v>
      </c>
      <c r="M490" s="31">
        <v>3.056108</v>
      </c>
      <c r="N490" s="31">
        <v>13.922269999999999</v>
      </c>
      <c r="O490" s="26">
        <v>3985.82</v>
      </c>
      <c r="P490" s="31">
        <v>16.978377999999999</v>
      </c>
      <c r="Q490" s="26">
        <v>3985.82</v>
      </c>
      <c r="R490" s="32">
        <v>4.2596951191975546E-3</v>
      </c>
      <c r="S490" s="33">
        <v>61.04</v>
      </c>
      <c r="T490" s="34">
        <v>0.26001179007581871</v>
      </c>
      <c r="U490" s="34">
        <v>255.58170715185329</v>
      </c>
      <c r="V490" s="317">
        <v>15.600707404549125</v>
      </c>
    </row>
    <row r="491" spans="1:22" ht="12.75" x14ac:dyDescent="0.2">
      <c r="A491" s="304"/>
      <c r="B491" s="299">
        <v>485</v>
      </c>
      <c r="C491" s="57" t="s">
        <v>136</v>
      </c>
      <c r="D491" s="25" t="s">
        <v>137</v>
      </c>
      <c r="E491" s="30" t="s">
        <v>466</v>
      </c>
      <c r="F491" s="220"/>
      <c r="G491" s="29">
        <v>24</v>
      </c>
      <c r="H491" s="29">
        <v>1954</v>
      </c>
      <c r="I491" s="31"/>
      <c r="J491" s="31">
        <v>3.6823999999999999</v>
      </c>
      <c r="K491" s="31">
        <v>0.28000000000000003</v>
      </c>
      <c r="L491" s="31">
        <v>-0.45100000000000001</v>
      </c>
      <c r="M491" s="31">
        <v>0.9879</v>
      </c>
      <c r="N491" s="31">
        <v>4.5003000000000002</v>
      </c>
      <c r="O491" s="31">
        <v>1275.99</v>
      </c>
      <c r="P491" s="31">
        <v>4.8864999999999998</v>
      </c>
      <c r="Q491" s="31">
        <v>1143.02</v>
      </c>
      <c r="R491" s="32">
        <v>4.2750783013420588E-3</v>
      </c>
      <c r="S491" s="33">
        <v>48.2</v>
      </c>
      <c r="T491" s="34">
        <v>0.20605877412468726</v>
      </c>
      <c r="U491" s="34">
        <v>256.5046980805235</v>
      </c>
      <c r="V491" s="317">
        <v>12.363526447481235</v>
      </c>
    </row>
    <row r="492" spans="1:22" ht="12.75" x14ac:dyDescent="0.2">
      <c r="A492" s="304"/>
      <c r="B492" s="298">
        <v>486</v>
      </c>
      <c r="C492" s="57" t="s">
        <v>640</v>
      </c>
      <c r="D492" s="25" t="s">
        <v>671</v>
      </c>
      <c r="E492" s="30" t="s">
        <v>661</v>
      </c>
      <c r="F492" s="220" t="s">
        <v>40</v>
      </c>
      <c r="G492" s="29">
        <v>20</v>
      </c>
      <c r="H492" s="29">
        <v>1987</v>
      </c>
      <c r="I492" s="31">
        <v>10.286</v>
      </c>
      <c r="J492" s="31">
        <v>1.7070000000000001</v>
      </c>
      <c r="K492" s="31">
        <v>4.1130000000000004</v>
      </c>
      <c r="L492" s="31">
        <v>-0.126</v>
      </c>
      <c r="M492" s="31">
        <v>0.45900000000000002</v>
      </c>
      <c r="N492" s="31">
        <v>4.5910000000000002</v>
      </c>
      <c r="O492" s="31">
        <v>1069.8</v>
      </c>
      <c r="P492" s="31">
        <v>4.5910000000000002</v>
      </c>
      <c r="Q492" s="31">
        <v>1069.8</v>
      </c>
      <c r="R492" s="32">
        <v>4.2900000000000004E-3</v>
      </c>
      <c r="S492" s="33">
        <v>71.83</v>
      </c>
      <c r="T492" s="34">
        <v>0.3081507</v>
      </c>
      <c r="U492" s="34">
        <v>257.40000000000003</v>
      </c>
      <c r="V492" s="317">
        <v>18.489042000000001</v>
      </c>
    </row>
    <row r="493" spans="1:22" ht="12.75" x14ac:dyDescent="0.2">
      <c r="A493" s="304"/>
      <c r="B493" s="298">
        <v>487</v>
      </c>
      <c r="C493" s="57" t="s">
        <v>330</v>
      </c>
      <c r="D493" s="25" t="s">
        <v>331</v>
      </c>
      <c r="E493" s="66" t="s">
        <v>344</v>
      </c>
      <c r="F493" s="220" t="s">
        <v>40</v>
      </c>
      <c r="G493" s="67">
        <v>50</v>
      </c>
      <c r="H493" s="67">
        <v>1969</v>
      </c>
      <c r="I493" s="31">
        <v>23.765000000000001</v>
      </c>
      <c r="J493" s="31">
        <v>4.3310000000000004</v>
      </c>
      <c r="K493" s="31">
        <v>7.7779999999999996</v>
      </c>
      <c r="L493" s="31">
        <v>0.51300000000000001</v>
      </c>
      <c r="M493" s="31"/>
      <c r="N493" s="31">
        <v>11.143000000000001</v>
      </c>
      <c r="O493" s="68">
        <v>2582.6</v>
      </c>
      <c r="P493" s="31">
        <v>11.1</v>
      </c>
      <c r="Q493" s="68">
        <v>2582.6</v>
      </c>
      <c r="R493" s="32">
        <v>4.2979942693409743E-3</v>
      </c>
      <c r="S493" s="33">
        <v>57.8</v>
      </c>
      <c r="T493" s="34">
        <v>0.24842406876790829</v>
      </c>
      <c r="U493" s="34">
        <v>257.87965616045841</v>
      </c>
      <c r="V493" s="317">
        <v>14.905444126074496</v>
      </c>
    </row>
    <row r="494" spans="1:22" ht="12.75" x14ac:dyDescent="0.2">
      <c r="A494" s="304"/>
      <c r="B494" s="299">
        <v>488</v>
      </c>
      <c r="C494" s="57" t="s">
        <v>232</v>
      </c>
      <c r="D494" s="25" t="s">
        <v>714</v>
      </c>
      <c r="E494" s="30" t="s">
        <v>249</v>
      </c>
      <c r="F494" s="220" t="s">
        <v>233</v>
      </c>
      <c r="G494" s="29">
        <v>5</v>
      </c>
      <c r="H494" s="29">
        <v>1960</v>
      </c>
      <c r="I494" s="31">
        <v>2.35</v>
      </c>
      <c r="J494" s="31">
        <v>0.2</v>
      </c>
      <c r="K494" s="31">
        <v>1.1000000000000001</v>
      </c>
      <c r="L494" s="31">
        <v>-0.05</v>
      </c>
      <c r="M494" s="31">
        <v>0</v>
      </c>
      <c r="N494" s="31">
        <v>1.1000000000000001</v>
      </c>
      <c r="O494" s="31">
        <v>254.18</v>
      </c>
      <c r="P494" s="31">
        <v>1.1000000000000001</v>
      </c>
      <c r="Q494" s="31">
        <v>254.18</v>
      </c>
      <c r="R494" s="32">
        <v>4.3276418286253837E-3</v>
      </c>
      <c r="S494" s="33">
        <v>71.83</v>
      </c>
      <c r="T494" s="34">
        <v>0.31085451255016128</v>
      </c>
      <c r="U494" s="34">
        <v>259.65850971752303</v>
      </c>
      <c r="V494" s="317">
        <v>18.651270753009676</v>
      </c>
    </row>
    <row r="495" spans="1:22" ht="12.75" x14ac:dyDescent="0.2">
      <c r="A495" s="304"/>
      <c r="B495" s="298">
        <v>489</v>
      </c>
      <c r="C495" s="57" t="s">
        <v>640</v>
      </c>
      <c r="D495" s="25" t="s">
        <v>671</v>
      </c>
      <c r="E495" s="30" t="s">
        <v>656</v>
      </c>
      <c r="F495" s="220" t="s">
        <v>40</v>
      </c>
      <c r="G495" s="29">
        <v>15</v>
      </c>
      <c r="H495" s="29">
        <v>1996</v>
      </c>
      <c r="I495" s="31">
        <v>8.0440000000000005</v>
      </c>
      <c r="J495" s="31">
        <v>1.5369999999999999</v>
      </c>
      <c r="K495" s="31">
        <v>2.5760000000000001</v>
      </c>
      <c r="L495" s="31">
        <v>4.2999999999999997E-2</v>
      </c>
      <c r="M495" s="31">
        <v>0</v>
      </c>
      <c r="N495" s="31">
        <v>3.887</v>
      </c>
      <c r="O495" s="31">
        <v>881.8</v>
      </c>
      <c r="P495" s="31">
        <v>3.887</v>
      </c>
      <c r="Q495" s="31">
        <v>881.8</v>
      </c>
      <c r="R495" s="32">
        <v>4.4099999999999999E-3</v>
      </c>
      <c r="S495" s="33">
        <v>71.83</v>
      </c>
      <c r="T495" s="34">
        <v>0.3167703</v>
      </c>
      <c r="U495" s="34">
        <v>264.60000000000002</v>
      </c>
      <c r="V495" s="317">
        <v>19.006218000000001</v>
      </c>
    </row>
    <row r="496" spans="1:22" ht="12.75" x14ac:dyDescent="0.2">
      <c r="A496" s="304"/>
      <c r="B496" s="298">
        <v>490</v>
      </c>
      <c r="C496" s="57" t="s">
        <v>232</v>
      </c>
      <c r="D496" s="25" t="s">
        <v>714</v>
      </c>
      <c r="E496" s="30" t="s">
        <v>729</v>
      </c>
      <c r="F496" s="220" t="s">
        <v>233</v>
      </c>
      <c r="G496" s="29">
        <v>9</v>
      </c>
      <c r="H496" s="29">
        <v>1979</v>
      </c>
      <c r="I496" s="31">
        <v>4.5999999999999996</v>
      </c>
      <c r="J496" s="31">
        <v>0.6</v>
      </c>
      <c r="K496" s="31">
        <v>1.8</v>
      </c>
      <c r="L496" s="31">
        <v>0.1</v>
      </c>
      <c r="M496" s="31">
        <v>0</v>
      </c>
      <c r="N496" s="31">
        <v>2.1</v>
      </c>
      <c r="O496" s="31">
        <v>475.5</v>
      </c>
      <c r="P496" s="31">
        <v>2.1</v>
      </c>
      <c r="Q496" s="31">
        <v>475.45</v>
      </c>
      <c r="R496" s="32">
        <v>4.4168682300978028E-3</v>
      </c>
      <c r="S496" s="33">
        <v>71.83</v>
      </c>
      <c r="T496" s="34">
        <v>0.31726364496792514</v>
      </c>
      <c r="U496" s="34">
        <v>265.01209380586818</v>
      </c>
      <c r="V496" s="317">
        <v>19.035818698075509</v>
      </c>
    </row>
    <row r="497" spans="1:22" ht="12.75" x14ac:dyDescent="0.2">
      <c r="A497" s="304"/>
      <c r="B497" s="299">
        <v>491</v>
      </c>
      <c r="C497" s="57" t="s">
        <v>207</v>
      </c>
      <c r="D497" s="25" t="s">
        <v>441</v>
      </c>
      <c r="E497" s="30" t="s">
        <v>605</v>
      </c>
      <c r="F497" s="220" t="s">
        <v>40</v>
      </c>
      <c r="G497" s="29">
        <v>45</v>
      </c>
      <c r="H497" s="29">
        <v>1988</v>
      </c>
      <c r="I497" s="31">
        <v>20.770960000000002</v>
      </c>
      <c r="J497" s="31">
        <v>5.1000000000000005</v>
      </c>
      <c r="K497" s="31">
        <v>5.6030730000000011</v>
      </c>
      <c r="L497" s="31">
        <v>-0.22603999999999999</v>
      </c>
      <c r="M497" s="31"/>
      <c r="N497" s="31">
        <v>10.293927000000002</v>
      </c>
      <c r="O497" s="31">
        <v>2326.6</v>
      </c>
      <c r="P497" s="31">
        <v>10.293927000000002</v>
      </c>
      <c r="Q497" s="31">
        <v>2326.6</v>
      </c>
      <c r="R497" s="32">
        <v>4.4244507005931416E-3</v>
      </c>
      <c r="S497" s="33">
        <v>50.5</v>
      </c>
      <c r="T497" s="34">
        <v>0.22343476037995366</v>
      </c>
      <c r="U497" s="34">
        <v>265.46704203558852</v>
      </c>
      <c r="V497" s="317">
        <v>13.406085622797219</v>
      </c>
    </row>
    <row r="498" spans="1:22" ht="12.75" x14ac:dyDescent="0.2">
      <c r="A498" s="304"/>
      <c r="B498" s="298">
        <v>492</v>
      </c>
      <c r="C498" s="57" t="s">
        <v>96</v>
      </c>
      <c r="D498" s="25" t="s">
        <v>97</v>
      </c>
      <c r="E498" s="30" t="s">
        <v>123</v>
      </c>
      <c r="F498" s="220"/>
      <c r="G498" s="29">
        <v>41</v>
      </c>
      <c r="H498" s="29">
        <v>1987</v>
      </c>
      <c r="I498" s="31">
        <v>19.68</v>
      </c>
      <c r="J498" s="31">
        <v>3.47</v>
      </c>
      <c r="K498" s="31">
        <v>6.27</v>
      </c>
      <c r="L498" s="31">
        <v>-0.36</v>
      </c>
      <c r="M498" s="31">
        <v>0</v>
      </c>
      <c r="N498" s="31">
        <v>10.3</v>
      </c>
      <c r="O498" s="31">
        <v>2323.42</v>
      </c>
      <c r="P498" s="31">
        <v>7.35</v>
      </c>
      <c r="Q498" s="31">
        <v>1658.16</v>
      </c>
      <c r="R498" s="32">
        <v>4.4299999999999999E-3</v>
      </c>
      <c r="S498" s="33">
        <v>47.4</v>
      </c>
      <c r="T498" s="34">
        <v>0.21</v>
      </c>
      <c r="U498" s="34">
        <v>265.99</v>
      </c>
      <c r="V498" s="317">
        <v>12.61</v>
      </c>
    </row>
    <row r="499" spans="1:22" ht="12.75" x14ac:dyDescent="0.2">
      <c r="A499" s="304"/>
      <c r="B499" s="298">
        <v>493</v>
      </c>
      <c r="C499" s="57" t="s">
        <v>207</v>
      </c>
      <c r="D499" s="25" t="s">
        <v>441</v>
      </c>
      <c r="E499" s="30" t="s">
        <v>606</v>
      </c>
      <c r="F499" s="220" t="s">
        <v>40</v>
      </c>
      <c r="G499" s="29">
        <v>45</v>
      </c>
      <c r="H499" s="29" t="s">
        <v>51</v>
      </c>
      <c r="I499" s="31">
        <v>20.84188</v>
      </c>
      <c r="J499" s="31">
        <v>4.4880000000000004</v>
      </c>
      <c r="K499" s="31">
        <v>6.20824</v>
      </c>
      <c r="L499" s="31">
        <v>-0.15812000000000001</v>
      </c>
      <c r="M499" s="31"/>
      <c r="N499" s="31">
        <v>10.30376</v>
      </c>
      <c r="O499" s="31">
        <v>2324.62</v>
      </c>
      <c r="P499" s="31">
        <v>10.30376</v>
      </c>
      <c r="Q499" s="31">
        <v>2324.62</v>
      </c>
      <c r="R499" s="32">
        <v>4.432449174488734E-3</v>
      </c>
      <c r="S499" s="33">
        <v>50.5</v>
      </c>
      <c r="T499" s="34">
        <v>0.22383868331168105</v>
      </c>
      <c r="U499" s="34">
        <v>265.94695046932407</v>
      </c>
      <c r="V499" s="317">
        <v>13.430320998700864</v>
      </c>
    </row>
    <row r="500" spans="1:22" ht="12.75" x14ac:dyDescent="0.2">
      <c r="A500" s="304"/>
      <c r="B500" s="299">
        <v>494</v>
      </c>
      <c r="C500" s="57" t="s">
        <v>207</v>
      </c>
      <c r="D500" s="25" t="s">
        <v>441</v>
      </c>
      <c r="E500" s="30" t="s">
        <v>607</v>
      </c>
      <c r="F500" s="220" t="s">
        <v>40</v>
      </c>
      <c r="G500" s="29">
        <v>54</v>
      </c>
      <c r="H500" s="29">
        <v>1985</v>
      </c>
      <c r="I500" s="31">
        <v>28.520240000000001</v>
      </c>
      <c r="J500" s="31">
        <v>5.3040000000000003</v>
      </c>
      <c r="K500" s="31">
        <v>9.5586459999999995</v>
      </c>
      <c r="L500" s="31">
        <v>0.43124000000000001</v>
      </c>
      <c r="M500" s="31"/>
      <c r="N500" s="31">
        <v>13.226353999999999</v>
      </c>
      <c r="O500" s="31">
        <v>2977.02</v>
      </c>
      <c r="P500" s="31">
        <v>13.226353999999999</v>
      </c>
      <c r="Q500" s="31">
        <v>2977.02</v>
      </c>
      <c r="R500" s="32">
        <v>4.4428166421455004E-3</v>
      </c>
      <c r="S500" s="33">
        <v>50.5</v>
      </c>
      <c r="T500" s="34">
        <v>0.22436224042834776</v>
      </c>
      <c r="U500" s="34">
        <v>266.56899852872999</v>
      </c>
      <c r="V500" s="317">
        <v>13.461734425700865</v>
      </c>
    </row>
    <row r="501" spans="1:22" ht="12.75" x14ac:dyDescent="0.2">
      <c r="A501" s="304"/>
      <c r="B501" s="298">
        <v>495</v>
      </c>
      <c r="C501" s="240" t="s">
        <v>915</v>
      </c>
      <c r="D501" s="23" t="s">
        <v>916</v>
      </c>
      <c r="E501" s="41" t="s">
        <v>227</v>
      </c>
      <c r="F501" s="220" t="s">
        <v>40</v>
      </c>
      <c r="G501" s="29">
        <v>12</v>
      </c>
      <c r="H501" s="29">
        <v>1979</v>
      </c>
      <c r="I501" s="31">
        <v>6.6669999999999998</v>
      </c>
      <c r="J501" s="31">
        <v>1.683000024</v>
      </c>
      <c r="K501" s="31">
        <v>1.7333533319999999</v>
      </c>
      <c r="L501" s="31">
        <v>0</v>
      </c>
      <c r="M501" s="31">
        <v>0.58511639199999999</v>
      </c>
      <c r="N501" s="31">
        <v>2.6655302519999999</v>
      </c>
      <c r="O501" s="31">
        <v>817.3</v>
      </c>
      <c r="P501" s="31">
        <f>SUM(M501+N501)</f>
        <v>3.2506466439999997</v>
      </c>
      <c r="Q501" s="31">
        <v>730.6</v>
      </c>
      <c r="R501" s="32">
        <f>P501/Q501</f>
        <v>4.4492836627429509E-3</v>
      </c>
      <c r="S501" s="34">
        <v>57.6</v>
      </c>
      <c r="T501" s="34">
        <f>R501*S501</f>
        <v>0.256278738973994</v>
      </c>
      <c r="U501" s="34">
        <f>R501*60*1000</f>
        <v>266.95701976457701</v>
      </c>
      <c r="V501" s="317">
        <f>U501*S501/1000</f>
        <v>15.376724338439637</v>
      </c>
    </row>
    <row r="502" spans="1:22" ht="12.75" x14ac:dyDescent="0.2">
      <c r="A502" s="304"/>
      <c r="B502" s="298">
        <v>496</v>
      </c>
      <c r="C502" s="57" t="s">
        <v>640</v>
      </c>
      <c r="D502" s="25" t="s">
        <v>671</v>
      </c>
      <c r="E502" s="30" t="s">
        <v>664</v>
      </c>
      <c r="F502" s="220" t="s">
        <v>40</v>
      </c>
      <c r="G502" s="29">
        <v>49</v>
      </c>
      <c r="H502" s="29">
        <v>1969</v>
      </c>
      <c r="I502" s="31">
        <v>23.869</v>
      </c>
      <c r="J502" s="31">
        <v>3.0323000000000002</v>
      </c>
      <c r="K502" s="31">
        <v>8.8330000000000002</v>
      </c>
      <c r="L502" s="31">
        <v>0.43659999999999999</v>
      </c>
      <c r="M502" s="31">
        <v>0</v>
      </c>
      <c r="N502" s="31">
        <v>11.5677</v>
      </c>
      <c r="O502" s="31">
        <v>2587.33</v>
      </c>
      <c r="P502" s="31">
        <v>11.5677</v>
      </c>
      <c r="Q502" s="31">
        <v>2587.33</v>
      </c>
      <c r="R502" s="32">
        <v>4.4708999999999999E-3</v>
      </c>
      <c r="S502" s="33">
        <v>71.83</v>
      </c>
      <c r="T502" s="34">
        <v>0.32114474700000001</v>
      </c>
      <c r="U502" s="34">
        <v>268.25400000000002</v>
      </c>
      <c r="V502" s="317">
        <v>19.268684820000001</v>
      </c>
    </row>
    <row r="503" spans="1:22" ht="12.75" x14ac:dyDescent="0.2">
      <c r="A503" s="304"/>
      <c r="B503" s="299">
        <v>497</v>
      </c>
      <c r="C503" s="57" t="s">
        <v>207</v>
      </c>
      <c r="D503" s="25" t="s">
        <v>441</v>
      </c>
      <c r="E503" s="30" t="s">
        <v>608</v>
      </c>
      <c r="F503" s="220" t="s">
        <v>40</v>
      </c>
      <c r="G503" s="29">
        <v>45</v>
      </c>
      <c r="H503" s="29" t="s">
        <v>51</v>
      </c>
      <c r="I503" s="31">
        <v>21.305759999999999</v>
      </c>
      <c r="J503" s="31">
        <v>3.6720000000000002</v>
      </c>
      <c r="K503" s="31">
        <v>7.1785600000000001</v>
      </c>
      <c r="L503" s="31">
        <v>4.5759999999999995E-2</v>
      </c>
      <c r="M503" s="31"/>
      <c r="N503" s="31">
        <v>10.40944</v>
      </c>
      <c r="O503" s="31">
        <v>2327.62</v>
      </c>
      <c r="P503" s="31">
        <v>10.40944</v>
      </c>
      <c r="Q503" s="31">
        <v>2327.62</v>
      </c>
      <c r="R503" s="32">
        <v>4.472138923020081E-3</v>
      </c>
      <c r="S503" s="33">
        <v>50.5</v>
      </c>
      <c r="T503" s="34">
        <v>0.2258430156125141</v>
      </c>
      <c r="U503" s="34">
        <v>268.32833538120485</v>
      </c>
      <c r="V503" s="317">
        <v>13.550580936750844</v>
      </c>
    </row>
    <row r="504" spans="1:22" ht="12.75" x14ac:dyDescent="0.2">
      <c r="A504" s="304"/>
      <c r="B504" s="298">
        <v>498</v>
      </c>
      <c r="C504" s="57" t="s">
        <v>136</v>
      </c>
      <c r="D504" s="25" t="s">
        <v>137</v>
      </c>
      <c r="E504" s="30" t="s">
        <v>467</v>
      </c>
      <c r="F504" s="220"/>
      <c r="G504" s="29">
        <v>51</v>
      </c>
      <c r="H504" s="29">
        <v>1971</v>
      </c>
      <c r="I504" s="31">
        <v>22.967500000000001</v>
      </c>
      <c r="J504" s="31">
        <v>5.9832999999999998</v>
      </c>
      <c r="K504" s="31">
        <v>4.97</v>
      </c>
      <c r="L504" s="31">
        <v>0.38890000000000002</v>
      </c>
      <c r="M504" s="31">
        <v>0</v>
      </c>
      <c r="N504" s="31">
        <v>11.625299999999999</v>
      </c>
      <c r="O504" s="31">
        <v>2596.5500000000002</v>
      </c>
      <c r="P504" s="31">
        <v>11.3995</v>
      </c>
      <c r="Q504" s="31">
        <v>2546.11</v>
      </c>
      <c r="R504" s="32">
        <v>4.4772221153053082E-3</v>
      </c>
      <c r="S504" s="33">
        <v>48.2</v>
      </c>
      <c r="T504" s="34">
        <v>0.21580210595771587</v>
      </c>
      <c r="U504" s="34">
        <v>268.63332691831846</v>
      </c>
      <c r="V504" s="317">
        <v>12.94812635746295</v>
      </c>
    </row>
    <row r="505" spans="1:22" ht="12.75" x14ac:dyDescent="0.2">
      <c r="A505" s="304"/>
      <c r="B505" s="298">
        <v>499</v>
      </c>
      <c r="C505" s="57" t="s">
        <v>207</v>
      </c>
      <c r="D505" s="25" t="s">
        <v>441</v>
      </c>
      <c r="E505" s="30" t="s">
        <v>609</v>
      </c>
      <c r="F505" s="220" t="s">
        <v>40</v>
      </c>
      <c r="G505" s="29">
        <v>18</v>
      </c>
      <c r="H505" s="29" t="s">
        <v>51</v>
      </c>
      <c r="I505" s="31">
        <v>9.6608600000000013</v>
      </c>
      <c r="J505" s="31">
        <v>1.8360000000000001</v>
      </c>
      <c r="K505" s="31">
        <v>3.3146730000000004</v>
      </c>
      <c r="L505" s="31">
        <v>0.19286000000000003</v>
      </c>
      <c r="M505" s="31"/>
      <c r="N505" s="31">
        <v>4.3173270000000006</v>
      </c>
      <c r="O505" s="31">
        <v>963.13</v>
      </c>
      <c r="P505" s="31">
        <v>4.3173270000000006</v>
      </c>
      <c r="Q505" s="31">
        <v>963.13</v>
      </c>
      <c r="R505" s="32">
        <v>4.4826004796860242E-3</v>
      </c>
      <c r="S505" s="33">
        <v>50.5</v>
      </c>
      <c r="T505" s="34">
        <v>0.22637132422414422</v>
      </c>
      <c r="U505" s="34">
        <v>268.95602878116142</v>
      </c>
      <c r="V505" s="317">
        <v>13.582279453448651</v>
      </c>
    </row>
    <row r="506" spans="1:22" ht="12.75" x14ac:dyDescent="0.2">
      <c r="A506" s="304"/>
      <c r="B506" s="299">
        <v>500</v>
      </c>
      <c r="C506" s="57" t="s">
        <v>286</v>
      </c>
      <c r="D506" s="25" t="s">
        <v>287</v>
      </c>
      <c r="E506" s="56" t="s">
        <v>314</v>
      </c>
      <c r="F506" s="57" t="s">
        <v>40</v>
      </c>
      <c r="G506" s="25">
        <v>50</v>
      </c>
      <c r="H506" s="25">
        <v>1988</v>
      </c>
      <c r="I506" s="31">
        <v>22.23</v>
      </c>
      <c r="J506" s="31">
        <v>5.2792599999999998</v>
      </c>
      <c r="K506" s="31">
        <v>7.840916</v>
      </c>
      <c r="L506" s="31">
        <v>-1.6072599999999999</v>
      </c>
      <c r="M506" s="31">
        <v>1.9290750000000001</v>
      </c>
      <c r="N506" s="31">
        <v>8.7880099999999999</v>
      </c>
      <c r="O506" s="26">
        <v>2389.81</v>
      </c>
      <c r="P506" s="31">
        <v>10.717085000000001</v>
      </c>
      <c r="Q506" s="26">
        <v>2389.81</v>
      </c>
      <c r="R506" s="32">
        <v>4.4844924910348522E-3</v>
      </c>
      <c r="S506" s="33">
        <v>61.04</v>
      </c>
      <c r="T506" s="34">
        <v>0.27373342165276737</v>
      </c>
      <c r="U506" s="34">
        <v>269.06954946209112</v>
      </c>
      <c r="V506" s="317">
        <v>16.424005299166041</v>
      </c>
    </row>
    <row r="507" spans="1:22" ht="12.75" x14ac:dyDescent="0.2">
      <c r="A507" s="304"/>
      <c r="B507" s="298">
        <v>501</v>
      </c>
      <c r="C507" s="57" t="s">
        <v>232</v>
      </c>
      <c r="D507" s="25" t="s">
        <v>714</v>
      </c>
      <c r="E507" s="30" t="s">
        <v>255</v>
      </c>
      <c r="F507" s="220" t="s">
        <v>722</v>
      </c>
      <c r="G507" s="29">
        <v>7</v>
      </c>
      <c r="H507" s="29"/>
      <c r="I507" s="31">
        <v>2.08</v>
      </c>
      <c r="J507" s="31">
        <v>0.2</v>
      </c>
      <c r="K507" s="31">
        <v>0.1</v>
      </c>
      <c r="L507" s="31">
        <v>-0.02</v>
      </c>
      <c r="M507" s="31">
        <v>0</v>
      </c>
      <c r="N507" s="31">
        <v>1.8</v>
      </c>
      <c r="O507" s="31">
        <v>400.03</v>
      </c>
      <c r="P507" s="31">
        <v>1.8</v>
      </c>
      <c r="Q507" s="31">
        <v>400.03</v>
      </c>
      <c r="R507" s="32">
        <v>4.4996625253106021E-3</v>
      </c>
      <c r="S507" s="33">
        <v>71.83</v>
      </c>
      <c r="T507" s="34">
        <v>0.32321075919306053</v>
      </c>
      <c r="U507" s="34">
        <v>269.97975151863614</v>
      </c>
      <c r="V507" s="317">
        <v>19.39264555158363</v>
      </c>
    </row>
    <row r="508" spans="1:22" ht="12.75" x14ac:dyDescent="0.2">
      <c r="A508" s="304"/>
      <c r="B508" s="298">
        <v>502</v>
      </c>
      <c r="C508" s="57" t="s">
        <v>232</v>
      </c>
      <c r="D508" s="25" t="s">
        <v>714</v>
      </c>
      <c r="E508" s="30" t="s">
        <v>727</v>
      </c>
      <c r="F508" s="220" t="s">
        <v>722</v>
      </c>
      <c r="G508" s="29">
        <v>9</v>
      </c>
      <c r="H508" s="29">
        <v>1983</v>
      </c>
      <c r="I508" s="31">
        <v>7.3</v>
      </c>
      <c r="J508" s="31">
        <v>1.4</v>
      </c>
      <c r="K508" s="31">
        <v>2.1</v>
      </c>
      <c r="L508" s="31">
        <v>-0.2</v>
      </c>
      <c r="M508" s="31">
        <v>0</v>
      </c>
      <c r="N508" s="31">
        <v>4</v>
      </c>
      <c r="O508" s="31">
        <v>886.91</v>
      </c>
      <c r="P508" s="31">
        <v>4</v>
      </c>
      <c r="Q508" s="31">
        <v>886.91</v>
      </c>
      <c r="R508" s="32">
        <v>4.5100404776132865E-3</v>
      </c>
      <c r="S508" s="33">
        <v>71.83</v>
      </c>
      <c r="T508" s="34">
        <v>0.32395620750696236</v>
      </c>
      <c r="U508" s="34">
        <v>270.6024286567972</v>
      </c>
      <c r="V508" s="317">
        <v>19.43737245041774</v>
      </c>
    </row>
    <row r="509" spans="1:22" ht="12.75" x14ac:dyDescent="0.2">
      <c r="A509" s="304"/>
      <c r="B509" s="299">
        <v>503</v>
      </c>
      <c r="C509" s="57" t="s">
        <v>406</v>
      </c>
      <c r="D509" s="25" t="s">
        <v>407</v>
      </c>
      <c r="E509" s="243" t="s">
        <v>393</v>
      </c>
      <c r="F509" s="220" t="s">
        <v>40</v>
      </c>
      <c r="G509" s="29">
        <v>20</v>
      </c>
      <c r="H509" s="29">
        <v>1975</v>
      </c>
      <c r="I509" s="31">
        <v>11.215</v>
      </c>
      <c r="J509" s="31">
        <v>1.7</v>
      </c>
      <c r="K509" s="31">
        <v>4.4000000000000004</v>
      </c>
      <c r="L509" s="31">
        <v>0.44</v>
      </c>
      <c r="M509" s="31"/>
      <c r="N509" s="31">
        <v>4.67</v>
      </c>
      <c r="O509" s="31">
        <v>1032.8900000000001</v>
      </c>
      <c r="P509" s="31">
        <v>4.67</v>
      </c>
      <c r="Q509" s="31">
        <v>1032.8900000000001</v>
      </c>
      <c r="R509" s="32">
        <v>4.5212946199498488E-3</v>
      </c>
      <c r="S509" s="33">
        <v>64.75</v>
      </c>
      <c r="T509" s="34">
        <v>0.2927538266417527</v>
      </c>
      <c r="U509" s="34">
        <v>271.27767719699091</v>
      </c>
      <c r="V509" s="317">
        <v>17.565229598505162</v>
      </c>
    </row>
    <row r="510" spans="1:22" ht="12.75" x14ac:dyDescent="0.2">
      <c r="A510" s="304"/>
      <c r="B510" s="298">
        <v>504</v>
      </c>
      <c r="C510" s="57" t="s">
        <v>207</v>
      </c>
      <c r="D510" s="25" t="s">
        <v>441</v>
      </c>
      <c r="E510" s="30" t="s">
        <v>610</v>
      </c>
      <c r="F510" s="220" t="s">
        <v>40</v>
      </c>
      <c r="G510" s="29">
        <v>65</v>
      </c>
      <c r="H510" s="29">
        <v>1984</v>
      </c>
      <c r="I510" s="31">
        <v>24.388904</v>
      </c>
      <c r="J510" s="31">
        <v>4.5389999999999997</v>
      </c>
      <c r="K510" s="31">
        <v>9.6058000000000003</v>
      </c>
      <c r="L510" s="31">
        <v>-0.31109599999999998</v>
      </c>
      <c r="M510" s="31"/>
      <c r="N510" s="31">
        <v>10.555199999999999</v>
      </c>
      <c r="O510" s="31">
        <v>2333.17</v>
      </c>
      <c r="P510" s="31">
        <v>10.555199999999999</v>
      </c>
      <c r="Q510" s="31">
        <v>2333.17</v>
      </c>
      <c r="R510" s="32">
        <v>4.5239738210246143E-3</v>
      </c>
      <c r="S510" s="33">
        <v>50.5</v>
      </c>
      <c r="T510" s="34">
        <v>0.22846067796174302</v>
      </c>
      <c r="U510" s="34">
        <v>271.43842926147687</v>
      </c>
      <c r="V510" s="317">
        <v>13.707640677704582</v>
      </c>
    </row>
    <row r="511" spans="1:22" ht="12.75" x14ac:dyDescent="0.2">
      <c r="A511" s="304"/>
      <c r="B511" s="298">
        <v>505</v>
      </c>
      <c r="C511" s="57" t="s">
        <v>207</v>
      </c>
      <c r="D511" s="25" t="s">
        <v>441</v>
      </c>
      <c r="E511" s="30" t="s">
        <v>611</v>
      </c>
      <c r="F511" s="220" t="s">
        <v>40</v>
      </c>
      <c r="G511" s="29">
        <v>45</v>
      </c>
      <c r="H511" s="29">
        <v>1984</v>
      </c>
      <c r="I511" s="31">
        <v>26.282860999999997</v>
      </c>
      <c r="J511" s="31">
        <v>6.2729999999999997</v>
      </c>
      <c r="K511" s="31">
        <v>9.5263059999999999</v>
      </c>
      <c r="L511" s="31">
        <v>-0.14113899999999999</v>
      </c>
      <c r="M511" s="31"/>
      <c r="N511" s="31">
        <v>10.624694</v>
      </c>
      <c r="O511" s="31">
        <v>2348.46</v>
      </c>
      <c r="P511" s="31">
        <v>10.624694</v>
      </c>
      <c r="Q511" s="31">
        <v>2348.46</v>
      </c>
      <c r="R511" s="32">
        <v>4.5241111196273305E-3</v>
      </c>
      <c r="S511" s="33">
        <v>50.5</v>
      </c>
      <c r="T511" s="34">
        <v>0.2284676115411802</v>
      </c>
      <c r="U511" s="34">
        <v>271.44666717763982</v>
      </c>
      <c r="V511" s="317">
        <v>13.70805669247081</v>
      </c>
    </row>
    <row r="512" spans="1:22" ht="12.75" x14ac:dyDescent="0.2">
      <c r="A512" s="304"/>
      <c r="B512" s="299">
        <v>506</v>
      </c>
      <c r="C512" s="57" t="s">
        <v>207</v>
      </c>
      <c r="D512" s="25" t="s">
        <v>441</v>
      </c>
      <c r="E512" s="30" t="s">
        <v>612</v>
      </c>
      <c r="F512" s="220" t="s">
        <v>40</v>
      </c>
      <c r="G512" s="29">
        <v>14</v>
      </c>
      <c r="H512" s="29" t="s">
        <v>51</v>
      </c>
      <c r="I512" s="31">
        <v>6.6478000000000002</v>
      </c>
      <c r="J512" s="31">
        <v>1.02</v>
      </c>
      <c r="K512" s="31">
        <v>2.249946</v>
      </c>
      <c r="L512" s="31">
        <v>-0.11320000000000001</v>
      </c>
      <c r="M512" s="31"/>
      <c r="N512" s="31">
        <v>3.4910539999999997</v>
      </c>
      <c r="O512" s="31">
        <v>769.6</v>
      </c>
      <c r="P512" s="31">
        <v>3.4910539999999997</v>
      </c>
      <c r="Q512" s="31">
        <v>769.6</v>
      </c>
      <c r="R512" s="32">
        <v>4.5361928274428266E-3</v>
      </c>
      <c r="S512" s="33">
        <v>50.5</v>
      </c>
      <c r="T512" s="34">
        <v>0.22907773778586274</v>
      </c>
      <c r="U512" s="34">
        <v>272.17156964656959</v>
      </c>
      <c r="V512" s="317">
        <v>13.744664267151764</v>
      </c>
    </row>
    <row r="513" spans="1:22" ht="12.75" x14ac:dyDescent="0.2">
      <c r="A513" s="304"/>
      <c r="B513" s="298">
        <v>507</v>
      </c>
      <c r="C513" s="240" t="s">
        <v>915</v>
      </c>
      <c r="D513" s="23" t="s">
        <v>916</v>
      </c>
      <c r="E513" s="41" t="s">
        <v>943</v>
      </c>
      <c r="F513" s="220" t="s">
        <v>40</v>
      </c>
      <c r="G513" s="29">
        <v>24</v>
      </c>
      <c r="H513" s="29">
        <v>1980</v>
      </c>
      <c r="I513" s="31">
        <v>12.891999999999999</v>
      </c>
      <c r="J513" s="31">
        <v>3.4680000289999997</v>
      </c>
      <c r="K513" s="31">
        <v>3.2312998770000001</v>
      </c>
      <c r="L513" s="31">
        <v>0</v>
      </c>
      <c r="M513" s="31">
        <v>1.1146860059999999</v>
      </c>
      <c r="N513" s="31">
        <v>5.0780140879999998</v>
      </c>
      <c r="O513" s="31">
        <v>1427.4</v>
      </c>
      <c r="P513" s="31">
        <f>SUM(M513+N513)</f>
        <v>6.1927000939999992</v>
      </c>
      <c r="Q513" s="31">
        <v>1363.59</v>
      </c>
      <c r="R513" s="32">
        <f>P513/Q513</f>
        <v>4.5414678121722804E-3</v>
      </c>
      <c r="S513" s="34">
        <v>57.6</v>
      </c>
      <c r="T513" s="34">
        <f>R513*S513</f>
        <v>0.26158854598112335</v>
      </c>
      <c r="U513" s="34">
        <f>R513*60*1000</f>
        <v>272.48806873033681</v>
      </c>
      <c r="V513" s="317">
        <f>U513*S513/1000</f>
        <v>15.6953127588674</v>
      </c>
    </row>
    <row r="514" spans="1:22" ht="12.75" x14ac:dyDescent="0.2">
      <c r="A514" s="304"/>
      <c r="B514" s="298">
        <v>508</v>
      </c>
      <c r="C514" s="57" t="s">
        <v>207</v>
      </c>
      <c r="D514" s="25" t="s">
        <v>441</v>
      </c>
      <c r="E514" s="30" t="s">
        <v>613</v>
      </c>
      <c r="F514" s="220" t="s">
        <v>40</v>
      </c>
      <c r="G514" s="29">
        <v>45</v>
      </c>
      <c r="H514" s="29">
        <v>1976</v>
      </c>
      <c r="I514" s="31">
        <v>22.165500000000002</v>
      </c>
      <c r="J514" s="31">
        <v>4.7430000000000003</v>
      </c>
      <c r="K514" s="31">
        <v>6.2373460000000005</v>
      </c>
      <c r="L514" s="31">
        <v>0.49350000000000005</v>
      </c>
      <c r="M514" s="31"/>
      <c r="N514" s="31">
        <v>10.691654000000002</v>
      </c>
      <c r="O514" s="31">
        <v>2326.9299999999998</v>
      </c>
      <c r="P514" s="31">
        <v>10.691654000000002</v>
      </c>
      <c r="Q514" s="31">
        <v>2326.9299999999998</v>
      </c>
      <c r="R514" s="32">
        <v>4.5947467263733775E-3</v>
      </c>
      <c r="S514" s="33">
        <v>50.5</v>
      </c>
      <c r="T514" s="34">
        <v>0.23203470968185555</v>
      </c>
      <c r="U514" s="34">
        <v>275.68480358240265</v>
      </c>
      <c r="V514" s="317">
        <v>13.922082580911335</v>
      </c>
    </row>
    <row r="515" spans="1:22" ht="12.75" x14ac:dyDescent="0.2">
      <c r="A515" s="304"/>
      <c r="B515" s="299">
        <v>509</v>
      </c>
      <c r="C515" s="57" t="s">
        <v>207</v>
      </c>
      <c r="D515" s="25" t="s">
        <v>441</v>
      </c>
      <c r="E515" s="30" t="s">
        <v>614</v>
      </c>
      <c r="F515" s="220" t="s">
        <v>40</v>
      </c>
      <c r="G515" s="29">
        <v>24</v>
      </c>
      <c r="H515" s="29" t="s">
        <v>51</v>
      </c>
      <c r="I515" s="31">
        <v>10.29692</v>
      </c>
      <c r="J515" s="31">
        <v>1.224</v>
      </c>
      <c r="K515" s="31">
        <v>3.9440530000000003</v>
      </c>
      <c r="L515" s="31">
        <v>-0.92908000000000002</v>
      </c>
      <c r="M515" s="31"/>
      <c r="N515" s="31">
        <v>6.0579470000000004</v>
      </c>
      <c r="O515" s="31">
        <v>1318.02</v>
      </c>
      <c r="P515" s="31">
        <v>6.0579470000000004</v>
      </c>
      <c r="Q515" s="31">
        <v>1318.02</v>
      </c>
      <c r="R515" s="32">
        <v>4.5962481601189665E-3</v>
      </c>
      <c r="S515" s="33">
        <v>50.5</v>
      </c>
      <c r="T515" s="34">
        <v>0.23211053208600782</v>
      </c>
      <c r="U515" s="34">
        <v>275.77488960713799</v>
      </c>
      <c r="V515" s="317">
        <v>13.92663192516047</v>
      </c>
    </row>
    <row r="516" spans="1:22" ht="12.75" x14ac:dyDescent="0.2">
      <c r="A516" s="304"/>
      <c r="B516" s="298">
        <v>510</v>
      </c>
      <c r="C516" s="57" t="s">
        <v>232</v>
      </c>
      <c r="D516" s="25" t="s">
        <v>714</v>
      </c>
      <c r="E516" s="30" t="s">
        <v>238</v>
      </c>
      <c r="F516" s="220" t="s">
        <v>233</v>
      </c>
      <c r="G516" s="29">
        <v>20</v>
      </c>
      <c r="H516" s="29">
        <v>1993</v>
      </c>
      <c r="I516" s="31">
        <v>10.199999999999999</v>
      </c>
      <c r="J516" s="31">
        <v>3</v>
      </c>
      <c r="K516" s="31">
        <v>3.3</v>
      </c>
      <c r="L516" s="31">
        <v>-1.8</v>
      </c>
      <c r="M516" s="31">
        <v>0</v>
      </c>
      <c r="N516" s="31">
        <v>5.7</v>
      </c>
      <c r="O516" s="31">
        <v>1238.6099999999999</v>
      </c>
      <c r="P516" s="31">
        <v>5.7</v>
      </c>
      <c r="Q516" s="31">
        <v>1238.6099999999999</v>
      </c>
      <c r="R516" s="32">
        <v>4.6019328117809484E-3</v>
      </c>
      <c r="S516" s="33">
        <v>71.83</v>
      </c>
      <c r="T516" s="34">
        <v>0.3305568338702255</v>
      </c>
      <c r="U516" s="34">
        <v>276.1159687068569</v>
      </c>
      <c r="V516" s="317">
        <v>19.833410032213532</v>
      </c>
    </row>
    <row r="517" spans="1:22" ht="12.75" x14ac:dyDescent="0.2">
      <c r="A517" s="304"/>
      <c r="B517" s="298">
        <v>511</v>
      </c>
      <c r="C517" s="57" t="s">
        <v>883</v>
      </c>
      <c r="D517" s="25" t="s">
        <v>884</v>
      </c>
      <c r="E517" s="30" t="s">
        <v>905</v>
      </c>
      <c r="F517" s="220" t="s">
        <v>40</v>
      </c>
      <c r="G517" s="29">
        <v>28</v>
      </c>
      <c r="H517" s="29">
        <v>1963</v>
      </c>
      <c r="I517" s="31">
        <v>5.9340000000000002</v>
      </c>
      <c r="J517" s="31">
        <v>0</v>
      </c>
      <c r="K517" s="31">
        <v>0</v>
      </c>
      <c r="L517" s="31">
        <v>0</v>
      </c>
      <c r="M517" s="31">
        <v>1.0680000000000001</v>
      </c>
      <c r="N517" s="31">
        <v>4.8658799999999998</v>
      </c>
      <c r="O517" s="31"/>
      <c r="P517" s="31">
        <v>5.9338800000000003</v>
      </c>
      <c r="Q517" s="31">
        <v>1289.1500000000001</v>
      </c>
      <c r="R517" s="32">
        <v>4.6029399216538031E-3</v>
      </c>
      <c r="S517" s="33">
        <v>67.099999999999994</v>
      </c>
      <c r="T517" s="34">
        <v>0.30885726874297015</v>
      </c>
      <c r="U517" s="34">
        <v>276.17639529922815</v>
      </c>
      <c r="V517" s="317">
        <v>18.531436124578207</v>
      </c>
    </row>
    <row r="518" spans="1:22" ht="12.75" x14ac:dyDescent="0.2">
      <c r="A518" s="304"/>
      <c r="B518" s="299">
        <v>512</v>
      </c>
      <c r="C518" s="57" t="s">
        <v>640</v>
      </c>
      <c r="D518" s="25" t="s">
        <v>671</v>
      </c>
      <c r="E518" s="30" t="s">
        <v>658</v>
      </c>
      <c r="F518" s="220" t="s">
        <v>40</v>
      </c>
      <c r="G518" s="29">
        <v>44</v>
      </c>
      <c r="H518" s="29">
        <v>1965</v>
      </c>
      <c r="I518" s="31">
        <v>18.73</v>
      </c>
      <c r="J518" s="31">
        <v>2.8530000000000002</v>
      </c>
      <c r="K518" s="31">
        <v>7.2720000000000002</v>
      </c>
      <c r="L518" s="31">
        <v>-0.20100000000000001</v>
      </c>
      <c r="M518" s="31">
        <v>0</v>
      </c>
      <c r="N518" s="31">
        <v>8.8049999999999997</v>
      </c>
      <c r="O518" s="31">
        <v>1902</v>
      </c>
      <c r="P518" s="31">
        <v>8.8049999999999997</v>
      </c>
      <c r="Q518" s="31">
        <v>1902</v>
      </c>
      <c r="R518" s="32">
        <v>4.6299999999999996E-3</v>
      </c>
      <c r="S518" s="33">
        <v>71.83</v>
      </c>
      <c r="T518" s="34">
        <v>0.33257289999999995</v>
      </c>
      <c r="U518" s="34">
        <v>277.8</v>
      </c>
      <c r="V518" s="317">
        <v>19.954374000000001</v>
      </c>
    </row>
    <row r="519" spans="1:22" ht="12.75" x14ac:dyDescent="0.2">
      <c r="A519" s="304"/>
      <c r="B519" s="298">
        <v>513</v>
      </c>
      <c r="C519" s="57" t="s">
        <v>883</v>
      </c>
      <c r="D519" s="25" t="s">
        <v>884</v>
      </c>
      <c r="E519" s="30" t="s">
        <v>913</v>
      </c>
      <c r="F519" s="220" t="s">
        <v>40</v>
      </c>
      <c r="G519" s="29">
        <v>50</v>
      </c>
      <c r="H519" s="29">
        <v>1984</v>
      </c>
      <c r="I519" s="31">
        <v>11.97</v>
      </c>
      <c r="J519" s="31">
        <v>0</v>
      </c>
      <c r="K519" s="31">
        <v>0</v>
      </c>
      <c r="L519" s="31">
        <v>0</v>
      </c>
      <c r="M519" s="31">
        <v>0</v>
      </c>
      <c r="N519" s="31">
        <v>11.97</v>
      </c>
      <c r="O519" s="31"/>
      <c r="P519" s="31">
        <v>11.97</v>
      </c>
      <c r="Q519" s="31">
        <v>2577</v>
      </c>
      <c r="R519" s="32">
        <v>4.6449359720605356E-3</v>
      </c>
      <c r="S519" s="33">
        <v>67.099999999999994</v>
      </c>
      <c r="T519" s="34">
        <v>0.31167520372526192</v>
      </c>
      <c r="U519" s="34">
        <v>278.69615832363218</v>
      </c>
      <c r="V519" s="317">
        <v>18.70051222351572</v>
      </c>
    </row>
    <row r="520" spans="1:22" ht="12.75" x14ac:dyDescent="0.2">
      <c r="A520" s="304"/>
      <c r="B520" s="298">
        <v>514</v>
      </c>
      <c r="C520" s="57" t="s">
        <v>640</v>
      </c>
      <c r="D520" s="25" t="s">
        <v>671</v>
      </c>
      <c r="E520" s="30" t="s">
        <v>657</v>
      </c>
      <c r="F520" s="220" t="s">
        <v>40</v>
      </c>
      <c r="G520" s="29">
        <v>18</v>
      </c>
      <c r="H520" s="29">
        <v>1982</v>
      </c>
      <c r="I520" s="31">
        <v>9.0250000000000004</v>
      </c>
      <c r="J520" s="31">
        <v>1.129</v>
      </c>
      <c r="K520" s="31">
        <v>3.4689999999999999</v>
      </c>
      <c r="L520" s="31">
        <v>0.248</v>
      </c>
      <c r="M520" s="31">
        <v>0.752</v>
      </c>
      <c r="N520" s="31">
        <v>4.1779999999999999</v>
      </c>
      <c r="O520" s="31">
        <v>890.3</v>
      </c>
      <c r="P520" s="31">
        <v>4.1779999999999999</v>
      </c>
      <c r="Q520" s="31">
        <v>890.3</v>
      </c>
      <c r="R520" s="32">
        <v>4.6899999999999997E-3</v>
      </c>
      <c r="S520" s="33">
        <v>71.83</v>
      </c>
      <c r="T520" s="34">
        <v>0.33688269999999998</v>
      </c>
      <c r="U520" s="34">
        <v>281.39999999999998</v>
      </c>
      <c r="V520" s="317">
        <v>20.212962000000001</v>
      </c>
    </row>
    <row r="521" spans="1:22" ht="12.75" x14ac:dyDescent="0.2">
      <c r="A521" s="304"/>
      <c r="B521" s="299">
        <v>515</v>
      </c>
      <c r="C521" s="57" t="s">
        <v>257</v>
      </c>
      <c r="D521" s="25" t="s">
        <v>258</v>
      </c>
      <c r="E521" s="30" t="s">
        <v>741</v>
      </c>
      <c r="F521" s="220" t="s">
        <v>40</v>
      </c>
      <c r="G521" s="29">
        <v>6</v>
      </c>
      <c r="H521" s="29" t="s">
        <v>51</v>
      </c>
      <c r="I521" s="31">
        <v>2.06</v>
      </c>
      <c r="J521" s="31">
        <v>0.45900000000000002</v>
      </c>
      <c r="K521" s="31">
        <v>6.5000000000000002E-2</v>
      </c>
      <c r="L521" s="31">
        <v>0</v>
      </c>
      <c r="M521" s="31">
        <v>0</v>
      </c>
      <c r="N521" s="31">
        <v>1.536</v>
      </c>
      <c r="O521" s="31">
        <v>325.38</v>
      </c>
      <c r="P521" s="31">
        <v>1.536</v>
      </c>
      <c r="Q521" s="31">
        <v>325.38</v>
      </c>
      <c r="R521" s="32">
        <v>4.7206343352387981E-3</v>
      </c>
      <c r="S521" s="33">
        <v>61.3</v>
      </c>
      <c r="T521" s="34">
        <v>0.28937488475013828</v>
      </c>
      <c r="U521" s="34">
        <v>283.23806011432788</v>
      </c>
      <c r="V521" s="317">
        <v>17.362493085008296</v>
      </c>
    </row>
    <row r="522" spans="1:22" ht="12.75" x14ac:dyDescent="0.2">
      <c r="A522" s="304"/>
      <c r="B522" s="298">
        <v>516</v>
      </c>
      <c r="C522" s="57" t="s">
        <v>640</v>
      </c>
      <c r="D522" s="25" t="s">
        <v>671</v>
      </c>
      <c r="E522" s="30" t="s">
        <v>659</v>
      </c>
      <c r="F522" s="220" t="s">
        <v>40</v>
      </c>
      <c r="G522" s="29">
        <v>30</v>
      </c>
      <c r="H522" s="29">
        <v>1990</v>
      </c>
      <c r="I522" s="31">
        <v>15.461</v>
      </c>
      <c r="J522" s="31">
        <v>2.3580000000000001</v>
      </c>
      <c r="K522" s="31">
        <v>5.5490000000000004</v>
      </c>
      <c r="L522" s="31">
        <v>0</v>
      </c>
      <c r="M522" s="31">
        <v>0</v>
      </c>
      <c r="N522" s="31">
        <v>7.6159999999999997</v>
      </c>
      <c r="O522" s="31">
        <v>1607</v>
      </c>
      <c r="P522" s="31">
        <v>7.6159999999999997</v>
      </c>
      <c r="Q522" s="31">
        <v>1607</v>
      </c>
      <c r="R522" s="32">
        <v>4.7299999999999998E-3</v>
      </c>
      <c r="S522" s="33">
        <v>71.83</v>
      </c>
      <c r="T522" s="34">
        <v>0.3397559</v>
      </c>
      <c r="U522" s="34">
        <v>283.8</v>
      </c>
      <c r="V522" s="317">
        <v>20.385354</v>
      </c>
    </row>
    <row r="523" spans="1:22" ht="12.75" x14ac:dyDescent="0.2">
      <c r="A523" s="304"/>
      <c r="B523" s="298">
        <v>517</v>
      </c>
      <c r="C523" s="240" t="s">
        <v>915</v>
      </c>
      <c r="D523" s="23" t="s">
        <v>916</v>
      </c>
      <c r="E523" s="41" t="s">
        <v>940</v>
      </c>
      <c r="F523" s="220" t="s">
        <v>40</v>
      </c>
      <c r="G523" s="29">
        <v>24</v>
      </c>
      <c r="H523" s="29">
        <v>1978</v>
      </c>
      <c r="I523" s="31">
        <v>12.087999999999999</v>
      </c>
      <c r="J523" s="31">
        <v>1.2131622450000001</v>
      </c>
      <c r="K523" s="31">
        <v>3.1616599910000001</v>
      </c>
      <c r="L523" s="31">
        <v>-7.4162217000000002E-2</v>
      </c>
      <c r="M523" s="31">
        <v>1.2487211850000002</v>
      </c>
      <c r="N523" s="31">
        <v>6.5386187959999997</v>
      </c>
      <c r="O523" s="31">
        <v>1461.26</v>
      </c>
      <c r="P523" s="31">
        <f>SUM(M523+N523)</f>
        <v>7.7873399809999997</v>
      </c>
      <c r="Q523" s="31">
        <v>1641.01</v>
      </c>
      <c r="R523" s="32">
        <f>P523/Q523</f>
        <v>4.7454555310449051E-3</v>
      </c>
      <c r="S523" s="34">
        <v>57.6</v>
      </c>
      <c r="T523" s="34">
        <f>R523*S523</f>
        <v>0.27333823858818657</v>
      </c>
      <c r="U523" s="34">
        <f>R523*60*1000</f>
        <v>284.72733186269426</v>
      </c>
      <c r="V523" s="317">
        <f>U523*S523/1000</f>
        <v>16.400294315291191</v>
      </c>
    </row>
    <row r="524" spans="1:22" ht="12.75" x14ac:dyDescent="0.2">
      <c r="A524" s="304"/>
      <c r="B524" s="299">
        <v>518</v>
      </c>
      <c r="C524" s="57" t="s">
        <v>640</v>
      </c>
      <c r="D524" s="25" t="s">
        <v>671</v>
      </c>
      <c r="E524" s="30" t="s">
        <v>660</v>
      </c>
      <c r="F524" s="220" t="s">
        <v>40</v>
      </c>
      <c r="G524" s="29">
        <v>20</v>
      </c>
      <c r="H524" s="29">
        <v>1989</v>
      </c>
      <c r="I524" s="31">
        <v>10.097</v>
      </c>
      <c r="J524" s="31">
        <v>1.2709999999999999</v>
      </c>
      <c r="K524" s="31">
        <v>3.8929999999999998</v>
      </c>
      <c r="L524" s="31">
        <v>4.7E-2</v>
      </c>
      <c r="M524" s="31">
        <v>0</v>
      </c>
      <c r="N524" s="31">
        <v>4.9790000000000001</v>
      </c>
      <c r="O524" s="31">
        <v>1048.7</v>
      </c>
      <c r="P524" s="31">
        <v>4.9790000000000001</v>
      </c>
      <c r="Q524" s="31">
        <v>1048.7</v>
      </c>
      <c r="R524" s="32">
        <v>4.7499999999999999E-3</v>
      </c>
      <c r="S524" s="33">
        <v>71.83</v>
      </c>
      <c r="T524" s="34">
        <v>0.34119250000000001</v>
      </c>
      <c r="U524" s="34">
        <v>285</v>
      </c>
      <c r="V524" s="317">
        <v>20.471550000000001</v>
      </c>
    </row>
    <row r="525" spans="1:22" ht="12.75" x14ac:dyDescent="0.2">
      <c r="A525" s="304"/>
      <c r="B525" s="298">
        <v>519</v>
      </c>
      <c r="C525" s="57" t="s">
        <v>96</v>
      </c>
      <c r="D525" s="25" t="s">
        <v>97</v>
      </c>
      <c r="E525" s="30" t="s">
        <v>117</v>
      </c>
      <c r="F525" s="220"/>
      <c r="G525" s="29">
        <v>59</v>
      </c>
      <c r="H525" s="29">
        <v>1981</v>
      </c>
      <c r="I525" s="31">
        <v>35.799999999999997</v>
      </c>
      <c r="J525" s="31">
        <v>6.69</v>
      </c>
      <c r="K525" s="31">
        <v>12.73</v>
      </c>
      <c r="L525" s="31">
        <v>0</v>
      </c>
      <c r="M525" s="31">
        <v>0</v>
      </c>
      <c r="N525" s="31">
        <v>16.38</v>
      </c>
      <c r="O525" s="31">
        <v>3418.76</v>
      </c>
      <c r="P525" s="31">
        <v>16.079999999999998</v>
      </c>
      <c r="Q525" s="31">
        <v>3356.28</v>
      </c>
      <c r="R525" s="32">
        <v>4.79E-3</v>
      </c>
      <c r="S525" s="33">
        <v>47.4</v>
      </c>
      <c r="T525" s="34">
        <v>0.23</v>
      </c>
      <c r="U525" s="34">
        <v>287.45</v>
      </c>
      <c r="V525" s="317">
        <v>13.63</v>
      </c>
    </row>
    <row r="526" spans="1:22" ht="12.75" x14ac:dyDescent="0.2">
      <c r="A526" s="304"/>
      <c r="B526" s="298">
        <v>520</v>
      </c>
      <c r="C526" s="240" t="s">
        <v>915</v>
      </c>
      <c r="D526" s="23" t="s">
        <v>916</v>
      </c>
      <c r="E526" s="41" t="s">
        <v>938</v>
      </c>
      <c r="F526" s="220" t="s">
        <v>40</v>
      </c>
      <c r="G526" s="29">
        <v>40</v>
      </c>
      <c r="H526" s="29">
        <v>1974</v>
      </c>
      <c r="I526" s="31">
        <v>18.683</v>
      </c>
      <c r="J526" s="31">
        <v>3.1620000370000003</v>
      </c>
      <c r="K526" s="31">
        <v>6.196313215</v>
      </c>
      <c r="L526" s="31">
        <v>0</v>
      </c>
      <c r="M526" s="31">
        <v>0</v>
      </c>
      <c r="N526" s="31">
        <v>9.3246867479999995</v>
      </c>
      <c r="O526" s="31">
        <v>1934.65</v>
      </c>
      <c r="P526" s="31">
        <f>SUM(M526+N526)</f>
        <v>9.3246867479999995</v>
      </c>
      <c r="Q526" s="31">
        <v>1934.65</v>
      </c>
      <c r="R526" s="32">
        <f>P526/Q526</f>
        <v>4.8198313638125757E-3</v>
      </c>
      <c r="S526" s="34">
        <v>57.6</v>
      </c>
      <c r="T526" s="34">
        <f>R526*S526</f>
        <v>0.27762228655560439</v>
      </c>
      <c r="U526" s="34">
        <f>R526*60*1000</f>
        <v>289.18988182875455</v>
      </c>
      <c r="V526" s="317">
        <f>U526*S526/1000</f>
        <v>16.657337193336261</v>
      </c>
    </row>
    <row r="527" spans="1:22" ht="12.75" x14ac:dyDescent="0.2">
      <c r="A527" s="304"/>
      <c r="B527" s="299">
        <v>521</v>
      </c>
      <c r="C527" s="57" t="s">
        <v>286</v>
      </c>
      <c r="D527" s="25" t="s">
        <v>287</v>
      </c>
      <c r="E527" s="56" t="s">
        <v>319</v>
      </c>
      <c r="F527" s="57" t="s">
        <v>40</v>
      </c>
      <c r="G527" s="25">
        <v>42</v>
      </c>
      <c r="H527" s="25">
        <v>1994</v>
      </c>
      <c r="I527" s="31">
        <v>20.309999999999999</v>
      </c>
      <c r="J527" s="31">
        <v>3.3938100000000002</v>
      </c>
      <c r="K527" s="31">
        <v>7.0286039999999996</v>
      </c>
      <c r="L527" s="31">
        <v>-0.69081000000000004</v>
      </c>
      <c r="M527" s="31">
        <v>1.4809760000000001</v>
      </c>
      <c r="N527" s="31">
        <v>9.0974229999999991</v>
      </c>
      <c r="O527" s="26">
        <v>2189.9699999999998</v>
      </c>
      <c r="P527" s="31">
        <v>10.578398999999999</v>
      </c>
      <c r="Q527" s="26">
        <v>2189.9699999999998</v>
      </c>
      <c r="R527" s="32">
        <v>4.8303853477444899E-3</v>
      </c>
      <c r="S527" s="33">
        <v>61.04</v>
      </c>
      <c r="T527" s="34">
        <v>0.29484672162632364</v>
      </c>
      <c r="U527" s="34">
        <v>289.82312086466936</v>
      </c>
      <c r="V527" s="317">
        <v>17.690803297579418</v>
      </c>
    </row>
    <row r="528" spans="1:22" ht="12.75" x14ac:dyDescent="0.2">
      <c r="A528" s="304"/>
      <c r="B528" s="298">
        <v>522</v>
      </c>
      <c r="C528" s="57" t="s">
        <v>136</v>
      </c>
      <c r="D528" s="25" t="s">
        <v>137</v>
      </c>
      <c r="E528" s="30" t="s">
        <v>468</v>
      </c>
      <c r="F528" s="220"/>
      <c r="G528" s="29">
        <v>42</v>
      </c>
      <c r="H528" s="29">
        <v>1990</v>
      </c>
      <c r="I528" s="31">
        <v>22.239899999999999</v>
      </c>
      <c r="J528" s="31">
        <v>7.3071999999999999</v>
      </c>
      <c r="K528" s="31">
        <v>4.41</v>
      </c>
      <c r="L528" s="31">
        <v>5.4800000000000001E-2</v>
      </c>
      <c r="M528" s="31">
        <v>0</v>
      </c>
      <c r="N528" s="31">
        <v>10.4679</v>
      </c>
      <c r="O528" s="31">
        <v>2155.7600000000002</v>
      </c>
      <c r="P528" s="31">
        <v>9.7014999999999993</v>
      </c>
      <c r="Q528" s="31">
        <v>1997.92</v>
      </c>
      <c r="R528" s="32">
        <v>4.8558000320333139E-3</v>
      </c>
      <c r="S528" s="33">
        <v>48.2</v>
      </c>
      <c r="T528" s="34">
        <v>0.23404956154400575</v>
      </c>
      <c r="U528" s="34">
        <v>291.34800192199884</v>
      </c>
      <c r="V528" s="317">
        <v>14.042973692640345</v>
      </c>
    </row>
    <row r="529" spans="1:22" ht="12.75" x14ac:dyDescent="0.2">
      <c r="A529" s="304"/>
      <c r="B529" s="298">
        <v>523</v>
      </c>
      <c r="C529" s="57" t="s">
        <v>640</v>
      </c>
      <c r="D529" s="25" t="s">
        <v>671</v>
      </c>
      <c r="E529" s="30" t="s">
        <v>662</v>
      </c>
      <c r="F529" s="220" t="s">
        <v>40</v>
      </c>
      <c r="G529" s="29">
        <v>50</v>
      </c>
      <c r="H529" s="29">
        <v>1980</v>
      </c>
      <c r="I529" s="31">
        <v>2.4670000000000001</v>
      </c>
      <c r="J529" s="31">
        <v>3.9860000000000002</v>
      </c>
      <c r="K529" s="31">
        <v>9.6379999999999999</v>
      </c>
      <c r="L529" s="31">
        <v>-8.0000000000000002E-3</v>
      </c>
      <c r="M529" s="31">
        <v>2.165</v>
      </c>
      <c r="N529" s="31">
        <v>12.029</v>
      </c>
      <c r="O529" s="31">
        <v>2467.8000000000002</v>
      </c>
      <c r="P529" s="31">
        <v>12.029</v>
      </c>
      <c r="Q529" s="31">
        <v>2467.8000000000002</v>
      </c>
      <c r="R529" s="32">
        <v>4.8700000000000002E-3</v>
      </c>
      <c r="S529" s="33">
        <v>71.83</v>
      </c>
      <c r="T529" s="34">
        <v>0.34981210000000001</v>
      </c>
      <c r="U529" s="34">
        <v>292.2</v>
      </c>
      <c r="V529" s="317">
        <v>20.988726</v>
      </c>
    </row>
    <row r="530" spans="1:22" ht="12.75" x14ac:dyDescent="0.2">
      <c r="A530" s="304"/>
      <c r="B530" s="299">
        <v>524</v>
      </c>
      <c r="C530" s="57" t="s">
        <v>406</v>
      </c>
      <c r="D530" s="25" t="s">
        <v>407</v>
      </c>
      <c r="E530" s="243" t="s">
        <v>390</v>
      </c>
      <c r="F530" s="220" t="s">
        <v>40</v>
      </c>
      <c r="G530" s="29">
        <v>45</v>
      </c>
      <c r="H530" s="29">
        <v>1982</v>
      </c>
      <c r="I530" s="31">
        <v>21.927</v>
      </c>
      <c r="J530" s="31">
        <v>3.83</v>
      </c>
      <c r="K530" s="31">
        <v>7.27</v>
      </c>
      <c r="L530" s="31">
        <v>-0.36</v>
      </c>
      <c r="M530" s="31"/>
      <c r="N530" s="31">
        <v>11.19</v>
      </c>
      <c r="O530" s="31">
        <v>2283.7800000000002</v>
      </c>
      <c r="P530" s="31">
        <v>11.19</v>
      </c>
      <c r="Q530" s="31">
        <v>2283.7800000000002</v>
      </c>
      <c r="R530" s="32">
        <v>4.8997714315739691E-3</v>
      </c>
      <c r="S530" s="33">
        <v>64.75</v>
      </c>
      <c r="T530" s="34">
        <v>0.31726020019441448</v>
      </c>
      <c r="U530" s="34">
        <v>293.98628589443814</v>
      </c>
      <c r="V530" s="317">
        <v>19.03561201166487</v>
      </c>
    </row>
    <row r="531" spans="1:22" ht="12.75" x14ac:dyDescent="0.2">
      <c r="A531" s="304"/>
      <c r="B531" s="298">
        <v>525</v>
      </c>
      <c r="C531" s="57" t="s">
        <v>640</v>
      </c>
      <c r="D531" s="25" t="s">
        <v>671</v>
      </c>
      <c r="E531" s="30" t="s">
        <v>663</v>
      </c>
      <c r="F531" s="220" t="s">
        <v>40</v>
      </c>
      <c r="G531" s="29">
        <v>8</v>
      </c>
      <c r="H531" s="29">
        <v>1975</v>
      </c>
      <c r="I531" s="31">
        <v>3.36</v>
      </c>
      <c r="J531" s="31">
        <v>1.099</v>
      </c>
      <c r="K531" s="31">
        <v>0.34699999999999998</v>
      </c>
      <c r="L531" s="31">
        <v>-7.9000000000000001E-2</v>
      </c>
      <c r="M531" s="31">
        <v>0</v>
      </c>
      <c r="N531" s="31">
        <v>1.992</v>
      </c>
      <c r="O531" s="31">
        <v>406.6</v>
      </c>
      <c r="P531" s="31">
        <v>1.992</v>
      </c>
      <c r="Q531" s="31">
        <v>406.6</v>
      </c>
      <c r="R531" s="32">
        <v>4.8999999999999998E-3</v>
      </c>
      <c r="S531" s="33">
        <v>71.83</v>
      </c>
      <c r="T531" s="34">
        <v>0.35196699999999997</v>
      </c>
      <c r="U531" s="34">
        <v>294</v>
      </c>
      <c r="V531" s="317">
        <v>21.118020000000001</v>
      </c>
    </row>
    <row r="532" spans="1:22" ht="12.75" x14ac:dyDescent="0.2">
      <c r="A532" s="304"/>
      <c r="B532" s="298">
        <v>526</v>
      </c>
      <c r="C532" s="240" t="s">
        <v>915</v>
      </c>
      <c r="D532" s="23" t="s">
        <v>916</v>
      </c>
      <c r="E532" s="41" t="s">
        <v>942</v>
      </c>
      <c r="F532" s="220" t="s">
        <v>40</v>
      </c>
      <c r="G532" s="29">
        <v>49</v>
      </c>
      <c r="H532" s="29">
        <v>1990</v>
      </c>
      <c r="I532" s="31">
        <v>25.073</v>
      </c>
      <c r="J532" s="31">
        <v>4.9896590299999994</v>
      </c>
      <c r="K532" s="31">
        <v>6.8956062419999995</v>
      </c>
      <c r="L532" s="31">
        <v>-0.19565897499999998</v>
      </c>
      <c r="M532" s="31">
        <v>0</v>
      </c>
      <c r="N532" s="31">
        <v>13.383393702999999</v>
      </c>
      <c r="O532" s="31">
        <v>2708.77</v>
      </c>
      <c r="P532" s="31">
        <f>SUM(M532+N532)</f>
        <v>13.383393702999999</v>
      </c>
      <c r="Q532" s="31">
        <v>2708.77</v>
      </c>
      <c r="R532" s="32">
        <f>P532/Q532</f>
        <v>4.9407641486726448E-3</v>
      </c>
      <c r="S532" s="34">
        <v>57.6</v>
      </c>
      <c r="T532" s="34">
        <f>R532*S532</f>
        <v>0.28458801496354436</v>
      </c>
      <c r="U532" s="34">
        <f>R532*60*1000</f>
        <v>296.44584892035869</v>
      </c>
      <c r="V532" s="317">
        <f>U532*S532/1000</f>
        <v>17.075280897812661</v>
      </c>
    </row>
    <row r="533" spans="1:22" ht="12.75" x14ac:dyDescent="0.2">
      <c r="A533" s="304"/>
      <c r="B533" s="299">
        <v>527</v>
      </c>
      <c r="C533" s="57" t="s">
        <v>257</v>
      </c>
      <c r="D533" s="25" t="s">
        <v>258</v>
      </c>
      <c r="E533" s="30" t="s">
        <v>742</v>
      </c>
      <c r="F533" s="220" t="s">
        <v>40</v>
      </c>
      <c r="G533" s="29">
        <v>7</v>
      </c>
      <c r="H533" s="29" t="s">
        <v>51</v>
      </c>
      <c r="I533" s="31">
        <v>4.7910000000000004</v>
      </c>
      <c r="J533" s="31">
        <v>0.96899999999999997</v>
      </c>
      <c r="K533" s="31">
        <v>1.573</v>
      </c>
      <c r="L533" s="31">
        <v>0</v>
      </c>
      <c r="M533" s="31">
        <v>0</v>
      </c>
      <c r="N533" s="31">
        <v>2.2490000000000001</v>
      </c>
      <c r="O533" s="31">
        <v>442.92</v>
      </c>
      <c r="P533" s="31">
        <v>2.2490000000000001</v>
      </c>
      <c r="Q533" s="31">
        <v>442.92</v>
      </c>
      <c r="R533" s="32">
        <v>5.0776663957373793E-3</v>
      </c>
      <c r="S533" s="33">
        <v>61.3</v>
      </c>
      <c r="T533" s="34">
        <v>0.31126095005870136</v>
      </c>
      <c r="U533" s="34">
        <v>304.65998374424277</v>
      </c>
      <c r="V533" s="317">
        <v>18.67565700352208</v>
      </c>
    </row>
    <row r="534" spans="1:22" ht="12.75" x14ac:dyDescent="0.2">
      <c r="A534" s="304"/>
      <c r="B534" s="298">
        <v>528</v>
      </c>
      <c r="C534" s="240" t="s">
        <v>915</v>
      </c>
      <c r="D534" s="23" t="s">
        <v>916</v>
      </c>
      <c r="E534" s="41" t="s">
        <v>946</v>
      </c>
      <c r="F534" s="220" t="s">
        <v>40</v>
      </c>
      <c r="G534" s="29">
        <v>24</v>
      </c>
      <c r="H534" s="29">
        <v>1981</v>
      </c>
      <c r="I534" s="31">
        <v>13.327999999999999</v>
      </c>
      <c r="J534" s="31">
        <v>2.7213245930000003</v>
      </c>
      <c r="K534" s="31">
        <v>2.98296012</v>
      </c>
      <c r="L534" s="31">
        <v>0.44067541899999996</v>
      </c>
      <c r="M534" s="31">
        <v>0</v>
      </c>
      <c r="N534" s="31">
        <v>7.1830398679999998</v>
      </c>
      <c r="O534" s="31">
        <v>1414.07</v>
      </c>
      <c r="P534" s="31">
        <f>SUM(M534+N534)</f>
        <v>7.1830398679999998</v>
      </c>
      <c r="Q534" s="31">
        <v>1414.07</v>
      </c>
      <c r="R534" s="32">
        <f>P534/Q534</f>
        <v>5.0796918596674847E-3</v>
      </c>
      <c r="S534" s="34">
        <v>57.6</v>
      </c>
      <c r="T534" s="34">
        <f>R534*S534</f>
        <v>0.29259025111684711</v>
      </c>
      <c r="U534" s="34">
        <f>R534*60*1000</f>
        <v>304.78151158004908</v>
      </c>
      <c r="V534" s="317">
        <f>U534*S534/1000</f>
        <v>17.555415067010827</v>
      </c>
    </row>
    <row r="535" spans="1:22" ht="12.75" x14ac:dyDescent="0.2">
      <c r="A535" s="304"/>
      <c r="B535" s="298">
        <v>529</v>
      </c>
      <c r="C535" s="57" t="s">
        <v>883</v>
      </c>
      <c r="D535" s="25" t="s">
        <v>884</v>
      </c>
      <c r="E535" s="30" t="s">
        <v>906</v>
      </c>
      <c r="F535" s="220" t="s">
        <v>40</v>
      </c>
      <c r="G535" s="29">
        <v>12</v>
      </c>
      <c r="H535" s="29">
        <v>1960</v>
      </c>
      <c r="I535" s="31">
        <v>6.3</v>
      </c>
      <c r="J535" s="31">
        <v>1.02</v>
      </c>
      <c r="K535" s="31">
        <v>2.039974</v>
      </c>
      <c r="L535" s="31">
        <v>0.30599999999999999</v>
      </c>
      <c r="M535" s="31">
        <v>0.49995800000000001</v>
      </c>
      <c r="N535" s="31">
        <v>2.4340679999999999</v>
      </c>
      <c r="O535" s="31"/>
      <c r="P535" s="31">
        <v>2.9340259999999998</v>
      </c>
      <c r="Q535" s="31">
        <v>559.69000000000005</v>
      </c>
      <c r="R535" s="32">
        <v>5.2422340938733936E-3</v>
      </c>
      <c r="S535" s="33">
        <v>67.099999999999994</v>
      </c>
      <c r="T535" s="34">
        <v>0.35175390769890469</v>
      </c>
      <c r="U535" s="34">
        <v>314.5340456324036</v>
      </c>
      <c r="V535" s="317">
        <v>21.10523446193428</v>
      </c>
    </row>
    <row r="536" spans="1:22" ht="12.75" x14ac:dyDescent="0.2">
      <c r="A536" s="304"/>
      <c r="B536" s="299">
        <v>530</v>
      </c>
      <c r="C536" s="57" t="s">
        <v>408</v>
      </c>
      <c r="D536" s="25" t="s">
        <v>409</v>
      </c>
      <c r="E536" s="30" t="s">
        <v>823</v>
      </c>
      <c r="F536" s="220" t="s">
        <v>181</v>
      </c>
      <c r="G536" s="29">
        <v>40</v>
      </c>
      <c r="H536" s="29">
        <v>1976</v>
      </c>
      <c r="I536" s="31">
        <v>23.8</v>
      </c>
      <c r="J536" s="31">
        <v>2.94</v>
      </c>
      <c r="K536" s="31">
        <v>8.26</v>
      </c>
      <c r="L536" s="31">
        <v>0.46</v>
      </c>
      <c r="M536" s="31">
        <v>0</v>
      </c>
      <c r="N536" s="31">
        <v>12.12</v>
      </c>
      <c r="O536" s="31">
        <v>2271.9</v>
      </c>
      <c r="P536" s="31">
        <v>12.12</v>
      </c>
      <c r="Q536" s="31">
        <v>2271.9</v>
      </c>
      <c r="R536" s="32">
        <v>5.334741846031955E-3</v>
      </c>
      <c r="S536" s="33">
        <v>80.099999999999994</v>
      </c>
      <c r="T536" s="34">
        <v>0.42731282186715958</v>
      </c>
      <c r="U536" s="34">
        <v>320.08451076191727</v>
      </c>
      <c r="V536" s="317">
        <v>25.638769312029574</v>
      </c>
    </row>
    <row r="537" spans="1:22" ht="12.75" x14ac:dyDescent="0.2">
      <c r="A537" s="304"/>
      <c r="B537" s="298">
        <v>531</v>
      </c>
      <c r="C537" s="240" t="s">
        <v>915</v>
      </c>
      <c r="D537" s="23" t="s">
        <v>916</v>
      </c>
      <c r="E537" s="41" t="s">
        <v>945</v>
      </c>
      <c r="F537" s="220" t="s">
        <v>40</v>
      </c>
      <c r="G537" s="29">
        <v>12</v>
      </c>
      <c r="H537" s="29">
        <v>1988</v>
      </c>
      <c r="I537" s="31">
        <v>6.3570000000000002</v>
      </c>
      <c r="J537" s="31">
        <v>1.275000017</v>
      </c>
      <c r="K537" s="31">
        <v>1.2484133879999999</v>
      </c>
      <c r="L537" s="31">
        <v>0</v>
      </c>
      <c r="M537" s="31">
        <v>0</v>
      </c>
      <c r="N537" s="31">
        <v>3.8335865950000003</v>
      </c>
      <c r="O537" s="31">
        <v>718.5</v>
      </c>
      <c r="P537" s="31">
        <f>SUM(M537+N537)</f>
        <v>3.8335865950000003</v>
      </c>
      <c r="Q537" s="31">
        <v>718.53</v>
      </c>
      <c r="R537" s="32">
        <f>P537/Q537</f>
        <v>5.3353187688753431E-3</v>
      </c>
      <c r="S537" s="34">
        <v>57.6</v>
      </c>
      <c r="T537" s="34">
        <f>R537*S537</f>
        <v>0.30731436108721977</v>
      </c>
      <c r="U537" s="34">
        <f>R537*60*1000</f>
        <v>320.11912613252059</v>
      </c>
      <c r="V537" s="317">
        <f>U537*S537/1000</f>
        <v>18.438861665233187</v>
      </c>
    </row>
    <row r="538" spans="1:22" ht="12.75" x14ac:dyDescent="0.2">
      <c r="A538" s="304"/>
      <c r="B538" s="298">
        <v>532</v>
      </c>
      <c r="C538" s="57" t="s">
        <v>408</v>
      </c>
      <c r="D538" s="25" t="s">
        <v>409</v>
      </c>
      <c r="E538" s="30" t="s">
        <v>824</v>
      </c>
      <c r="F538" s="220" t="s">
        <v>181</v>
      </c>
      <c r="G538" s="29">
        <v>22</v>
      </c>
      <c r="H538" s="29">
        <v>1983</v>
      </c>
      <c r="I538" s="31">
        <v>13.43</v>
      </c>
      <c r="J538" s="31">
        <v>2.0299999999999998</v>
      </c>
      <c r="K538" s="31">
        <v>5.0199999999999996</v>
      </c>
      <c r="L538" s="31">
        <v>0.2</v>
      </c>
      <c r="M538" s="31">
        <v>0.2</v>
      </c>
      <c r="N538" s="31">
        <v>6.1</v>
      </c>
      <c r="O538" s="31">
        <v>1190.4000000000001</v>
      </c>
      <c r="P538" s="31">
        <v>6.1</v>
      </c>
      <c r="Q538" s="31">
        <v>1140.57</v>
      </c>
      <c r="R538" s="32">
        <v>5.3482030914367377E-3</v>
      </c>
      <c r="S538" s="33">
        <v>80.099999999999994</v>
      </c>
      <c r="T538" s="34">
        <v>0.42839106762408263</v>
      </c>
      <c r="U538" s="34">
        <v>320.89218548620426</v>
      </c>
      <c r="V538" s="317">
        <v>25.703464057444958</v>
      </c>
    </row>
    <row r="539" spans="1:22" ht="12.75" x14ac:dyDescent="0.2">
      <c r="A539" s="304"/>
      <c r="B539" s="299">
        <v>533</v>
      </c>
      <c r="C539" s="57" t="s">
        <v>96</v>
      </c>
      <c r="D539" s="25" t="s">
        <v>97</v>
      </c>
      <c r="E539" s="30" t="s">
        <v>122</v>
      </c>
      <c r="F539" s="220"/>
      <c r="G539" s="29">
        <v>47</v>
      </c>
      <c r="H539" s="29">
        <v>1979</v>
      </c>
      <c r="I539" s="31">
        <v>33.549999999999997</v>
      </c>
      <c r="J539" s="31">
        <v>6.79</v>
      </c>
      <c r="K539" s="31">
        <v>10.85</v>
      </c>
      <c r="L539" s="31">
        <v>-0.01</v>
      </c>
      <c r="M539" s="31">
        <v>0</v>
      </c>
      <c r="N539" s="31">
        <v>15.92</v>
      </c>
      <c r="O539" s="31">
        <v>2974.87</v>
      </c>
      <c r="P539" s="31">
        <v>15.62</v>
      </c>
      <c r="Q539" s="31">
        <v>2918.26</v>
      </c>
      <c r="R539" s="32">
        <v>5.3499999999999997E-3</v>
      </c>
      <c r="S539" s="33">
        <v>47.4</v>
      </c>
      <c r="T539" s="34">
        <v>0.25</v>
      </c>
      <c r="U539" s="34">
        <v>321.08999999999997</v>
      </c>
      <c r="V539" s="317">
        <v>15.22</v>
      </c>
    </row>
    <row r="540" spans="1:22" ht="12.75" x14ac:dyDescent="0.2">
      <c r="A540" s="304"/>
      <c r="B540" s="298">
        <v>534</v>
      </c>
      <c r="C540" s="241" t="s">
        <v>957</v>
      </c>
      <c r="D540" s="242" t="s">
        <v>971</v>
      </c>
      <c r="E540" s="43" t="s">
        <v>982</v>
      </c>
      <c r="F540" s="221" t="s">
        <v>40</v>
      </c>
      <c r="G540" s="44">
        <v>20</v>
      </c>
      <c r="H540" s="44" t="s">
        <v>51</v>
      </c>
      <c r="I540" s="45">
        <v>11.417999999999999</v>
      </c>
      <c r="J540" s="45">
        <v>1.109</v>
      </c>
      <c r="K540" s="45">
        <v>3.9649999999999999</v>
      </c>
      <c r="L540" s="45">
        <v>0.217</v>
      </c>
      <c r="M540" s="45">
        <v>0</v>
      </c>
      <c r="N540" s="45">
        <v>6.1269999999999998</v>
      </c>
      <c r="O540" s="45">
        <v>1143.7</v>
      </c>
      <c r="P540" s="45">
        <v>6.1269999999999998</v>
      </c>
      <c r="Q540" s="45">
        <v>1143.7</v>
      </c>
      <c r="R540" s="72">
        <v>5.3571740841129659E-3</v>
      </c>
      <c r="S540" s="46">
        <v>68.13</v>
      </c>
      <c r="T540" s="47">
        <v>0.36498427035061631</v>
      </c>
      <c r="U540" s="47">
        <v>321.430445046778</v>
      </c>
      <c r="V540" s="318">
        <v>21.899056221036982</v>
      </c>
    </row>
    <row r="541" spans="1:22" ht="12.75" x14ac:dyDescent="0.2">
      <c r="A541" s="304"/>
      <c r="B541" s="298">
        <v>535</v>
      </c>
      <c r="C541" s="57" t="s">
        <v>96</v>
      </c>
      <c r="D541" s="25" t="s">
        <v>97</v>
      </c>
      <c r="E541" s="30" t="s">
        <v>120</v>
      </c>
      <c r="F541" s="220"/>
      <c r="G541" s="29">
        <v>54</v>
      </c>
      <c r="H541" s="29">
        <v>1987</v>
      </c>
      <c r="I541" s="31">
        <v>29.48</v>
      </c>
      <c r="J541" s="31">
        <v>5.05</v>
      </c>
      <c r="K541" s="31">
        <v>12.7</v>
      </c>
      <c r="L541" s="31">
        <v>0.05</v>
      </c>
      <c r="M541" s="31">
        <v>0</v>
      </c>
      <c r="N541" s="31">
        <v>11.68</v>
      </c>
      <c r="O541" s="31">
        <v>2179.62</v>
      </c>
      <c r="P541" s="31">
        <v>11.68</v>
      </c>
      <c r="Q541" s="31">
        <v>2179.62</v>
      </c>
      <c r="R541" s="32">
        <v>5.3600000000000002E-3</v>
      </c>
      <c r="S541" s="33">
        <v>47.4</v>
      </c>
      <c r="T541" s="34">
        <v>0.25</v>
      </c>
      <c r="U541" s="34">
        <v>321.52</v>
      </c>
      <c r="V541" s="317">
        <v>15.24</v>
      </c>
    </row>
    <row r="542" spans="1:22" ht="12.75" x14ac:dyDescent="0.2">
      <c r="A542" s="304"/>
      <c r="B542" s="299">
        <v>536</v>
      </c>
      <c r="C542" s="241" t="s">
        <v>957</v>
      </c>
      <c r="D542" s="242" t="s">
        <v>971</v>
      </c>
      <c r="E542" s="43" t="s">
        <v>983</v>
      </c>
      <c r="F542" s="221" t="s">
        <v>40</v>
      </c>
      <c r="G542" s="44">
        <v>20</v>
      </c>
      <c r="H542" s="44" t="s">
        <v>51</v>
      </c>
      <c r="I542" s="45">
        <v>9.9579999999999984</v>
      </c>
      <c r="J542" s="45">
        <v>1.0669999999999999</v>
      </c>
      <c r="K542" s="45">
        <v>3.198</v>
      </c>
      <c r="L542" s="45">
        <v>0.157</v>
      </c>
      <c r="M542" s="45">
        <v>0.996</v>
      </c>
      <c r="N542" s="45">
        <v>4.54</v>
      </c>
      <c r="O542" s="45">
        <v>1031.1199999999999</v>
      </c>
      <c r="P542" s="45">
        <v>5.5359999999999996</v>
      </c>
      <c r="Q542" s="45">
        <v>1031.1199999999999</v>
      </c>
      <c r="R542" s="72">
        <v>5.3689192334548845E-3</v>
      </c>
      <c r="S542" s="46">
        <v>68.13</v>
      </c>
      <c r="T542" s="47">
        <v>0.36578446737528125</v>
      </c>
      <c r="U542" s="47">
        <v>322.13515400729307</v>
      </c>
      <c r="V542" s="318">
        <v>21.947068042516875</v>
      </c>
    </row>
    <row r="543" spans="1:22" ht="12.75" x14ac:dyDescent="0.2">
      <c r="A543" s="304"/>
      <c r="B543" s="298">
        <v>537</v>
      </c>
      <c r="C543" s="57" t="s">
        <v>257</v>
      </c>
      <c r="D543" s="25" t="s">
        <v>258</v>
      </c>
      <c r="E543" s="30" t="s">
        <v>283</v>
      </c>
      <c r="F543" s="220" t="s">
        <v>40</v>
      </c>
      <c r="G543" s="29">
        <v>8</v>
      </c>
      <c r="H543" s="29" t="s">
        <v>51</v>
      </c>
      <c r="I543" s="31">
        <v>1.9750000000000001</v>
      </c>
      <c r="J543" s="31">
        <v>0</v>
      </c>
      <c r="K543" s="31">
        <v>0</v>
      </c>
      <c r="L543" s="31">
        <v>0</v>
      </c>
      <c r="M543" s="31">
        <v>0</v>
      </c>
      <c r="N543" s="31">
        <v>1.9750000000000001</v>
      </c>
      <c r="O543" s="31">
        <v>366.13</v>
      </c>
      <c r="P543" s="31">
        <v>1.9750000000000001</v>
      </c>
      <c r="Q543" s="31">
        <v>366.13</v>
      </c>
      <c r="R543" s="32">
        <v>5.3942588698003445E-3</v>
      </c>
      <c r="S543" s="33">
        <v>61.3</v>
      </c>
      <c r="T543" s="34">
        <v>0.33066806871876109</v>
      </c>
      <c r="U543" s="34">
        <v>323.65553218802069</v>
      </c>
      <c r="V543" s="317">
        <v>19.840084123125667</v>
      </c>
    </row>
    <row r="544" spans="1:22" ht="12.75" x14ac:dyDescent="0.2">
      <c r="A544" s="304"/>
      <c r="B544" s="298">
        <v>538</v>
      </c>
      <c r="C544" s="57" t="s">
        <v>257</v>
      </c>
      <c r="D544" s="25" t="s">
        <v>258</v>
      </c>
      <c r="E544" s="30" t="s">
        <v>743</v>
      </c>
      <c r="F544" s="220" t="s">
        <v>40</v>
      </c>
      <c r="G544" s="29">
        <v>5</v>
      </c>
      <c r="H544" s="29" t="s">
        <v>51</v>
      </c>
      <c r="I544" s="31">
        <v>1.031209</v>
      </c>
      <c r="J544" s="31">
        <v>0</v>
      </c>
      <c r="K544" s="31">
        <v>0</v>
      </c>
      <c r="L544" s="31">
        <v>0</v>
      </c>
      <c r="M544" s="31">
        <v>0</v>
      </c>
      <c r="N544" s="31">
        <v>1.031209</v>
      </c>
      <c r="O544" s="31">
        <v>190.21</v>
      </c>
      <c r="P544" s="31">
        <v>1.031209</v>
      </c>
      <c r="Q544" s="31">
        <v>190.21</v>
      </c>
      <c r="R544" s="32">
        <v>5.4214236896062244E-3</v>
      </c>
      <c r="S544" s="33">
        <v>61.3</v>
      </c>
      <c r="T544" s="34">
        <v>0.33233327217286152</v>
      </c>
      <c r="U544" s="34">
        <v>325.28542137637345</v>
      </c>
      <c r="V544" s="317">
        <v>19.939996330371692</v>
      </c>
    </row>
    <row r="545" spans="1:22" ht="12.75" x14ac:dyDescent="0.2">
      <c r="A545" s="304"/>
      <c r="B545" s="299">
        <v>539</v>
      </c>
      <c r="C545" s="57" t="s">
        <v>257</v>
      </c>
      <c r="D545" s="25" t="s">
        <v>258</v>
      </c>
      <c r="E545" s="30" t="s">
        <v>274</v>
      </c>
      <c r="F545" s="220" t="s">
        <v>40</v>
      </c>
      <c r="G545" s="29">
        <v>31</v>
      </c>
      <c r="H545" s="29" t="s">
        <v>51</v>
      </c>
      <c r="I545" s="31">
        <v>10.749751</v>
      </c>
      <c r="J545" s="31">
        <v>1.147</v>
      </c>
      <c r="K545" s="31">
        <v>3.4319999999999999</v>
      </c>
      <c r="L545" s="31">
        <v>0</v>
      </c>
      <c r="M545" s="31">
        <v>0</v>
      </c>
      <c r="N545" s="31">
        <v>6.1707510000000001</v>
      </c>
      <c r="O545" s="31">
        <v>1135.42</v>
      </c>
      <c r="P545" s="31">
        <v>6.1707510000000001</v>
      </c>
      <c r="Q545" s="31">
        <v>1135.42</v>
      </c>
      <c r="R545" s="32">
        <v>5.4347739162600621E-3</v>
      </c>
      <c r="S545" s="33">
        <v>61.3</v>
      </c>
      <c r="T545" s="34">
        <v>0.33315164106674178</v>
      </c>
      <c r="U545" s="34">
        <v>326.08643497560377</v>
      </c>
      <c r="V545" s="317">
        <v>19.98909846400451</v>
      </c>
    </row>
    <row r="546" spans="1:22" ht="12.75" x14ac:dyDescent="0.2">
      <c r="A546" s="304"/>
      <c r="B546" s="298">
        <v>540</v>
      </c>
      <c r="C546" s="57" t="s">
        <v>408</v>
      </c>
      <c r="D546" s="25" t="s">
        <v>409</v>
      </c>
      <c r="E546" s="30" t="s">
        <v>825</v>
      </c>
      <c r="F546" s="220" t="s">
        <v>181</v>
      </c>
      <c r="G546" s="29">
        <v>20</v>
      </c>
      <c r="H546" s="29">
        <v>1973</v>
      </c>
      <c r="I546" s="31">
        <v>10.87</v>
      </c>
      <c r="J546" s="31">
        <v>1.56</v>
      </c>
      <c r="K546" s="31">
        <v>4.42</v>
      </c>
      <c r="L546" s="31">
        <v>-0.28000000000000003</v>
      </c>
      <c r="M546" s="31">
        <v>0</v>
      </c>
      <c r="N546" s="31">
        <v>5.16</v>
      </c>
      <c r="O546" s="31">
        <v>948.15</v>
      </c>
      <c r="P546" s="31">
        <v>5.16</v>
      </c>
      <c r="Q546" s="31">
        <v>948.15</v>
      </c>
      <c r="R546" s="32">
        <v>5.4421768707482998E-3</v>
      </c>
      <c r="S546" s="33">
        <v>80.099999999999994</v>
      </c>
      <c r="T546" s="34">
        <v>0.43591836734693878</v>
      </c>
      <c r="U546" s="34">
        <v>326.53061224489801</v>
      </c>
      <c r="V546" s="317">
        <v>26.155102040816328</v>
      </c>
    </row>
    <row r="547" spans="1:22" ht="12.75" x14ac:dyDescent="0.2">
      <c r="A547" s="304"/>
      <c r="B547" s="298">
        <v>541</v>
      </c>
      <c r="C547" s="57" t="s">
        <v>408</v>
      </c>
      <c r="D547" s="25" t="s">
        <v>409</v>
      </c>
      <c r="E547" s="30" t="s">
        <v>826</v>
      </c>
      <c r="F547" s="220" t="s">
        <v>181</v>
      </c>
      <c r="G547" s="29">
        <v>24</v>
      </c>
      <c r="H547" s="29">
        <v>1964</v>
      </c>
      <c r="I547" s="31">
        <v>11.97</v>
      </c>
      <c r="J547" s="31">
        <v>3.43</v>
      </c>
      <c r="K547" s="31">
        <v>2.71</v>
      </c>
      <c r="L547" s="31">
        <v>-0.37</v>
      </c>
      <c r="M547" s="31">
        <v>0</v>
      </c>
      <c r="N547" s="31">
        <v>6.19</v>
      </c>
      <c r="O547" s="31">
        <v>1116.92</v>
      </c>
      <c r="P547" s="31">
        <v>6.19</v>
      </c>
      <c r="Q547" s="31">
        <v>1116.92</v>
      </c>
      <c r="R547" s="32">
        <v>5.5420262865737919E-3</v>
      </c>
      <c r="S547" s="33">
        <v>80.099999999999994</v>
      </c>
      <c r="T547" s="34">
        <v>0.44391630555456069</v>
      </c>
      <c r="U547" s="34">
        <v>332.52157719442749</v>
      </c>
      <c r="V547" s="317">
        <v>26.63497833327364</v>
      </c>
    </row>
    <row r="548" spans="1:22" ht="12.75" x14ac:dyDescent="0.2">
      <c r="A548" s="304"/>
      <c r="B548" s="299">
        <v>542</v>
      </c>
      <c r="C548" s="57" t="s">
        <v>96</v>
      </c>
      <c r="D548" s="25" t="s">
        <v>97</v>
      </c>
      <c r="E548" s="30" t="s">
        <v>118</v>
      </c>
      <c r="F548" s="220"/>
      <c r="G548" s="29">
        <v>57</v>
      </c>
      <c r="H548" s="29">
        <v>1982</v>
      </c>
      <c r="I548" s="31">
        <v>40.97</v>
      </c>
      <c r="J548" s="31">
        <v>7.16</v>
      </c>
      <c r="K548" s="31">
        <v>14.42</v>
      </c>
      <c r="L548" s="31">
        <v>-0.02</v>
      </c>
      <c r="M548" s="31">
        <v>0</v>
      </c>
      <c r="N548" s="31">
        <v>19.41</v>
      </c>
      <c r="O548" s="31">
        <v>3486.09</v>
      </c>
      <c r="P548" s="31">
        <v>19.41</v>
      </c>
      <c r="Q548" s="31">
        <v>3486.09</v>
      </c>
      <c r="R548" s="32">
        <v>5.5700000000000003E-3</v>
      </c>
      <c r="S548" s="33">
        <v>47.4</v>
      </c>
      <c r="T548" s="34">
        <v>0.26</v>
      </c>
      <c r="U548" s="34">
        <v>334.07</v>
      </c>
      <c r="V548" s="317">
        <v>15.83</v>
      </c>
    </row>
    <row r="549" spans="1:22" ht="12.75" x14ac:dyDescent="0.2">
      <c r="A549" s="304"/>
      <c r="B549" s="298">
        <v>543</v>
      </c>
      <c r="C549" s="57" t="s">
        <v>257</v>
      </c>
      <c r="D549" s="25" t="s">
        <v>258</v>
      </c>
      <c r="E549" s="30" t="s">
        <v>273</v>
      </c>
      <c r="F549" s="220" t="s">
        <v>40</v>
      </c>
      <c r="G549" s="29">
        <v>43</v>
      </c>
      <c r="H549" s="29" t="s">
        <v>51</v>
      </c>
      <c r="I549" s="31">
        <v>15.120000000000001</v>
      </c>
      <c r="J549" s="31">
        <v>1.5960000000000001</v>
      </c>
      <c r="K549" s="31">
        <v>3.91</v>
      </c>
      <c r="L549" s="31">
        <v>0</v>
      </c>
      <c r="M549" s="31">
        <v>0</v>
      </c>
      <c r="N549" s="31">
        <v>9.6140000000000008</v>
      </c>
      <c r="O549" s="31">
        <v>1713.13</v>
      </c>
      <c r="P549" s="31">
        <v>9.6140000000000008</v>
      </c>
      <c r="Q549" s="31">
        <v>1713.13</v>
      </c>
      <c r="R549" s="32">
        <v>5.6119500563296424E-3</v>
      </c>
      <c r="S549" s="33">
        <v>61.3</v>
      </c>
      <c r="T549" s="34">
        <v>0.34401253845300706</v>
      </c>
      <c r="U549" s="34">
        <v>336.71700337977853</v>
      </c>
      <c r="V549" s="317">
        <v>20.640752307180424</v>
      </c>
    </row>
    <row r="550" spans="1:22" ht="12.75" x14ac:dyDescent="0.2">
      <c r="A550" s="304"/>
      <c r="B550" s="298">
        <v>544</v>
      </c>
      <c r="C550" s="241" t="s">
        <v>957</v>
      </c>
      <c r="D550" s="242" t="s">
        <v>964</v>
      </c>
      <c r="E550" s="43" t="s">
        <v>984</v>
      </c>
      <c r="F550" s="221" t="s">
        <v>40</v>
      </c>
      <c r="G550" s="44">
        <v>8</v>
      </c>
      <c r="H550" s="44">
        <v>1982</v>
      </c>
      <c r="I550" s="45">
        <v>2.778</v>
      </c>
      <c r="J550" s="45">
        <v>0</v>
      </c>
      <c r="K550" s="45">
        <v>0</v>
      </c>
      <c r="L550" s="45">
        <v>0</v>
      </c>
      <c r="M550" s="45">
        <v>0</v>
      </c>
      <c r="N550" s="45">
        <v>2.778</v>
      </c>
      <c r="O550" s="45">
        <v>491.34</v>
      </c>
      <c r="P550" s="45">
        <v>2.778</v>
      </c>
      <c r="Q550" s="45">
        <v>491.34</v>
      </c>
      <c r="R550" s="72">
        <v>5.6539259982903902E-3</v>
      </c>
      <c r="S550" s="46">
        <v>68.13</v>
      </c>
      <c r="T550" s="47">
        <v>0.38520197826352426</v>
      </c>
      <c r="U550" s="47">
        <v>339.23555989742346</v>
      </c>
      <c r="V550" s="318">
        <v>23.112118695811461</v>
      </c>
    </row>
    <row r="551" spans="1:22" ht="12.75" x14ac:dyDescent="0.2">
      <c r="A551" s="304"/>
      <c r="B551" s="299">
        <v>545</v>
      </c>
      <c r="C551" s="57" t="s">
        <v>257</v>
      </c>
      <c r="D551" s="25" t="s">
        <v>258</v>
      </c>
      <c r="E551" s="30" t="s">
        <v>278</v>
      </c>
      <c r="F551" s="220" t="s">
        <v>40</v>
      </c>
      <c r="G551" s="29">
        <v>8</v>
      </c>
      <c r="H551" s="29" t="s">
        <v>51</v>
      </c>
      <c r="I551" s="31">
        <v>3.048</v>
      </c>
      <c r="J551" s="31">
        <v>0.56100000000000005</v>
      </c>
      <c r="K551" s="31">
        <v>0.14000000000000001</v>
      </c>
      <c r="L551" s="31">
        <v>0</v>
      </c>
      <c r="M551" s="31">
        <v>0</v>
      </c>
      <c r="N551" s="31">
        <v>2.347</v>
      </c>
      <c r="O551" s="31">
        <v>414.27</v>
      </c>
      <c r="P551" s="31">
        <v>2.347</v>
      </c>
      <c r="Q551" s="31">
        <v>414.27</v>
      </c>
      <c r="R551" s="32">
        <v>5.6653873077944341E-3</v>
      </c>
      <c r="S551" s="33">
        <v>61.3</v>
      </c>
      <c r="T551" s="34">
        <v>0.34728824196779878</v>
      </c>
      <c r="U551" s="34">
        <v>339.92323846766601</v>
      </c>
      <c r="V551" s="317">
        <v>20.837294518067928</v>
      </c>
    </row>
    <row r="552" spans="1:22" ht="12.75" x14ac:dyDescent="0.2">
      <c r="A552" s="304"/>
      <c r="B552" s="298">
        <v>546</v>
      </c>
      <c r="C552" s="57" t="s">
        <v>408</v>
      </c>
      <c r="D552" s="25" t="s">
        <v>409</v>
      </c>
      <c r="E552" s="30" t="s">
        <v>827</v>
      </c>
      <c r="F552" s="220" t="s">
        <v>181</v>
      </c>
      <c r="G552" s="29">
        <v>22</v>
      </c>
      <c r="H552" s="29">
        <v>1983</v>
      </c>
      <c r="I552" s="31">
        <v>13.3</v>
      </c>
      <c r="J552" s="31">
        <v>1.5</v>
      </c>
      <c r="K552" s="31">
        <v>4.3</v>
      </c>
      <c r="L552" s="31">
        <v>0.7</v>
      </c>
      <c r="M552" s="31">
        <v>0</v>
      </c>
      <c r="N552" s="31">
        <v>6.7</v>
      </c>
      <c r="O552" s="31">
        <v>1173.5</v>
      </c>
      <c r="P552" s="31">
        <v>6.7</v>
      </c>
      <c r="Q552" s="31">
        <v>1173.5</v>
      </c>
      <c r="R552" s="32">
        <v>5.7094162760971453E-3</v>
      </c>
      <c r="S552" s="33">
        <v>80.099999999999994</v>
      </c>
      <c r="T552" s="34">
        <v>0.45732424371538133</v>
      </c>
      <c r="U552" s="34">
        <v>342.56497656582872</v>
      </c>
      <c r="V552" s="317">
        <v>27.439454622922881</v>
      </c>
    </row>
    <row r="553" spans="1:22" ht="12.75" x14ac:dyDescent="0.2">
      <c r="A553" s="304"/>
      <c r="B553" s="298">
        <v>547</v>
      </c>
      <c r="C553" s="241" t="s">
        <v>957</v>
      </c>
      <c r="D553" s="242" t="s">
        <v>958</v>
      </c>
      <c r="E553" s="43" t="s">
        <v>985</v>
      </c>
      <c r="F553" s="221" t="s">
        <v>40</v>
      </c>
      <c r="G553" s="44">
        <v>49</v>
      </c>
      <c r="H553" s="44" t="s">
        <v>51</v>
      </c>
      <c r="I553" s="45">
        <v>17.939999999999998</v>
      </c>
      <c r="J553" s="45">
        <v>0.752</v>
      </c>
      <c r="K553" s="45">
        <v>5.8209999999999997</v>
      </c>
      <c r="L553" s="45">
        <v>0.93100000000000005</v>
      </c>
      <c r="M553" s="45">
        <v>0</v>
      </c>
      <c r="N553" s="45">
        <v>10.436</v>
      </c>
      <c r="O553" s="45">
        <v>1819.91</v>
      </c>
      <c r="P553" s="45">
        <v>10.436</v>
      </c>
      <c r="Q553" s="45">
        <v>1819.91</v>
      </c>
      <c r="R553" s="72">
        <v>5.7343495007994901E-3</v>
      </c>
      <c r="S553" s="46">
        <v>68.13</v>
      </c>
      <c r="T553" s="47">
        <v>0.39068123148946926</v>
      </c>
      <c r="U553" s="47">
        <v>344.06097004796942</v>
      </c>
      <c r="V553" s="318">
        <v>23.440873889368156</v>
      </c>
    </row>
    <row r="554" spans="1:22" ht="12.75" x14ac:dyDescent="0.2">
      <c r="A554" s="304"/>
      <c r="B554" s="299">
        <v>548</v>
      </c>
      <c r="C554" s="57" t="s">
        <v>406</v>
      </c>
      <c r="D554" s="25" t="s">
        <v>407</v>
      </c>
      <c r="E554" s="243" t="s">
        <v>386</v>
      </c>
      <c r="F554" s="220" t="s">
        <v>40</v>
      </c>
      <c r="G554" s="29">
        <v>20</v>
      </c>
      <c r="H554" s="29">
        <v>1986</v>
      </c>
      <c r="I554" s="31">
        <v>11.6081</v>
      </c>
      <c r="J554" s="31">
        <v>1.47</v>
      </c>
      <c r="K554" s="31">
        <v>3.67</v>
      </c>
      <c r="L554" s="31">
        <v>0.36</v>
      </c>
      <c r="M554" s="31"/>
      <c r="N554" s="31">
        <v>6.1</v>
      </c>
      <c r="O554" s="31">
        <v>1053.6300000000001</v>
      </c>
      <c r="P554" s="31">
        <v>6.1</v>
      </c>
      <c r="Q554" s="31">
        <v>1053.6300000000001</v>
      </c>
      <c r="R554" s="32">
        <v>5.7895086510444836E-3</v>
      </c>
      <c r="S554" s="33">
        <v>64.75</v>
      </c>
      <c r="T554" s="34">
        <v>0.37487068515513033</v>
      </c>
      <c r="U554" s="34">
        <v>347.37051906266902</v>
      </c>
      <c r="V554" s="317">
        <v>22.49224110930782</v>
      </c>
    </row>
    <row r="555" spans="1:22" ht="12.75" x14ac:dyDescent="0.2">
      <c r="A555" s="304"/>
      <c r="B555" s="298">
        <v>549</v>
      </c>
      <c r="C555" s="57" t="s">
        <v>406</v>
      </c>
      <c r="D555" s="25" t="s">
        <v>407</v>
      </c>
      <c r="E555" s="243" t="s">
        <v>388</v>
      </c>
      <c r="F555" s="220" t="s">
        <v>40</v>
      </c>
      <c r="G555" s="29">
        <v>50</v>
      </c>
      <c r="H555" s="29">
        <v>1974</v>
      </c>
      <c r="I555" s="31">
        <v>28.369</v>
      </c>
      <c r="J555" s="31">
        <v>5.24</v>
      </c>
      <c r="K555" s="31">
        <v>8.9600000000000009</v>
      </c>
      <c r="L555" s="31">
        <v>-0.3</v>
      </c>
      <c r="M555" s="31"/>
      <c r="N555" s="31">
        <v>14.46</v>
      </c>
      <c r="O555" s="31">
        <v>2478.85</v>
      </c>
      <c r="P555" s="31">
        <v>14.46</v>
      </c>
      <c r="Q555" s="31">
        <v>2478.85</v>
      </c>
      <c r="R555" s="32">
        <v>5.8333501422030386E-3</v>
      </c>
      <c r="S555" s="33">
        <v>64.75</v>
      </c>
      <c r="T555" s="34">
        <v>0.37770942170764676</v>
      </c>
      <c r="U555" s="34">
        <v>350.00100853218231</v>
      </c>
      <c r="V555" s="317">
        <v>22.662565302458805</v>
      </c>
    </row>
    <row r="556" spans="1:22" ht="12.75" x14ac:dyDescent="0.2">
      <c r="A556" s="304"/>
      <c r="B556" s="298">
        <v>550</v>
      </c>
      <c r="C556" s="229" t="s">
        <v>141</v>
      </c>
      <c r="D556" s="230" t="s">
        <v>142</v>
      </c>
      <c r="E556" s="231" t="s">
        <v>159</v>
      </c>
      <c r="F556" s="232"/>
      <c r="G556" s="233">
        <v>107</v>
      </c>
      <c r="H556" s="234" t="s">
        <v>51</v>
      </c>
      <c r="I556" s="235">
        <v>36.1</v>
      </c>
      <c r="J556" s="235">
        <v>5.21</v>
      </c>
      <c r="K556" s="235">
        <v>15</v>
      </c>
      <c r="L556" s="235">
        <v>0.1</v>
      </c>
      <c r="M556" s="235">
        <v>2.84</v>
      </c>
      <c r="N556" s="235">
        <v>12.95</v>
      </c>
      <c r="O556" s="236">
        <v>2633.85</v>
      </c>
      <c r="P556" s="235">
        <v>15.25</v>
      </c>
      <c r="Q556" s="236">
        <v>2613.5100000000002</v>
      </c>
      <c r="R556" s="72">
        <v>5.8350647213900077E-3</v>
      </c>
      <c r="S556" s="46">
        <v>56.7</v>
      </c>
      <c r="T556" s="47">
        <v>0.33084816970281344</v>
      </c>
      <c r="U556" s="47">
        <v>350.10388328340048</v>
      </c>
      <c r="V556" s="318">
        <v>19.850890182168808</v>
      </c>
    </row>
    <row r="557" spans="1:22" ht="12.75" x14ac:dyDescent="0.2">
      <c r="A557" s="304"/>
      <c r="B557" s="299">
        <v>551</v>
      </c>
      <c r="C557" s="57" t="s">
        <v>408</v>
      </c>
      <c r="D557" s="25" t="s">
        <v>409</v>
      </c>
      <c r="E557" s="30" t="s">
        <v>829</v>
      </c>
      <c r="F557" s="220" t="s">
        <v>181</v>
      </c>
      <c r="G557" s="29">
        <v>20</v>
      </c>
      <c r="H557" s="29">
        <v>1975</v>
      </c>
      <c r="I557" s="31">
        <v>11.25</v>
      </c>
      <c r="J557" s="31">
        <v>2.5099999999999998</v>
      </c>
      <c r="K557" s="31">
        <v>3.5</v>
      </c>
      <c r="L557" s="31">
        <v>-0.67</v>
      </c>
      <c r="M557" s="31">
        <v>1</v>
      </c>
      <c r="N557" s="31">
        <v>5.9</v>
      </c>
      <c r="O557" s="31">
        <v>1053.9000000000001</v>
      </c>
      <c r="P557" s="31">
        <v>5.9</v>
      </c>
      <c r="Q557" s="31">
        <v>1005.36</v>
      </c>
      <c r="R557" s="32">
        <v>5.8685446009389677E-3</v>
      </c>
      <c r="S557" s="33">
        <v>80.099999999999994</v>
      </c>
      <c r="T557" s="34">
        <v>0.47007042253521125</v>
      </c>
      <c r="U557" s="34">
        <v>352.11267605633805</v>
      </c>
      <c r="V557" s="317">
        <v>28.204225352112676</v>
      </c>
    </row>
    <row r="558" spans="1:22" ht="12.75" x14ac:dyDescent="0.2">
      <c r="A558" s="304"/>
      <c r="B558" s="298">
        <v>552</v>
      </c>
      <c r="C558" s="57" t="s">
        <v>96</v>
      </c>
      <c r="D558" s="25" t="s">
        <v>97</v>
      </c>
      <c r="E558" s="30" t="s">
        <v>124</v>
      </c>
      <c r="F558" s="220"/>
      <c r="G558" s="29">
        <v>47</v>
      </c>
      <c r="H558" s="29">
        <v>1981</v>
      </c>
      <c r="I558" s="31">
        <v>34.26</v>
      </c>
      <c r="J558" s="31">
        <v>6.93</v>
      </c>
      <c r="K558" s="31">
        <v>10.81</v>
      </c>
      <c r="L558" s="31">
        <v>-1.01</v>
      </c>
      <c r="M558" s="31">
        <v>0</v>
      </c>
      <c r="N558" s="31">
        <v>17.53</v>
      </c>
      <c r="O558" s="31">
        <v>2980.63</v>
      </c>
      <c r="P558" s="31">
        <v>16.78</v>
      </c>
      <c r="Q558" s="31">
        <v>2853.88</v>
      </c>
      <c r="R558" s="32">
        <v>5.8799999999999998E-3</v>
      </c>
      <c r="S558" s="33">
        <v>47.4</v>
      </c>
      <c r="T558" s="34">
        <v>0.28000000000000003</v>
      </c>
      <c r="U558" s="34">
        <v>352.88</v>
      </c>
      <c r="V558" s="317">
        <v>16.73</v>
      </c>
    </row>
    <row r="559" spans="1:22" ht="12.75" x14ac:dyDescent="0.2">
      <c r="A559" s="304"/>
      <c r="B559" s="298">
        <v>553</v>
      </c>
      <c r="C559" s="57" t="s">
        <v>257</v>
      </c>
      <c r="D559" s="25" t="s">
        <v>258</v>
      </c>
      <c r="E559" s="30" t="s">
        <v>279</v>
      </c>
      <c r="F559" s="220" t="s">
        <v>40</v>
      </c>
      <c r="G559" s="29">
        <v>4</v>
      </c>
      <c r="H559" s="29" t="s">
        <v>51</v>
      </c>
      <c r="I559" s="31">
        <v>1.4990000000000001</v>
      </c>
      <c r="J559" s="31">
        <v>0</v>
      </c>
      <c r="K559" s="31">
        <v>0</v>
      </c>
      <c r="L559" s="31">
        <v>0</v>
      </c>
      <c r="M559" s="31">
        <v>0</v>
      </c>
      <c r="N559" s="31">
        <v>1.4990000000000001</v>
      </c>
      <c r="O559" s="31">
        <v>253.29</v>
      </c>
      <c r="P559" s="31">
        <v>1.4990000000000001</v>
      </c>
      <c r="Q559" s="31">
        <v>253.29</v>
      </c>
      <c r="R559" s="32">
        <v>5.9181175727427062E-3</v>
      </c>
      <c r="S559" s="33">
        <v>61.3</v>
      </c>
      <c r="T559" s="34">
        <v>0.36278060720912786</v>
      </c>
      <c r="U559" s="34">
        <v>355.08705436456239</v>
      </c>
      <c r="V559" s="317">
        <v>21.766836432547674</v>
      </c>
    </row>
    <row r="560" spans="1:22" ht="12.75" x14ac:dyDescent="0.2">
      <c r="A560" s="304"/>
      <c r="B560" s="299">
        <v>554</v>
      </c>
      <c r="C560" s="57" t="s">
        <v>408</v>
      </c>
      <c r="D560" s="25" t="s">
        <v>409</v>
      </c>
      <c r="E560" s="30" t="s">
        <v>828</v>
      </c>
      <c r="F560" s="220" t="s">
        <v>181</v>
      </c>
      <c r="G560" s="29">
        <v>18</v>
      </c>
      <c r="H560" s="29">
        <v>1961</v>
      </c>
      <c r="I560" s="31">
        <v>8.9</v>
      </c>
      <c r="J560" s="31">
        <v>0.89</v>
      </c>
      <c r="K560" s="31">
        <v>3.28</v>
      </c>
      <c r="L560" s="31">
        <v>0.32</v>
      </c>
      <c r="M560" s="31">
        <v>0.7</v>
      </c>
      <c r="N560" s="31">
        <v>4.3899999999999997</v>
      </c>
      <c r="O560" s="31">
        <v>839.24</v>
      </c>
      <c r="P560" s="31">
        <v>4.3899999999999997</v>
      </c>
      <c r="Q560" s="31">
        <v>741.7</v>
      </c>
      <c r="R560" s="32">
        <v>5.9188351085344469E-3</v>
      </c>
      <c r="S560" s="33">
        <v>80.099999999999994</v>
      </c>
      <c r="T560" s="34">
        <v>0.47409869219360917</v>
      </c>
      <c r="U560" s="34">
        <v>355.13010651206685</v>
      </c>
      <c r="V560" s="317">
        <v>28.445921531616555</v>
      </c>
    </row>
    <row r="561" spans="1:22" ht="12.75" x14ac:dyDescent="0.2">
      <c r="A561" s="304"/>
      <c r="B561" s="298">
        <v>555</v>
      </c>
      <c r="C561" s="241" t="s">
        <v>957</v>
      </c>
      <c r="D561" s="242" t="s">
        <v>971</v>
      </c>
      <c r="E561" s="43" t="s">
        <v>986</v>
      </c>
      <c r="F561" s="221" t="s">
        <v>39</v>
      </c>
      <c r="G561" s="44">
        <v>40</v>
      </c>
      <c r="H561" s="44">
        <v>1975</v>
      </c>
      <c r="I561" s="45">
        <v>23.914999999999999</v>
      </c>
      <c r="J561" s="45">
        <v>4.2949999999999999</v>
      </c>
      <c r="K561" s="45">
        <v>7.4690000000000003</v>
      </c>
      <c r="L561" s="45">
        <v>0.65200000000000002</v>
      </c>
      <c r="M561" s="45">
        <v>0</v>
      </c>
      <c r="N561" s="45">
        <v>11.499000000000001</v>
      </c>
      <c r="O561" s="45">
        <v>1941.24</v>
      </c>
      <c r="P561" s="45">
        <v>11.12</v>
      </c>
      <c r="Q561" s="45">
        <v>1877.26</v>
      </c>
      <c r="R561" s="72">
        <v>5.9235268423127319E-3</v>
      </c>
      <c r="S561" s="46">
        <v>68.13</v>
      </c>
      <c r="T561" s="47">
        <v>0.40356988376676639</v>
      </c>
      <c r="U561" s="47">
        <v>355.41161053876391</v>
      </c>
      <c r="V561" s="318">
        <v>24.214193026005987</v>
      </c>
    </row>
    <row r="562" spans="1:22" ht="12.75" x14ac:dyDescent="0.2">
      <c r="A562" s="304"/>
      <c r="B562" s="298">
        <v>556</v>
      </c>
      <c r="C562" s="57" t="s">
        <v>408</v>
      </c>
      <c r="D562" s="25" t="s">
        <v>409</v>
      </c>
      <c r="E562" s="30" t="s">
        <v>830</v>
      </c>
      <c r="F562" s="220" t="s">
        <v>181</v>
      </c>
      <c r="G562" s="29">
        <v>12</v>
      </c>
      <c r="H562" s="29">
        <v>1985</v>
      </c>
      <c r="I562" s="31">
        <v>7.59</v>
      </c>
      <c r="J562" s="31">
        <v>0.84</v>
      </c>
      <c r="K562" s="31">
        <v>2.73</v>
      </c>
      <c r="L562" s="31">
        <v>-0.13</v>
      </c>
      <c r="M562" s="31">
        <v>0</v>
      </c>
      <c r="N562" s="31">
        <v>4.0999999999999996</v>
      </c>
      <c r="O562" s="31">
        <v>692.09</v>
      </c>
      <c r="P562" s="31">
        <v>4.0999999999999996</v>
      </c>
      <c r="Q562" s="31">
        <v>692.09</v>
      </c>
      <c r="R562" s="32">
        <v>5.9240850178444993E-3</v>
      </c>
      <c r="S562" s="33">
        <v>80.099999999999994</v>
      </c>
      <c r="T562" s="34">
        <v>0.47451920992934438</v>
      </c>
      <c r="U562" s="34">
        <v>355.44510107066998</v>
      </c>
      <c r="V562" s="317">
        <v>28.471152595760664</v>
      </c>
    </row>
    <row r="563" spans="1:22" ht="12.75" x14ac:dyDescent="0.2">
      <c r="A563" s="304"/>
      <c r="B563" s="299">
        <v>557</v>
      </c>
      <c r="C563" s="240" t="s">
        <v>915</v>
      </c>
      <c r="D563" s="23" t="s">
        <v>916</v>
      </c>
      <c r="E563" s="41" t="s">
        <v>941</v>
      </c>
      <c r="F563" s="220" t="s">
        <v>40</v>
      </c>
      <c r="G563" s="29">
        <v>26</v>
      </c>
      <c r="H563" s="29">
        <v>1989</v>
      </c>
      <c r="I563" s="31">
        <v>13.67</v>
      </c>
      <c r="J563" s="31">
        <v>3.7164634580000002</v>
      </c>
      <c r="K563" s="31">
        <v>3.4631600319999998</v>
      </c>
      <c r="L563" s="31">
        <v>-2.645463436</v>
      </c>
      <c r="M563" s="31">
        <v>0</v>
      </c>
      <c r="N563" s="31">
        <v>9.1358399460000008</v>
      </c>
      <c r="O563" s="31">
        <v>1541.09</v>
      </c>
      <c r="P563" s="31">
        <f>SUM(M563+N563)</f>
        <v>9.1358399460000008</v>
      </c>
      <c r="Q563" s="31">
        <v>1541.09</v>
      </c>
      <c r="R563" s="32">
        <f>P563/Q563</f>
        <v>5.9281676904009506E-3</v>
      </c>
      <c r="S563" s="34">
        <v>57.6</v>
      </c>
      <c r="T563" s="34">
        <f>R563*S563</f>
        <v>0.34146245896709476</v>
      </c>
      <c r="U563" s="34">
        <f>R563*60*1000</f>
        <v>355.69006142405703</v>
      </c>
      <c r="V563" s="317">
        <f>U563*S563/1000</f>
        <v>20.487747538025687</v>
      </c>
    </row>
    <row r="564" spans="1:22" ht="12.75" x14ac:dyDescent="0.2">
      <c r="A564" s="304"/>
      <c r="B564" s="298">
        <v>558</v>
      </c>
      <c r="C564" s="57" t="s">
        <v>408</v>
      </c>
      <c r="D564" s="25" t="s">
        <v>409</v>
      </c>
      <c r="E564" s="30" t="s">
        <v>421</v>
      </c>
      <c r="F564" s="220" t="s">
        <v>181</v>
      </c>
      <c r="G564" s="29">
        <v>14</v>
      </c>
      <c r="H564" s="29">
        <v>1986</v>
      </c>
      <c r="I564" s="31">
        <v>9.8000000000000007</v>
      </c>
      <c r="J564" s="31">
        <v>0.57999999999999996</v>
      </c>
      <c r="K564" s="31">
        <v>4.16</v>
      </c>
      <c r="L564" s="31">
        <v>7.0000000000000007E-2</v>
      </c>
      <c r="M564" s="31">
        <v>0</v>
      </c>
      <c r="N564" s="31">
        <v>4.97</v>
      </c>
      <c r="O564" s="31">
        <v>833.44</v>
      </c>
      <c r="P564" s="31">
        <v>4.97</v>
      </c>
      <c r="Q564" s="31">
        <v>833.44</v>
      </c>
      <c r="R564" s="32">
        <v>5.9632367057016692E-3</v>
      </c>
      <c r="S564" s="33">
        <v>80.099999999999994</v>
      </c>
      <c r="T564" s="34">
        <v>0.47765526012670367</v>
      </c>
      <c r="U564" s="34">
        <v>357.79420234210011</v>
      </c>
      <c r="V564" s="317">
        <v>28.659315607602217</v>
      </c>
    </row>
    <row r="565" spans="1:22" ht="12.75" x14ac:dyDescent="0.2">
      <c r="A565" s="304"/>
      <c r="B565" s="298">
        <v>559</v>
      </c>
      <c r="C565" s="57" t="s">
        <v>406</v>
      </c>
      <c r="D565" s="25" t="s">
        <v>407</v>
      </c>
      <c r="E565" s="243" t="s">
        <v>392</v>
      </c>
      <c r="F565" s="220" t="s">
        <v>40</v>
      </c>
      <c r="G565" s="29">
        <v>40</v>
      </c>
      <c r="H565" s="29">
        <v>1986</v>
      </c>
      <c r="I565" s="31">
        <v>23.524000000000001</v>
      </c>
      <c r="J565" s="31">
        <v>3.85</v>
      </c>
      <c r="K565" s="31">
        <v>6.07</v>
      </c>
      <c r="L565" s="31">
        <v>0</v>
      </c>
      <c r="M565" s="31"/>
      <c r="N565" s="31">
        <v>13.6</v>
      </c>
      <c r="O565" s="31">
        <v>2258.5500000000002</v>
      </c>
      <c r="P565" s="31">
        <v>13.6</v>
      </c>
      <c r="Q565" s="31">
        <v>2258.5500000000002</v>
      </c>
      <c r="R565" s="32">
        <v>6.0215625069181544E-3</v>
      </c>
      <c r="S565" s="33">
        <v>64.75</v>
      </c>
      <c r="T565" s="34">
        <v>0.38989617232295048</v>
      </c>
      <c r="U565" s="34">
        <v>361.29375041508928</v>
      </c>
      <c r="V565" s="317">
        <v>23.393770339377031</v>
      </c>
    </row>
    <row r="566" spans="1:22" ht="12.75" x14ac:dyDescent="0.2">
      <c r="A566" s="304"/>
      <c r="B566" s="299">
        <v>560</v>
      </c>
      <c r="C566" s="57" t="s">
        <v>328</v>
      </c>
      <c r="D566" s="25" t="s">
        <v>329</v>
      </c>
      <c r="E566" s="30" t="s">
        <v>768</v>
      </c>
      <c r="F566" s="220" t="s">
        <v>40</v>
      </c>
      <c r="G566" s="29">
        <v>40</v>
      </c>
      <c r="H566" s="29">
        <v>1989</v>
      </c>
      <c r="I566" s="31">
        <v>23.852995</v>
      </c>
      <c r="J566" s="31">
        <v>4.9477779999999996</v>
      </c>
      <c r="K566" s="31">
        <v>5.3527199999999997</v>
      </c>
      <c r="L566" s="31">
        <v>-0.30678100000000003</v>
      </c>
      <c r="M566" s="31">
        <v>0</v>
      </c>
      <c r="N566" s="31">
        <v>13.859278</v>
      </c>
      <c r="O566" s="31">
        <v>2300.91</v>
      </c>
      <c r="P566" s="31">
        <v>13.859278</v>
      </c>
      <c r="Q566" s="31">
        <v>2300.91</v>
      </c>
      <c r="R566" s="32">
        <v>6.0233898761794247E-3</v>
      </c>
      <c r="S566" s="33">
        <v>48.941000000000003</v>
      </c>
      <c r="T566" s="34">
        <v>0.29479072393009725</v>
      </c>
      <c r="U566" s="34">
        <v>361.4033925707655</v>
      </c>
      <c r="V566" s="317">
        <v>17.687443435805836</v>
      </c>
    </row>
    <row r="567" spans="1:22" ht="12.75" x14ac:dyDescent="0.2">
      <c r="A567" s="304"/>
      <c r="B567" s="298">
        <v>561</v>
      </c>
      <c r="C567" s="57" t="s">
        <v>330</v>
      </c>
      <c r="D567" s="25" t="s">
        <v>331</v>
      </c>
      <c r="E567" s="30" t="s">
        <v>351</v>
      </c>
      <c r="F567" s="220" t="s">
        <v>40</v>
      </c>
      <c r="G567" s="29">
        <v>40</v>
      </c>
      <c r="H567" s="29">
        <v>1982</v>
      </c>
      <c r="I567" s="31">
        <v>24.027999999999999</v>
      </c>
      <c r="J567" s="31">
        <v>2.8180000000000001</v>
      </c>
      <c r="K567" s="31">
        <v>6.4740000000000002</v>
      </c>
      <c r="L567" s="31">
        <v>0.95499999999999996</v>
      </c>
      <c r="M567" s="31"/>
      <c r="N567" s="31">
        <v>13.781000000000001</v>
      </c>
      <c r="O567" s="31">
        <v>2280.39</v>
      </c>
      <c r="P567" s="31">
        <v>13.8</v>
      </c>
      <c r="Q567" s="31">
        <v>2280.39</v>
      </c>
      <c r="R567" s="32">
        <v>6.0515964374514893E-3</v>
      </c>
      <c r="S567" s="33">
        <v>57.8</v>
      </c>
      <c r="T567" s="34">
        <v>0.34978227408469609</v>
      </c>
      <c r="U567" s="34">
        <v>363.09578624708939</v>
      </c>
      <c r="V567" s="317">
        <v>20.986936445081767</v>
      </c>
    </row>
    <row r="568" spans="1:22" ht="12.75" x14ac:dyDescent="0.2">
      <c r="A568" s="304"/>
      <c r="B568" s="298">
        <v>562</v>
      </c>
      <c r="C568" s="57" t="s">
        <v>408</v>
      </c>
      <c r="D568" s="25" t="s">
        <v>409</v>
      </c>
      <c r="E568" s="30" t="s">
        <v>831</v>
      </c>
      <c r="F568" s="220" t="s">
        <v>181</v>
      </c>
      <c r="G568" s="29">
        <v>13</v>
      </c>
      <c r="H568" s="29">
        <v>1969</v>
      </c>
      <c r="I568" s="31">
        <v>7.67</v>
      </c>
      <c r="J568" s="31">
        <v>1.26</v>
      </c>
      <c r="K568" s="31">
        <v>2.35</v>
      </c>
      <c r="L568" s="31">
        <v>-0.14000000000000001</v>
      </c>
      <c r="M568" s="31">
        <v>0</v>
      </c>
      <c r="N568" s="31">
        <v>4.1900000000000004</v>
      </c>
      <c r="O568" s="31">
        <v>690.38</v>
      </c>
      <c r="P568" s="31">
        <v>4.1900000000000004</v>
      </c>
      <c r="Q568" s="31">
        <v>690.38</v>
      </c>
      <c r="R568" s="32">
        <v>6.069121353457517E-3</v>
      </c>
      <c r="S568" s="33">
        <v>80.099999999999994</v>
      </c>
      <c r="T568" s="34">
        <v>0.48613662041194705</v>
      </c>
      <c r="U568" s="34">
        <v>364.14728120745099</v>
      </c>
      <c r="V568" s="317">
        <v>29.168197224716824</v>
      </c>
    </row>
    <row r="569" spans="1:22" ht="12.75" x14ac:dyDescent="0.2">
      <c r="A569" s="304"/>
      <c r="B569" s="299">
        <v>563</v>
      </c>
      <c r="C569" s="57" t="s">
        <v>257</v>
      </c>
      <c r="D569" s="25" t="s">
        <v>258</v>
      </c>
      <c r="E569" s="30" t="s">
        <v>275</v>
      </c>
      <c r="F569" s="220" t="s">
        <v>40</v>
      </c>
      <c r="G569" s="29">
        <v>4</v>
      </c>
      <c r="H569" s="29" t="s">
        <v>51</v>
      </c>
      <c r="I569" s="31">
        <v>1.1180000000000001</v>
      </c>
      <c r="J569" s="31">
        <v>0</v>
      </c>
      <c r="K569" s="31">
        <v>0</v>
      </c>
      <c r="L569" s="31">
        <v>0</v>
      </c>
      <c r="M569" s="31">
        <v>0</v>
      </c>
      <c r="N569" s="31">
        <v>1.1180000000000001</v>
      </c>
      <c r="O569" s="31">
        <v>183.78</v>
      </c>
      <c r="P569" s="31">
        <v>1.1180000000000001</v>
      </c>
      <c r="Q569" s="31">
        <v>183.78</v>
      </c>
      <c r="R569" s="32">
        <v>6.0833605397758199E-3</v>
      </c>
      <c r="S569" s="33">
        <v>61.3</v>
      </c>
      <c r="T569" s="34">
        <v>0.37291000108825773</v>
      </c>
      <c r="U569" s="34">
        <v>365.0016323865492</v>
      </c>
      <c r="V569" s="317">
        <v>22.374600065295464</v>
      </c>
    </row>
    <row r="570" spans="1:22" ht="12.75" x14ac:dyDescent="0.2">
      <c r="A570" s="304"/>
      <c r="B570" s="298">
        <v>564</v>
      </c>
      <c r="C570" s="57" t="s">
        <v>328</v>
      </c>
      <c r="D570" s="25" t="s">
        <v>329</v>
      </c>
      <c r="E570" s="30" t="s">
        <v>769</v>
      </c>
      <c r="F570" s="220" t="s">
        <v>40</v>
      </c>
      <c r="G570" s="29">
        <v>12</v>
      </c>
      <c r="H570" s="29">
        <v>1990</v>
      </c>
      <c r="I570" s="31">
        <v>7.3089950000000004</v>
      </c>
      <c r="J570" s="31">
        <v>2.0506199999999999</v>
      </c>
      <c r="K570" s="31">
        <v>1.3904639999999999</v>
      </c>
      <c r="L570" s="31">
        <v>-0.46962100000000001</v>
      </c>
      <c r="M570" s="31">
        <v>0</v>
      </c>
      <c r="N570" s="31">
        <v>4.3375320000000004</v>
      </c>
      <c r="O570" s="31">
        <v>709.63</v>
      </c>
      <c r="P570" s="31">
        <v>4.3375320000000004</v>
      </c>
      <c r="Q570" s="31">
        <v>709.63</v>
      </c>
      <c r="R570" s="32">
        <v>6.1123853275650694E-3</v>
      </c>
      <c r="S570" s="33">
        <v>48.941000000000003</v>
      </c>
      <c r="T570" s="34">
        <v>0.29914625031636205</v>
      </c>
      <c r="U570" s="34">
        <v>366.74311965390416</v>
      </c>
      <c r="V570" s="317">
        <v>17.948775018981724</v>
      </c>
    </row>
    <row r="571" spans="1:22" ht="12.75" x14ac:dyDescent="0.2">
      <c r="A571" s="304"/>
      <c r="B571" s="298">
        <v>565</v>
      </c>
      <c r="C571" s="57" t="s">
        <v>328</v>
      </c>
      <c r="D571" s="25" t="s">
        <v>329</v>
      </c>
      <c r="E571" s="30" t="s">
        <v>770</v>
      </c>
      <c r="F571" s="220" t="s">
        <v>40</v>
      </c>
      <c r="G571" s="29">
        <v>45</v>
      </c>
      <c r="H571" s="29">
        <v>1975</v>
      </c>
      <c r="I571" s="31">
        <v>23.654992</v>
      </c>
      <c r="J571" s="31">
        <v>2.7373150000000002</v>
      </c>
      <c r="K571" s="31">
        <v>6.3948150000000004</v>
      </c>
      <c r="L571" s="31">
        <v>0.27168799999999999</v>
      </c>
      <c r="M571" s="31">
        <v>0</v>
      </c>
      <c r="N571" s="31">
        <v>14.251174000000001</v>
      </c>
      <c r="O571" s="31">
        <v>2311.2800000000002</v>
      </c>
      <c r="P571" s="31">
        <v>14.251174000000001</v>
      </c>
      <c r="Q571" s="31">
        <v>2311.2800000000002</v>
      </c>
      <c r="R571" s="32">
        <v>6.1659227787200163E-3</v>
      </c>
      <c r="S571" s="33">
        <v>48.941000000000003</v>
      </c>
      <c r="T571" s="34">
        <v>0.30176642671333631</v>
      </c>
      <c r="U571" s="34">
        <v>369.95536672320094</v>
      </c>
      <c r="V571" s="317">
        <v>18.105985602800178</v>
      </c>
    </row>
    <row r="572" spans="1:22" ht="12.75" x14ac:dyDescent="0.2">
      <c r="A572" s="304"/>
      <c r="B572" s="299">
        <v>566</v>
      </c>
      <c r="C572" s="57" t="s">
        <v>328</v>
      </c>
      <c r="D572" s="25" t="s">
        <v>329</v>
      </c>
      <c r="E572" s="30" t="s">
        <v>771</v>
      </c>
      <c r="F572" s="220" t="s">
        <v>40</v>
      </c>
      <c r="G572" s="29">
        <v>12</v>
      </c>
      <c r="H572" s="29">
        <v>1975</v>
      </c>
      <c r="I572" s="31">
        <v>6.1609940000000005</v>
      </c>
      <c r="J572" s="31">
        <v>1.1041799999999999</v>
      </c>
      <c r="K572" s="31">
        <v>1.1795880000000001</v>
      </c>
      <c r="L572" s="31">
        <v>6.8820000000000006E-2</v>
      </c>
      <c r="M572" s="31">
        <v>0</v>
      </c>
      <c r="N572" s="31">
        <v>3.8084060000000002</v>
      </c>
      <c r="O572" s="31">
        <v>608.16</v>
      </c>
      <c r="P572" s="31">
        <v>3.8084060000000002</v>
      </c>
      <c r="Q572" s="31">
        <v>608.16</v>
      </c>
      <c r="R572" s="32">
        <v>6.2621777163904243E-3</v>
      </c>
      <c r="S572" s="33">
        <v>48.941000000000003</v>
      </c>
      <c r="T572" s="34">
        <v>0.30647723961786377</v>
      </c>
      <c r="U572" s="34">
        <v>375.73066298342542</v>
      </c>
      <c r="V572" s="317">
        <v>18.388634377071824</v>
      </c>
    </row>
    <row r="573" spans="1:22" ht="12.75" x14ac:dyDescent="0.2">
      <c r="A573" s="304"/>
      <c r="B573" s="298">
        <v>567</v>
      </c>
      <c r="C573" s="57" t="s">
        <v>406</v>
      </c>
      <c r="D573" s="25" t="s">
        <v>407</v>
      </c>
      <c r="E573" s="243" t="s">
        <v>395</v>
      </c>
      <c r="F573" s="220" t="s">
        <v>40</v>
      </c>
      <c r="G573" s="29">
        <v>30</v>
      </c>
      <c r="H573" s="29">
        <v>1990</v>
      </c>
      <c r="I573" s="31">
        <v>20.135000000000002</v>
      </c>
      <c r="J573" s="31">
        <v>3.68</v>
      </c>
      <c r="K573" s="31">
        <v>6.14</v>
      </c>
      <c r="L573" s="31">
        <v>0.55000000000000004</v>
      </c>
      <c r="M573" s="31"/>
      <c r="N573" s="31">
        <v>9.76</v>
      </c>
      <c r="O573" s="31">
        <v>1550.85</v>
      </c>
      <c r="P573" s="31">
        <v>9.76</v>
      </c>
      <c r="Q573" s="31">
        <v>1550.85</v>
      </c>
      <c r="R573" s="32">
        <v>6.2933230164103557E-3</v>
      </c>
      <c r="S573" s="33">
        <v>64.75</v>
      </c>
      <c r="T573" s="34">
        <v>0.40749266531257056</v>
      </c>
      <c r="U573" s="34">
        <v>377.59938098462129</v>
      </c>
      <c r="V573" s="317">
        <v>24.449559918754229</v>
      </c>
    </row>
    <row r="574" spans="1:22" ht="12.75" x14ac:dyDescent="0.2">
      <c r="A574" s="304"/>
      <c r="B574" s="298">
        <v>568</v>
      </c>
      <c r="C574" s="241" t="s">
        <v>957</v>
      </c>
      <c r="D574" s="242" t="s">
        <v>971</v>
      </c>
      <c r="E574" s="43" t="s">
        <v>988</v>
      </c>
      <c r="F574" s="221" t="s">
        <v>40</v>
      </c>
      <c r="G574" s="44">
        <v>18</v>
      </c>
      <c r="H574" s="44">
        <v>1996</v>
      </c>
      <c r="I574" s="45">
        <v>8.33</v>
      </c>
      <c r="J574" s="45">
        <v>0</v>
      </c>
      <c r="K574" s="45">
        <v>0</v>
      </c>
      <c r="L574" s="45">
        <v>0</v>
      </c>
      <c r="M574" s="45">
        <v>1.514</v>
      </c>
      <c r="N574" s="45">
        <v>6.8159999999999998</v>
      </c>
      <c r="O574" s="45">
        <v>1321.61</v>
      </c>
      <c r="P574" s="45">
        <v>8.33</v>
      </c>
      <c r="Q574" s="45">
        <v>1321.61</v>
      </c>
      <c r="R574" s="72">
        <v>6.3029184101209895E-3</v>
      </c>
      <c r="S574" s="46">
        <v>68.13</v>
      </c>
      <c r="T574" s="47">
        <v>0.42941783128154298</v>
      </c>
      <c r="U574" s="47">
        <v>378.17510460725941</v>
      </c>
      <c r="V574" s="318">
        <v>25.765069876892582</v>
      </c>
    </row>
    <row r="575" spans="1:22" ht="12.75" x14ac:dyDescent="0.2">
      <c r="A575" s="304"/>
      <c r="B575" s="299">
        <v>569</v>
      </c>
      <c r="C575" s="241" t="s">
        <v>957</v>
      </c>
      <c r="D575" s="242" t="s">
        <v>971</v>
      </c>
      <c r="E575" s="43" t="s">
        <v>987</v>
      </c>
      <c r="F575" s="221" t="s">
        <v>40</v>
      </c>
      <c r="G575" s="44">
        <v>18</v>
      </c>
      <c r="H575" s="44" t="s">
        <v>51</v>
      </c>
      <c r="I575" s="45">
        <v>10.3</v>
      </c>
      <c r="J575" s="45">
        <v>1.0780000000000001</v>
      </c>
      <c r="K575" s="45">
        <v>2.9910000000000001</v>
      </c>
      <c r="L575" s="45">
        <v>0.19700000000000001</v>
      </c>
      <c r="M575" s="45">
        <v>0</v>
      </c>
      <c r="N575" s="45">
        <v>6.0339999999999998</v>
      </c>
      <c r="O575" s="45">
        <v>955.53</v>
      </c>
      <c r="P575" s="45">
        <v>6.0339999999999998</v>
      </c>
      <c r="Q575" s="45">
        <v>955.53</v>
      </c>
      <c r="R575" s="72">
        <v>6.3148200475128986E-3</v>
      </c>
      <c r="S575" s="46">
        <v>68.13</v>
      </c>
      <c r="T575" s="47">
        <v>0.43022868983705376</v>
      </c>
      <c r="U575" s="47">
        <v>378.88920285077393</v>
      </c>
      <c r="V575" s="318">
        <v>25.813721390223225</v>
      </c>
    </row>
    <row r="576" spans="1:22" ht="12.75" x14ac:dyDescent="0.2">
      <c r="A576" s="304"/>
      <c r="B576" s="298">
        <v>570</v>
      </c>
      <c r="C576" s="57" t="s">
        <v>286</v>
      </c>
      <c r="D576" s="25" t="s">
        <v>287</v>
      </c>
      <c r="E576" s="56" t="s">
        <v>317</v>
      </c>
      <c r="F576" s="57" t="s">
        <v>40</v>
      </c>
      <c r="G576" s="25">
        <v>15</v>
      </c>
      <c r="H576" s="25">
        <v>1992</v>
      </c>
      <c r="I576" s="31">
        <v>10.08</v>
      </c>
      <c r="J576" s="31">
        <v>1.2390099999999999</v>
      </c>
      <c r="K576" s="31">
        <v>2.8291620000000002</v>
      </c>
      <c r="L576" s="31">
        <v>0.54598999999999998</v>
      </c>
      <c r="M576" s="31">
        <v>0</v>
      </c>
      <c r="N576" s="31">
        <v>5.4658379999999998</v>
      </c>
      <c r="O576" s="26">
        <v>861.65</v>
      </c>
      <c r="P576" s="31">
        <v>5.4658379999999998</v>
      </c>
      <c r="Q576" s="26">
        <v>861.65</v>
      </c>
      <c r="R576" s="32">
        <v>6.3434549991295769E-3</v>
      </c>
      <c r="S576" s="33">
        <v>61.04</v>
      </c>
      <c r="T576" s="34">
        <v>0.38720449314686939</v>
      </c>
      <c r="U576" s="34">
        <v>380.60729994777461</v>
      </c>
      <c r="V576" s="317">
        <v>23.232269588812162</v>
      </c>
    </row>
    <row r="577" spans="1:22" ht="12.75" x14ac:dyDescent="0.2">
      <c r="A577" s="304"/>
      <c r="B577" s="298">
        <v>571</v>
      </c>
      <c r="C577" s="57" t="s">
        <v>330</v>
      </c>
      <c r="D577" s="25" t="s">
        <v>331</v>
      </c>
      <c r="E577" s="66" t="s">
        <v>345</v>
      </c>
      <c r="F577" s="220" t="s">
        <v>40</v>
      </c>
      <c r="G577" s="67">
        <v>40</v>
      </c>
      <c r="H577" s="67">
        <v>1980</v>
      </c>
      <c r="I577" s="31">
        <v>22.483000000000001</v>
      </c>
      <c r="J577" s="31">
        <v>2.7240000000000002</v>
      </c>
      <c r="K577" s="31">
        <v>4.9139999999999997</v>
      </c>
      <c r="L577" s="31">
        <v>0.79400000000000004</v>
      </c>
      <c r="M577" s="31"/>
      <c r="N577" s="31">
        <v>14.051</v>
      </c>
      <c r="O577" s="68">
        <v>2214.0100000000002</v>
      </c>
      <c r="P577" s="31">
        <v>14.1</v>
      </c>
      <c r="Q577" s="68">
        <v>2214.0100000000002</v>
      </c>
      <c r="R577" s="32">
        <v>6.3685349207998152E-3</v>
      </c>
      <c r="S577" s="33">
        <v>57.8</v>
      </c>
      <c r="T577" s="34">
        <v>0.36810131842222932</v>
      </c>
      <c r="U577" s="34">
        <v>382.11209524798892</v>
      </c>
      <c r="V577" s="317">
        <v>22.086079105333759</v>
      </c>
    </row>
    <row r="578" spans="1:22" ht="12.75" x14ac:dyDescent="0.2">
      <c r="A578" s="304"/>
      <c r="B578" s="299">
        <v>572</v>
      </c>
      <c r="C578" s="57" t="s">
        <v>96</v>
      </c>
      <c r="D578" s="25" t="s">
        <v>97</v>
      </c>
      <c r="E578" s="30" t="s">
        <v>119</v>
      </c>
      <c r="F578" s="220"/>
      <c r="G578" s="29">
        <v>107</v>
      </c>
      <c r="H578" s="29">
        <v>1974</v>
      </c>
      <c r="I578" s="31">
        <v>40.17</v>
      </c>
      <c r="J578" s="31">
        <v>8.1199999999999992</v>
      </c>
      <c r="K578" s="31">
        <v>15.65</v>
      </c>
      <c r="L578" s="31">
        <v>0</v>
      </c>
      <c r="M578" s="31">
        <v>0</v>
      </c>
      <c r="N578" s="31">
        <v>16.399999999999999</v>
      </c>
      <c r="O578" s="31">
        <v>2559.98</v>
      </c>
      <c r="P578" s="31">
        <v>16.04</v>
      </c>
      <c r="Q578" s="31">
        <v>2503.08</v>
      </c>
      <c r="R578" s="32">
        <v>6.4099999999999999E-3</v>
      </c>
      <c r="S578" s="33">
        <v>47.4</v>
      </c>
      <c r="T578" s="34">
        <v>0.3</v>
      </c>
      <c r="U578" s="34">
        <v>384.41</v>
      </c>
      <c r="V578" s="317">
        <v>18.22</v>
      </c>
    </row>
    <row r="579" spans="1:22" ht="12.75" x14ac:dyDescent="0.2">
      <c r="A579" s="304"/>
      <c r="B579" s="298">
        <v>573</v>
      </c>
      <c r="C579" s="57" t="s">
        <v>328</v>
      </c>
      <c r="D579" s="25" t="s">
        <v>329</v>
      </c>
      <c r="E579" s="30" t="s">
        <v>772</v>
      </c>
      <c r="F579" s="220" t="s">
        <v>40</v>
      </c>
      <c r="G579" s="29">
        <v>7</v>
      </c>
      <c r="H579" s="29">
        <v>1902</v>
      </c>
      <c r="I579" s="31">
        <v>2.3050000000000002</v>
      </c>
      <c r="J579" s="31">
        <v>0.52580000000000005</v>
      </c>
      <c r="K579" s="31">
        <v>7.0000000000000007E-2</v>
      </c>
      <c r="L579" s="31">
        <v>-0.32179999999999997</v>
      </c>
      <c r="M579" s="31">
        <v>0</v>
      </c>
      <c r="N579" s="31">
        <v>2.0310000000000001</v>
      </c>
      <c r="O579" s="31">
        <v>314.45</v>
      </c>
      <c r="P579" s="31">
        <v>2.0310000000000001</v>
      </c>
      <c r="Q579" s="31">
        <v>314.45</v>
      </c>
      <c r="R579" s="32">
        <v>6.4588964859278114E-3</v>
      </c>
      <c r="S579" s="33">
        <v>48.941000000000003</v>
      </c>
      <c r="T579" s="34">
        <v>0.31610485291779306</v>
      </c>
      <c r="U579" s="34">
        <v>387.53378915566867</v>
      </c>
      <c r="V579" s="317">
        <v>18.966291175067582</v>
      </c>
    </row>
    <row r="580" spans="1:22" ht="12.75" x14ac:dyDescent="0.2">
      <c r="A580" s="304"/>
      <c r="B580" s="298">
        <v>574</v>
      </c>
      <c r="C580" s="57" t="s">
        <v>406</v>
      </c>
      <c r="D580" s="25" t="s">
        <v>407</v>
      </c>
      <c r="E580" s="243" t="s">
        <v>394</v>
      </c>
      <c r="F580" s="220" t="s">
        <v>40</v>
      </c>
      <c r="G580" s="29">
        <v>30</v>
      </c>
      <c r="H580" s="29">
        <v>1990</v>
      </c>
      <c r="I580" s="31">
        <v>18.3202</v>
      </c>
      <c r="J580" s="31">
        <v>2.78</v>
      </c>
      <c r="K580" s="31">
        <v>5.42</v>
      </c>
      <c r="L580" s="31">
        <v>0</v>
      </c>
      <c r="M580" s="31"/>
      <c r="N580" s="31">
        <v>10.122</v>
      </c>
      <c r="O580" s="31">
        <v>1563.68</v>
      </c>
      <c r="P580" s="31">
        <v>10.122</v>
      </c>
      <c r="Q580" s="31">
        <v>1563.68</v>
      </c>
      <c r="R580" s="32">
        <v>6.4731914458201166E-3</v>
      </c>
      <c r="S580" s="33">
        <v>64.75</v>
      </c>
      <c r="T580" s="34">
        <v>0.41913914611685255</v>
      </c>
      <c r="U580" s="34">
        <v>388.39148674920699</v>
      </c>
      <c r="V580" s="317">
        <v>25.148348767011154</v>
      </c>
    </row>
    <row r="581" spans="1:22" ht="12.75" x14ac:dyDescent="0.2">
      <c r="A581" s="304"/>
      <c r="B581" s="299">
        <v>575</v>
      </c>
      <c r="C581" s="229" t="s">
        <v>141</v>
      </c>
      <c r="D581" s="230" t="s">
        <v>142</v>
      </c>
      <c r="E581" s="231" t="s">
        <v>165</v>
      </c>
      <c r="F581" s="232"/>
      <c r="G581" s="233">
        <v>12</v>
      </c>
      <c r="H581" s="234" t="s">
        <v>51</v>
      </c>
      <c r="I581" s="235">
        <v>7.8</v>
      </c>
      <c r="J581" s="235">
        <v>1.46</v>
      </c>
      <c r="K581" s="235">
        <v>2.33</v>
      </c>
      <c r="L581" s="235"/>
      <c r="M581" s="235">
        <v>0.72179999999999989</v>
      </c>
      <c r="N581" s="235">
        <v>3.2881999999999998</v>
      </c>
      <c r="O581" s="237">
        <v>617.34</v>
      </c>
      <c r="P581" s="235">
        <v>4.01</v>
      </c>
      <c r="Q581" s="237">
        <v>617.34</v>
      </c>
      <c r="R581" s="72">
        <v>6.4956101985939674E-3</v>
      </c>
      <c r="S581" s="46">
        <v>56.7</v>
      </c>
      <c r="T581" s="47">
        <v>0.36830109826027796</v>
      </c>
      <c r="U581" s="47">
        <v>389.73661191563804</v>
      </c>
      <c r="V581" s="318">
        <v>22.098065895616678</v>
      </c>
    </row>
    <row r="582" spans="1:22" ht="12.75" x14ac:dyDescent="0.2">
      <c r="A582" s="304"/>
      <c r="B582" s="298">
        <v>576</v>
      </c>
      <c r="C582" s="57" t="s">
        <v>328</v>
      </c>
      <c r="D582" s="25" t="s">
        <v>329</v>
      </c>
      <c r="E582" s="30" t="s">
        <v>773</v>
      </c>
      <c r="F582" s="220" t="s">
        <v>40</v>
      </c>
      <c r="G582" s="29">
        <v>60</v>
      </c>
      <c r="H582" s="29">
        <v>1986</v>
      </c>
      <c r="I582" s="31">
        <v>27.65401</v>
      </c>
      <c r="J582" s="31">
        <v>2.923448</v>
      </c>
      <c r="K582" s="31">
        <v>9.5261790000000008</v>
      </c>
      <c r="L582" s="31">
        <v>-1.6445000000000001E-2</v>
      </c>
      <c r="M582" s="31">
        <v>0</v>
      </c>
      <c r="N582" s="31">
        <v>15.220827999999999</v>
      </c>
      <c r="O582" s="31">
        <v>2341.37</v>
      </c>
      <c r="P582" s="31">
        <v>15.220827999999999</v>
      </c>
      <c r="Q582" s="31">
        <v>2341.37</v>
      </c>
      <c r="R582" s="32">
        <v>6.5008213140170072E-3</v>
      </c>
      <c r="S582" s="33">
        <v>48.941000000000003</v>
      </c>
      <c r="T582" s="34">
        <v>0.31815669592930634</v>
      </c>
      <c r="U582" s="34">
        <v>390.0492788410204</v>
      </c>
      <c r="V582" s="317">
        <v>19.089401755758381</v>
      </c>
    </row>
    <row r="583" spans="1:22" ht="12.75" x14ac:dyDescent="0.2">
      <c r="A583" s="304"/>
      <c r="B583" s="298">
        <v>577</v>
      </c>
      <c r="C583" s="57" t="s">
        <v>328</v>
      </c>
      <c r="D583" s="25" t="s">
        <v>329</v>
      </c>
      <c r="E583" s="30" t="s">
        <v>774</v>
      </c>
      <c r="F583" s="220" t="s">
        <v>40</v>
      </c>
      <c r="G583" s="29">
        <v>45</v>
      </c>
      <c r="H583" s="29">
        <v>1976</v>
      </c>
      <c r="I583" s="31">
        <v>25.459990000000001</v>
      </c>
      <c r="J583" s="31">
        <v>3.1547999999999998</v>
      </c>
      <c r="K583" s="31">
        <v>7.5997349999999999</v>
      </c>
      <c r="L583" s="31">
        <v>-0.34980499999999998</v>
      </c>
      <c r="M583" s="31">
        <v>0</v>
      </c>
      <c r="N583" s="31">
        <v>15.055260000000001</v>
      </c>
      <c r="O583" s="31">
        <v>2304</v>
      </c>
      <c r="P583" s="31">
        <v>15.055260000000001</v>
      </c>
      <c r="Q583" s="31">
        <v>2304</v>
      </c>
      <c r="R583" s="32">
        <v>6.5344010416666671E-3</v>
      </c>
      <c r="S583" s="33">
        <v>48.941000000000003</v>
      </c>
      <c r="T583" s="34">
        <v>0.31980012138020836</v>
      </c>
      <c r="U583" s="34">
        <v>392.06406250000003</v>
      </c>
      <c r="V583" s="317">
        <v>19.188007282812499</v>
      </c>
    </row>
    <row r="584" spans="1:22" ht="12.75" x14ac:dyDescent="0.2">
      <c r="A584" s="304"/>
      <c r="B584" s="299">
        <v>578</v>
      </c>
      <c r="C584" s="57" t="s">
        <v>228</v>
      </c>
      <c r="D584" s="25" t="s">
        <v>229</v>
      </c>
      <c r="E584" s="30" t="s">
        <v>708</v>
      </c>
      <c r="F584" s="220" t="s">
        <v>40</v>
      </c>
      <c r="G584" s="29">
        <v>8</v>
      </c>
      <c r="H584" s="29">
        <v>1975</v>
      </c>
      <c r="I584" s="31">
        <v>4.5250000000000004</v>
      </c>
      <c r="J584" s="31">
        <v>0.52600000000000002</v>
      </c>
      <c r="K584" s="31">
        <v>1.5029999999999999</v>
      </c>
      <c r="L584" s="31">
        <v>-0.11799999999999999</v>
      </c>
      <c r="M584" s="31"/>
      <c r="N584" s="31">
        <v>2.6139999999999999</v>
      </c>
      <c r="O584" s="31">
        <v>397.89</v>
      </c>
      <c r="P584" s="31">
        <v>2.6139999999999999</v>
      </c>
      <c r="Q584" s="31">
        <v>397.89</v>
      </c>
      <c r="R584" s="32">
        <v>6.5696549297544543E-3</v>
      </c>
      <c r="S584" s="33">
        <v>70.400000000000006</v>
      </c>
      <c r="T584" s="34">
        <v>0.46250370705471361</v>
      </c>
      <c r="U584" s="34">
        <v>394.1792957852673</v>
      </c>
      <c r="V584" s="317">
        <v>27.750222423282818</v>
      </c>
    </row>
    <row r="585" spans="1:22" ht="12.75" x14ac:dyDescent="0.2">
      <c r="A585" s="304"/>
      <c r="B585" s="298">
        <v>579</v>
      </c>
      <c r="C585" s="57" t="s">
        <v>286</v>
      </c>
      <c r="D585" s="25" t="s">
        <v>287</v>
      </c>
      <c r="E585" s="56" t="s">
        <v>318</v>
      </c>
      <c r="F585" s="57" t="s">
        <v>40</v>
      </c>
      <c r="G585" s="25">
        <v>32</v>
      </c>
      <c r="H585" s="25">
        <v>1980</v>
      </c>
      <c r="I585" s="31">
        <v>20.64</v>
      </c>
      <c r="J585" s="31">
        <v>1.8854500000000001</v>
      </c>
      <c r="K585" s="31">
        <v>2.1164700000000001</v>
      </c>
      <c r="L585" s="31">
        <v>0.10355</v>
      </c>
      <c r="M585" s="31">
        <v>2.1164700000000001</v>
      </c>
      <c r="N585" s="31">
        <v>9.6416959999999996</v>
      </c>
      <c r="O585" s="26">
        <v>1789.68</v>
      </c>
      <c r="P585" s="31">
        <v>11.758165999999999</v>
      </c>
      <c r="Q585" s="26">
        <v>1789.68</v>
      </c>
      <c r="R585" s="32">
        <v>6.5699823432121933E-3</v>
      </c>
      <c r="S585" s="33">
        <v>61.04</v>
      </c>
      <c r="T585" s="34">
        <v>0.40103172222967226</v>
      </c>
      <c r="U585" s="34">
        <v>394.19894059273156</v>
      </c>
      <c r="V585" s="317">
        <v>24.061903333780332</v>
      </c>
    </row>
    <row r="586" spans="1:22" ht="12.75" x14ac:dyDescent="0.2">
      <c r="A586" s="304"/>
      <c r="B586" s="298">
        <v>580</v>
      </c>
      <c r="C586" s="57" t="s">
        <v>328</v>
      </c>
      <c r="D586" s="25" t="s">
        <v>329</v>
      </c>
      <c r="E586" s="30" t="s">
        <v>775</v>
      </c>
      <c r="F586" s="220" t="s">
        <v>40</v>
      </c>
      <c r="G586" s="29">
        <v>45</v>
      </c>
      <c r="H586" s="29">
        <v>1966</v>
      </c>
      <c r="I586" s="31">
        <v>26.247999</v>
      </c>
      <c r="J586" s="31">
        <v>5.2054200000000002</v>
      </c>
      <c r="K586" s="31">
        <v>10.612035000000001</v>
      </c>
      <c r="L586" s="31">
        <v>-2.0944199999999999</v>
      </c>
      <c r="M586" s="31">
        <v>0</v>
      </c>
      <c r="N586" s="31">
        <v>12.524964000000001</v>
      </c>
      <c r="O586" s="31">
        <v>1900.48</v>
      </c>
      <c r="P586" s="31">
        <v>12.524964000000001</v>
      </c>
      <c r="Q586" s="31">
        <v>1900.48</v>
      </c>
      <c r="R586" s="32">
        <v>6.5904213672335413E-3</v>
      </c>
      <c r="S586" s="33">
        <v>48.941000000000003</v>
      </c>
      <c r="T586" s="34">
        <v>0.32254181213377675</v>
      </c>
      <c r="U586" s="34">
        <v>395.42528203401253</v>
      </c>
      <c r="V586" s="317">
        <v>19.35250872802661</v>
      </c>
    </row>
    <row r="587" spans="1:22" ht="12.75" x14ac:dyDescent="0.2">
      <c r="A587" s="304"/>
      <c r="B587" s="299">
        <v>581</v>
      </c>
      <c r="C587" s="241" t="s">
        <v>957</v>
      </c>
      <c r="D587" s="242" t="s">
        <v>971</v>
      </c>
      <c r="E587" s="43" t="s">
        <v>989</v>
      </c>
      <c r="F587" s="221" t="s">
        <v>40</v>
      </c>
      <c r="G587" s="44">
        <v>58</v>
      </c>
      <c r="H587" s="44" t="s">
        <v>51</v>
      </c>
      <c r="I587" s="45">
        <v>27.966999999999999</v>
      </c>
      <c r="J587" s="45">
        <v>3.34</v>
      </c>
      <c r="K587" s="45">
        <v>8.2029999999999994</v>
      </c>
      <c r="L587" s="45">
        <v>0.89300000000000002</v>
      </c>
      <c r="M587" s="45">
        <v>1.5529999999999999</v>
      </c>
      <c r="N587" s="45">
        <v>13.978</v>
      </c>
      <c r="O587" s="45">
        <v>2346.98</v>
      </c>
      <c r="P587" s="45">
        <v>15.531000000000001</v>
      </c>
      <c r="Q587" s="45">
        <v>2346.98</v>
      </c>
      <c r="R587" s="72">
        <v>6.6174402849619512E-3</v>
      </c>
      <c r="S587" s="46">
        <v>68.13</v>
      </c>
      <c r="T587" s="47">
        <v>0.45084620661445768</v>
      </c>
      <c r="U587" s="47">
        <v>397.0464170977171</v>
      </c>
      <c r="V587" s="318">
        <v>27.050772396867465</v>
      </c>
    </row>
    <row r="588" spans="1:22" ht="12.75" x14ac:dyDescent="0.2">
      <c r="A588" s="304"/>
      <c r="B588" s="298">
        <v>582</v>
      </c>
      <c r="C588" s="57" t="s">
        <v>328</v>
      </c>
      <c r="D588" s="25" t="s">
        <v>329</v>
      </c>
      <c r="E588" s="30" t="s">
        <v>776</v>
      </c>
      <c r="F588" s="220" t="s">
        <v>40</v>
      </c>
      <c r="G588" s="29">
        <v>45</v>
      </c>
      <c r="H588" s="29">
        <v>1987</v>
      </c>
      <c r="I588" s="31">
        <v>27.243004999999997</v>
      </c>
      <c r="J588" s="31">
        <v>5.4068009999999997</v>
      </c>
      <c r="K588" s="31">
        <v>7.9299900000000001</v>
      </c>
      <c r="L588" s="31">
        <v>-1.6838010000000001</v>
      </c>
      <c r="M588" s="31">
        <v>0</v>
      </c>
      <c r="N588" s="31">
        <v>15.590014999999999</v>
      </c>
      <c r="O588" s="31">
        <v>2331.75</v>
      </c>
      <c r="P588" s="31">
        <v>15.590014999999999</v>
      </c>
      <c r="Q588" s="31">
        <v>2331.75</v>
      </c>
      <c r="R588" s="32">
        <v>6.6859719095100243E-3</v>
      </c>
      <c r="S588" s="33">
        <v>48.941000000000003</v>
      </c>
      <c r="T588" s="34">
        <v>0.32721815122333014</v>
      </c>
      <c r="U588" s="34">
        <v>401.15831457060148</v>
      </c>
      <c r="V588" s="317">
        <v>19.633089073399809</v>
      </c>
    </row>
    <row r="589" spans="1:22" ht="12.75" x14ac:dyDescent="0.2">
      <c r="A589" s="304"/>
      <c r="B589" s="298">
        <v>583</v>
      </c>
      <c r="C589" s="57" t="s">
        <v>328</v>
      </c>
      <c r="D589" s="25" t="s">
        <v>329</v>
      </c>
      <c r="E589" s="30" t="s">
        <v>777</v>
      </c>
      <c r="F589" s="220" t="s">
        <v>40</v>
      </c>
      <c r="G589" s="29">
        <v>40</v>
      </c>
      <c r="H589" s="29">
        <v>1995</v>
      </c>
      <c r="I589" s="31">
        <v>25.218991000000003</v>
      </c>
      <c r="J589" s="31">
        <v>5.2054200000000002</v>
      </c>
      <c r="K589" s="31">
        <v>7.1379999999999999</v>
      </c>
      <c r="L589" s="31">
        <v>-1.7884180000000001</v>
      </c>
      <c r="M589" s="31">
        <v>0</v>
      </c>
      <c r="N589" s="31">
        <v>14.663989000000001</v>
      </c>
      <c r="O589" s="31">
        <v>2169.15</v>
      </c>
      <c r="P589" s="31">
        <v>14.663989000000001</v>
      </c>
      <c r="Q589" s="31">
        <v>2169.15</v>
      </c>
      <c r="R589" s="32">
        <v>6.7602466403890926E-3</v>
      </c>
      <c r="S589" s="33">
        <v>48.941000000000003</v>
      </c>
      <c r="T589" s="34">
        <v>0.33085323082728257</v>
      </c>
      <c r="U589" s="34">
        <v>405.61479842334558</v>
      </c>
      <c r="V589" s="317">
        <v>19.85119384963696</v>
      </c>
    </row>
    <row r="590" spans="1:22" ht="12.75" x14ac:dyDescent="0.2">
      <c r="A590" s="304"/>
      <c r="B590" s="299">
        <v>584</v>
      </c>
      <c r="C590" s="229" t="s">
        <v>141</v>
      </c>
      <c r="D590" s="230" t="s">
        <v>142</v>
      </c>
      <c r="E590" s="231" t="s">
        <v>163</v>
      </c>
      <c r="F590" s="232"/>
      <c r="G590" s="233">
        <v>107</v>
      </c>
      <c r="H590" s="234" t="s">
        <v>51</v>
      </c>
      <c r="I590" s="235">
        <v>37.200000000000003</v>
      </c>
      <c r="J590" s="235">
        <v>6.26</v>
      </c>
      <c r="K590" s="235">
        <v>14.16</v>
      </c>
      <c r="L590" s="235">
        <v>-0.7</v>
      </c>
      <c r="M590" s="235">
        <v>3.14</v>
      </c>
      <c r="N590" s="235">
        <v>14.34</v>
      </c>
      <c r="O590" s="237">
        <v>2563.58</v>
      </c>
      <c r="P590" s="235">
        <v>17.21</v>
      </c>
      <c r="Q590" s="237">
        <v>2544.59</v>
      </c>
      <c r="R590" s="72">
        <v>6.7633685583925107E-3</v>
      </c>
      <c r="S590" s="46">
        <v>56.7</v>
      </c>
      <c r="T590" s="47">
        <v>0.38348299726085538</v>
      </c>
      <c r="U590" s="47">
        <v>405.80211350355069</v>
      </c>
      <c r="V590" s="318">
        <v>23.008979835651324</v>
      </c>
    </row>
    <row r="591" spans="1:22" ht="12.75" x14ac:dyDescent="0.2">
      <c r="A591" s="304"/>
      <c r="B591" s="298">
        <v>585</v>
      </c>
      <c r="C591" s="57" t="s">
        <v>228</v>
      </c>
      <c r="D591" s="25" t="s">
        <v>229</v>
      </c>
      <c r="E591" s="30" t="s">
        <v>709</v>
      </c>
      <c r="F591" s="220" t="s">
        <v>40</v>
      </c>
      <c r="G591" s="29">
        <v>40</v>
      </c>
      <c r="H591" s="29">
        <v>1985</v>
      </c>
      <c r="I591" s="31">
        <v>25.803999999999998</v>
      </c>
      <c r="J591" s="31">
        <v>1.7889999999999999</v>
      </c>
      <c r="K591" s="31">
        <v>7.5</v>
      </c>
      <c r="L591" s="31">
        <v>0.96499999999999997</v>
      </c>
      <c r="M591" s="31"/>
      <c r="N591" s="31">
        <v>15.55</v>
      </c>
      <c r="O591" s="31">
        <v>2296.63</v>
      </c>
      <c r="P591" s="31">
        <v>15.55</v>
      </c>
      <c r="Q591" s="31">
        <v>2296.63</v>
      </c>
      <c r="R591" s="32">
        <v>6.7707902448370001E-3</v>
      </c>
      <c r="S591" s="33">
        <v>70.400000000000006</v>
      </c>
      <c r="T591" s="34">
        <v>0.47666363323652483</v>
      </c>
      <c r="U591" s="34">
        <v>406.24741469022001</v>
      </c>
      <c r="V591" s="317">
        <v>28.59981799419149</v>
      </c>
    </row>
    <row r="592" spans="1:22" ht="12.75" x14ac:dyDescent="0.2">
      <c r="A592" s="304"/>
      <c r="B592" s="298">
        <v>586</v>
      </c>
      <c r="C592" s="57" t="s">
        <v>96</v>
      </c>
      <c r="D592" s="25" t="s">
        <v>97</v>
      </c>
      <c r="E592" s="30" t="s">
        <v>116</v>
      </c>
      <c r="F592" s="220"/>
      <c r="G592" s="29">
        <v>108</v>
      </c>
      <c r="H592" s="29">
        <v>1968</v>
      </c>
      <c r="I592" s="31">
        <v>42.88</v>
      </c>
      <c r="J592" s="31">
        <v>6.21</v>
      </c>
      <c r="K592" s="31">
        <v>19.18</v>
      </c>
      <c r="L592" s="31">
        <v>0</v>
      </c>
      <c r="M592" s="31">
        <v>0</v>
      </c>
      <c r="N592" s="31">
        <v>17.489999999999998</v>
      </c>
      <c r="O592" s="31">
        <v>2559.3200000000002</v>
      </c>
      <c r="P592" s="31">
        <v>17.489999999999998</v>
      </c>
      <c r="Q592" s="31">
        <v>2559.3200000000002</v>
      </c>
      <c r="R592" s="32">
        <v>6.8300000000000001E-3</v>
      </c>
      <c r="S592" s="33">
        <v>47.4</v>
      </c>
      <c r="T592" s="34">
        <v>0.32</v>
      </c>
      <c r="U592" s="34">
        <v>410.03</v>
      </c>
      <c r="V592" s="317">
        <v>19.440000000000001</v>
      </c>
    </row>
    <row r="593" spans="1:22" ht="12.75" x14ac:dyDescent="0.2">
      <c r="A593" s="304"/>
      <c r="B593" s="299">
        <v>587</v>
      </c>
      <c r="C593" s="57" t="s">
        <v>406</v>
      </c>
      <c r="D593" s="25" t="s">
        <v>407</v>
      </c>
      <c r="E593" s="243" t="s">
        <v>389</v>
      </c>
      <c r="F593" s="220" t="s">
        <v>40</v>
      </c>
      <c r="G593" s="29">
        <v>40</v>
      </c>
      <c r="H593" s="29">
        <v>1986</v>
      </c>
      <c r="I593" s="31">
        <v>28.138999999999999</v>
      </c>
      <c r="J593" s="31">
        <v>4.7</v>
      </c>
      <c r="K593" s="31">
        <v>6.1</v>
      </c>
      <c r="L593" s="31">
        <v>1.82</v>
      </c>
      <c r="M593" s="31"/>
      <c r="N593" s="31">
        <v>15.51</v>
      </c>
      <c r="O593" s="31">
        <v>2266.4699999999998</v>
      </c>
      <c r="P593" s="31">
        <v>15.51</v>
      </c>
      <c r="Q593" s="31">
        <v>2266.4699999999998</v>
      </c>
      <c r="R593" s="32">
        <v>6.843240810599744E-3</v>
      </c>
      <c r="S593" s="33">
        <v>64.75</v>
      </c>
      <c r="T593" s="34">
        <v>0.44309984248633344</v>
      </c>
      <c r="U593" s="34">
        <v>410.59444863598463</v>
      </c>
      <c r="V593" s="317">
        <v>26.585990549180007</v>
      </c>
    </row>
    <row r="594" spans="1:22" ht="12.75" x14ac:dyDescent="0.2">
      <c r="A594" s="304"/>
      <c r="B594" s="298">
        <v>588</v>
      </c>
      <c r="C594" s="57" t="s">
        <v>228</v>
      </c>
      <c r="D594" s="25" t="s">
        <v>229</v>
      </c>
      <c r="E594" s="30" t="s">
        <v>710</v>
      </c>
      <c r="F594" s="220" t="s">
        <v>40</v>
      </c>
      <c r="G594" s="29">
        <v>20</v>
      </c>
      <c r="H594" s="29">
        <v>1980</v>
      </c>
      <c r="I594" s="31">
        <v>12.461</v>
      </c>
      <c r="J594" s="31">
        <v>0.68400000000000005</v>
      </c>
      <c r="K594" s="31">
        <v>4.1520000000000001</v>
      </c>
      <c r="L594" s="31">
        <v>0.13200000000000001</v>
      </c>
      <c r="M594" s="31"/>
      <c r="N594" s="31">
        <v>7.4930000000000003</v>
      </c>
      <c r="O594" s="31">
        <v>1085.06</v>
      </c>
      <c r="P594" s="31">
        <v>7.4930000000000003</v>
      </c>
      <c r="Q594" s="31">
        <v>1085.06</v>
      </c>
      <c r="R594" s="32">
        <v>6.9056089064199223E-3</v>
      </c>
      <c r="S594" s="33">
        <v>70.400000000000006</v>
      </c>
      <c r="T594" s="34">
        <v>0.48615486701196259</v>
      </c>
      <c r="U594" s="34">
        <v>414.33653438519536</v>
      </c>
      <c r="V594" s="317">
        <v>29.169292020717755</v>
      </c>
    </row>
    <row r="595" spans="1:22" ht="12.75" x14ac:dyDescent="0.2">
      <c r="A595" s="304"/>
      <c r="B595" s="298">
        <v>589</v>
      </c>
      <c r="C595" s="57" t="s">
        <v>96</v>
      </c>
      <c r="D595" s="25" t="s">
        <v>97</v>
      </c>
      <c r="E595" s="30" t="s">
        <v>125</v>
      </c>
      <c r="F595" s="220"/>
      <c r="G595" s="29">
        <v>92</v>
      </c>
      <c r="H595" s="29">
        <v>1991</v>
      </c>
      <c r="I595" s="31">
        <v>49.49</v>
      </c>
      <c r="J595" s="31">
        <v>7.02</v>
      </c>
      <c r="K595" s="31">
        <v>16.440000000000001</v>
      </c>
      <c r="L595" s="31">
        <v>0</v>
      </c>
      <c r="M595" s="31">
        <v>0</v>
      </c>
      <c r="N595" s="31">
        <v>26.03</v>
      </c>
      <c r="O595" s="31">
        <v>3724.65</v>
      </c>
      <c r="P595" s="31">
        <v>24.8</v>
      </c>
      <c r="Q595" s="31">
        <v>3549.53</v>
      </c>
      <c r="R595" s="32">
        <v>6.9899999999999997E-3</v>
      </c>
      <c r="S595" s="33">
        <v>47.4</v>
      </c>
      <c r="T595" s="34">
        <v>0.33</v>
      </c>
      <c r="U595" s="34">
        <v>419.29</v>
      </c>
      <c r="V595" s="317">
        <v>19.87</v>
      </c>
    </row>
    <row r="596" spans="1:22" ht="12.75" x14ac:dyDescent="0.2">
      <c r="A596" s="304"/>
      <c r="B596" s="299">
        <v>590</v>
      </c>
      <c r="C596" s="220" t="s">
        <v>172</v>
      </c>
      <c r="D596" s="29" t="s">
        <v>173</v>
      </c>
      <c r="E596" s="41" t="s">
        <v>547</v>
      </c>
      <c r="F596" s="220" t="s">
        <v>181</v>
      </c>
      <c r="G596" s="29">
        <v>7</v>
      </c>
      <c r="H596" s="29" t="s">
        <v>51</v>
      </c>
      <c r="I596" s="31">
        <f>SUM(J596:N596)</f>
        <v>2.4</v>
      </c>
      <c r="J596" s="31">
        <v>0.21029999999999999</v>
      </c>
      <c r="K596" s="31">
        <v>0</v>
      </c>
      <c r="L596" s="31">
        <v>4.4699999999999997E-2</v>
      </c>
      <c r="M596" s="31">
        <v>0</v>
      </c>
      <c r="N596" s="31">
        <v>2.145</v>
      </c>
      <c r="O596" s="31">
        <v>305.18</v>
      </c>
      <c r="P596" s="31">
        <f>N596</f>
        <v>2.145</v>
      </c>
      <c r="Q596" s="31">
        <f>O596</f>
        <v>305.18</v>
      </c>
      <c r="R596" s="32">
        <f>P596/Q596</f>
        <v>7.0286388360967294E-3</v>
      </c>
      <c r="S596" s="33">
        <v>42.4</v>
      </c>
      <c r="T596" s="34">
        <f>R596*S596</f>
        <v>0.29801428665050134</v>
      </c>
      <c r="U596" s="34">
        <f>R596*60*1000</f>
        <v>421.71833016580376</v>
      </c>
      <c r="V596" s="317">
        <f>U596*S596/1000</f>
        <v>17.880857199030082</v>
      </c>
    </row>
    <row r="597" spans="1:22" ht="12.75" x14ac:dyDescent="0.2">
      <c r="A597" s="304"/>
      <c r="B597" s="298">
        <v>591</v>
      </c>
      <c r="C597" s="57" t="s">
        <v>96</v>
      </c>
      <c r="D597" s="25" t="s">
        <v>97</v>
      </c>
      <c r="E597" s="30" t="s">
        <v>121</v>
      </c>
      <c r="F597" s="220"/>
      <c r="G597" s="29">
        <v>118</v>
      </c>
      <c r="H597" s="29">
        <v>1961</v>
      </c>
      <c r="I597" s="31">
        <v>29.25</v>
      </c>
      <c r="J597" s="31">
        <v>9.1999999999999993</v>
      </c>
      <c r="K597" s="31">
        <v>1.51</v>
      </c>
      <c r="L597" s="31">
        <v>0</v>
      </c>
      <c r="M597" s="31">
        <v>0</v>
      </c>
      <c r="N597" s="31">
        <v>18.53</v>
      </c>
      <c r="O597" s="31">
        <v>2620.0300000000002</v>
      </c>
      <c r="P597" s="31">
        <v>18.53</v>
      </c>
      <c r="Q597" s="31">
        <v>2620.0300000000002</v>
      </c>
      <c r="R597" s="32">
        <v>7.0699999999999999E-3</v>
      </c>
      <c r="S597" s="33">
        <v>47.4</v>
      </c>
      <c r="T597" s="34">
        <v>0.34</v>
      </c>
      <c r="U597" s="34">
        <v>424.45</v>
      </c>
      <c r="V597" s="317">
        <v>20.12</v>
      </c>
    </row>
    <row r="598" spans="1:22" ht="12.75" x14ac:dyDescent="0.2">
      <c r="A598" s="304"/>
      <c r="B598" s="298">
        <v>592</v>
      </c>
      <c r="C598" s="241" t="s">
        <v>957</v>
      </c>
      <c r="D598" s="242" t="s">
        <v>971</v>
      </c>
      <c r="E598" s="43" t="s">
        <v>990</v>
      </c>
      <c r="F598" s="221" t="s">
        <v>40</v>
      </c>
      <c r="G598" s="44">
        <v>22</v>
      </c>
      <c r="H598" s="44" t="s">
        <v>51</v>
      </c>
      <c r="I598" s="45">
        <v>13.53</v>
      </c>
      <c r="J598" s="45">
        <v>1.7350000000000001</v>
      </c>
      <c r="K598" s="45">
        <v>2.9569999999999999</v>
      </c>
      <c r="L598" s="45">
        <v>0.30499999999999999</v>
      </c>
      <c r="M598" s="45">
        <v>0</v>
      </c>
      <c r="N598" s="45">
        <v>8.5329999999999995</v>
      </c>
      <c r="O598" s="45">
        <v>1205.6099999999999</v>
      </c>
      <c r="P598" s="45">
        <v>8.5329999999999995</v>
      </c>
      <c r="Q598" s="45">
        <v>1205.6099999999999</v>
      </c>
      <c r="R598" s="72">
        <v>7.0777448760378564E-3</v>
      </c>
      <c r="S598" s="46">
        <v>68.13</v>
      </c>
      <c r="T598" s="47">
        <v>0.48220675840445915</v>
      </c>
      <c r="U598" s="47">
        <v>424.6646925622714</v>
      </c>
      <c r="V598" s="318">
        <v>28.93240550426755</v>
      </c>
    </row>
    <row r="599" spans="1:22" ht="12.75" x14ac:dyDescent="0.2">
      <c r="A599" s="304"/>
      <c r="B599" s="299">
        <v>593</v>
      </c>
      <c r="C599" s="241" t="s">
        <v>957</v>
      </c>
      <c r="D599" s="242" t="s">
        <v>971</v>
      </c>
      <c r="E599" s="43" t="s">
        <v>991</v>
      </c>
      <c r="F599" s="221" t="s">
        <v>40</v>
      </c>
      <c r="G599" s="44">
        <v>40</v>
      </c>
      <c r="H599" s="44" t="s">
        <v>51</v>
      </c>
      <c r="I599" s="45">
        <v>27.22</v>
      </c>
      <c r="J599" s="45">
        <v>2.234</v>
      </c>
      <c r="K599" s="45">
        <v>7.657</v>
      </c>
      <c r="L599" s="45">
        <v>0.97899999999999998</v>
      </c>
      <c r="M599" s="45">
        <v>2.6160000000000001</v>
      </c>
      <c r="N599" s="45">
        <v>13.734</v>
      </c>
      <c r="O599" s="45">
        <v>2265.34</v>
      </c>
      <c r="P599" s="45">
        <v>16.350000000000001</v>
      </c>
      <c r="Q599" s="45">
        <v>2265.34</v>
      </c>
      <c r="R599" s="72">
        <v>7.2174596307838998E-3</v>
      </c>
      <c r="S599" s="46">
        <v>68.13</v>
      </c>
      <c r="T599" s="47">
        <v>0.49172552464530705</v>
      </c>
      <c r="U599" s="47">
        <v>433.04757784703395</v>
      </c>
      <c r="V599" s="318">
        <v>29.503531478718422</v>
      </c>
    </row>
    <row r="600" spans="1:22" ht="12.75" x14ac:dyDescent="0.2">
      <c r="A600" s="304"/>
      <c r="B600" s="298">
        <v>594</v>
      </c>
      <c r="C600" s="227" t="s">
        <v>32</v>
      </c>
      <c r="D600" s="228" t="s">
        <v>33</v>
      </c>
      <c r="E600" s="24" t="s">
        <v>84</v>
      </c>
      <c r="F600" s="57"/>
      <c r="G600" s="25">
        <v>47</v>
      </c>
      <c r="H600" s="25" t="s">
        <v>51</v>
      </c>
      <c r="I600" s="26">
        <v>20.408000000000001</v>
      </c>
      <c r="J600" s="26">
        <v>5.3627200000000004</v>
      </c>
      <c r="K600" s="26">
        <v>0</v>
      </c>
      <c r="L600" s="26">
        <v>1.2672810000000001</v>
      </c>
      <c r="M600" s="26">
        <v>0</v>
      </c>
      <c r="N600" s="26">
        <v>13.778</v>
      </c>
      <c r="O600" s="26">
        <v>1879.63</v>
      </c>
      <c r="P600" s="26">
        <v>13.778</v>
      </c>
      <c r="Q600" s="26">
        <v>1879.63</v>
      </c>
      <c r="R600" s="71">
        <v>7.3301660433170357E-3</v>
      </c>
      <c r="S600" s="27">
        <v>54.1</v>
      </c>
      <c r="T600" s="27">
        <v>0.39656198294345163</v>
      </c>
      <c r="U600" s="27">
        <v>439.80996259902219</v>
      </c>
      <c r="V600" s="319">
        <v>23.793718976607103</v>
      </c>
    </row>
    <row r="601" spans="1:22" ht="12.75" x14ac:dyDescent="0.2">
      <c r="A601" s="304"/>
      <c r="B601" s="298">
        <v>595</v>
      </c>
      <c r="C601" s="220" t="s">
        <v>172</v>
      </c>
      <c r="D601" s="29" t="s">
        <v>173</v>
      </c>
      <c r="E601" s="41" t="s">
        <v>548</v>
      </c>
      <c r="F601" s="220" t="s">
        <v>181</v>
      </c>
      <c r="G601" s="29">
        <v>30</v>
      </c>
      <c r="H601" s="29" t="s">
        <v>51</v>
      </c>
      <c r="I601" s="31">
        <f>SUM(J601:N601)</f>
        <v>18.899999999999999</v>
      </c>
      <c r="J601" s="31">
        <v>2.2925</v>
      </c>
      <c r="K601" s="31">
        <v>4.3052000000000001</v>
      </c>
      <c r="L601" s="31">
        <v>0.71650000000000003</v>
      </c>
      <c r="M601" s="31">
        <v>0</v>
      </c>
      <c r="N601" s="31">
        <v>11.585800000000001</v>
      </c>
      <c r="O601" s="31">
        <v>1574.12</v>
      </c>
      <c r="P601" s="31">
        <f>N601</f>
        <v>11.585800000000001</v>
      </c>
      <c r="Q601" s="31">
        <f>O601</f>
        <v>1574.12</v>
      </c>
      <c r="R601" s="32">
        <f>P601/Q601</f>
        <v>7.36017584428125E-3</v>
      </c>
      <c r="S601" s="33">
        <v>42.4</v>
      </c>
      <c r="T601" s="34">
        <f>R601*S601</f>
        <v>0.31207145579752499</v>
      </c>
      <c r="U601" s="34">
        <f>R601*60*1000</f>
        <v>441.61055065687498</v>
      </c>
      <c r="V601" s="317">
        <f>U601*S601/1000</f>
        <v>18.724287347851501</v>
      </c>
    </row>
    <row r="602" spans="1:22" ht="12.75" x14ac:dyDescent="0.2">
      <c r="A602" s="304"/>
      <c r="B602" s="299">
        <v>596</v>
      </c>
      <c r="C602" s="220" t="s">
        <v>172</v>
      </c>
      <c r="D602" s="29" t="s">
        <v>173</v>
      </c>
      <c r="E602" s="41" t="s">
        <v>549</v>
      </c>
      <c r="F602" s="220" t="s">
        <v>181</v>
      </c>
      <c r="G602" s="29">
        <v>22</v>
      </c>
      <c r="H602" s="29" t="s">
        <v>51</v>
      </c>
      <c r="I602" s="31">
        <f>SUM(J602:N602)</f>
        <v>15.4</v>
      </c>
      <c r="J602" s="31">
        <v>2.6816</v>
      </c>
      <c r="K602" s="31">
        <v>3.5750000000000002</v>
      </c>
      <c r="L602" s="31">
        <v>2.1399999999999999E-2</v>
      </c>
      <c r="M602" s="31">
        <v>0</v>
      </c>
      <c r="N602" s="31">
        <v>9.1219999999999999</v>
      </c>
      <c r="O602" s="31">
        <v>1218.27</v>
      </c>
      <c r="P602" s="31">
        <f>N602</f>
        <v>9.1219999999999999</v>
      </c>
      <c r="Q602" s="31">
        <f>O602</f>
        <v>1218.27</v>
      </c>
      <c r="R602" s="32">
        <f>P602/Q602</f>
        <v>7.4876669375425805E-3</v>
      </c>
      <c r="S602" s="33">
        <v>42.4</v>
      </c>
      <c r="T602" s="34">
        <f>R602*S602</f>
        <v>0.31747707815180543</v>
      </c>
      <c r="U602" s="34">
        <f>R602*60*1000</f>
        <v>449.26001625255486</v>
      </c>
      <c r="V602" s="317">
        <f>U602*S602/1000</f>
        <v>19.048624689108326</v>
      </c>
    </row>
    <row r="603" spans="1:22" ht="12.75" x14ac:dyDescent="0.2">
      <c r="A603" s="304"/>
      <c r="B603" s="298">
        <v>597</v>
      </c>
      <c r="C603" s="57" t="s">
        <v>330</v>
      </c>
      <c r="D603" s="25" t="s">
        <v>331</v>
      </c>
      <c r="E603" s="66" t="s">
        <v>348</v>
      </c>
      <c r="F603" s="220" t="s">
        <v>40</v>
      </c>
      <c r="G603" s="67">
        <v>50</v>
      </c>
      <c r="H603" s="67">
        <v>1973</v>
      </c>
      <c r="I603" s="31">
        <v>31.62</v>
      </c>
      <c r="J603" s="31">
        <v>3.548</v>
      </c>
      <c r="K603" s="31">
        <v>7.548</v>
      </c>
      <c r="L603" s="31">
        <v>1.5</v>
      </c>
      <c r="M603" s="31"/>
      <c r="N603" s="31">
        <v>19.024000000000001</v>
      </c>
      <c r="O603" s="68">
        <v>2510.2199999999998</v>
      </c>
      <c r="P603" s="31">
        <v>19</v>
      </c>
      <c r="Q603" s="68">
        <v>2510.1999999999998</v>
      </c>
      <c r="R603" s="32">
        <v>7.5691179985658517E-3</v>
      </c>
      <c r="S603" s="33">
        <v>57.8</v>
      </c>
      <c r="T603" s="34">
        <v>0.43749502031710619</v>
      </c>
      <c r="U603" s="34">
        <v>454.14707991395107</v>
      </c>
      <c r="V603" s="317">
        <v>26.24970121902637</v>
      </c>
    </row>
    <row r="604" spans="1:22" ht="12.75" x14ac:dyDescent="0.2">
      <c r="A604" s="304"/>
      <c r="B604" s="298">
        <v>598</v>
      </c>
      <c r="C604" s="220" t="s">
        <v>172</v>
      </c>
      <c r="D604" s="29" t="s">
        <v>173</v>
      </c>
      <c r="E604" s="41" t="s">
        <v>550</v>
      </c>
      <c r="F604" s="220" t="s">
        <v>181</v>
      </c>
      <c r="G604" s="29">
        <v>60</v>
      </c>
      <c r="H604" s="29" t="s">
        <v>51</v>
      </c>
      <c r="I604" s="31">
        <f>SUM(J604:N604)</f>
        <v>43.759</v>
      </c>
      <c r="J604" s="31">
        <v>6.5830000000000002</v>
      </c>
      <c r="K604" s="31">
        <v>12.1104</v>
      </c>
      <c r="L604" s="31">
        <v>0.35299999999999998</v>
      </c>
      <c r="M604" s="31">
        <v>0</v>
      </c>
      <c r="N604" s="31">
        <v>24.712599999999998</v>
      </c>
      <c r="O604" s="31">
        <v>3199.03</v>
      </c>
      <c r="P604" s="31">
        <f>N604</f>
        <v>24.712599999999998</v>
      </c>
      <c r="Q604" s="31">
        <f>O604</f>
        <v>3199.03</v>
      </c>
      <c r="R604" s="32">
        <f>P604/Q604</f>
        <v>7.7250291494609293E-3</v>
      </c>
      <c r="S604" s="33">
        <v>42.4</v>
      </c>
      <c r="T604" s="34">
        <f>R604*S604</f>
        <v>0.3275412359371434</v>
      </c>
      <c r="U604" s="34">
        <f>R604*60*1000</f>
        <v>463.50174896765577</v>
      </c>
      <c r="V604" s="317">
        <f>U604*S604/1000</f>
        <v>19.652474156228603</v>
      </c>
    </row>
    <row r="605" spans="1:22" ht="12.75" x14ac:dyDescent="0.2">
      <c r="A605" s="304"/>
      <c r="B605" s="299">
        <v>599</v>
      </c>
      <c r="C605" s="229" t="s">
        <v>141</v>
      </c>
      <c r="D605" s="238" t="s">
        <v>150</v>
      </c>
      <c r="E605" s="231" t="s">
        <v>532</v>
      </c>
      <c r="F605" s="232"/>
      <c r="G605" s="233">
        <v>45</v>
      </c>
      <c r="H605" s="234" t="s">
        <v>51</v>
      </c>
      <c r="I605" s="235">
        <v>29.15</v>
      </c>
      <c r="J605" s="235">
        <v>3.89</v>
      </c>
      <c r="K605" s="235">
        <v>7.62</v>
      </c>
      <c r="L605" s="235">
        <v>-0.53</v>
      </c>
      <c r="M605" s="235">
        <v>3.2706000000000004</v>
      </c>
      <c r="N605" s="235">
        <v>14.899400000000002</v>
      </c>
      <c r="O605" s="237">
        <v>2350.1</v>
      </c>
      <c r="P605" s="235">
        <v>18.170000000000002</v>
      </c>
      <c r="Q605" s="237">
        <v>2350.1</v>
      </c>
      <c r="R605" s="72">
        <v>7.7315858899621301E-3</v>
      </c>
      <c r="S605" s="46">
        <v>56.7</v>
      </c>
      <c r="T605" s="47">
        <v>0.43838091996085282</v>
      </c>
      <c r="U605" s="47">
        <v>463.89515339772782</v>
      </c>
      <c r="V605" s="318">
        <v>26.302855197651169</v>
      </c>
    </row>
    <row r="606" spans="1:22" ht="12.75" x14ac:dyDescent="0.2">
      <c r="A606" s="304"/>
      <c r="B606" s="298">
        <v>600</v>
      </c>
      <c r="C606" s="229" t="s">
        <v>141</v>
      </c>
      <c r="D606" s="238" t="s">
        <v>157</v>
      </c>
      <c r="E606" s="231" t="s">
        <v>158</v>
      </c>
      <c r="F606" s="232"/>
      <c r="G606" s="233">
        <v>21</v>
      </c>
      <c r="H606" s="239" t="s">
        <v>51</v>
      </c>
      <c r="I606" s="235">
        <v>13.14</v>
      </c>
      <c r="J606" s="235">
        <v>1.61</v>
      </c>
      <c r="K606" s="235">
        <v>3.01</v>
      </c>
      <c r="L606" s="235">
        <v>-0.13</v>
      </c>
      <c r="M606" s="235">
        <v>1.5569999999999999</v>
      </c>
      <c r="N606" s="235">
        <v>7.093</v>
      </c>
      <c r="O606" s="237">
        <v>1088.6600000000001</v>
      </c>
      <c r="P606" s="235">
        <v>8.65</v>
      </c>
      <c r="Q606" s="237">
        <v>1088.6600000000001</v>
      </c>
      <c r="R606" s="72">
        <v>7.9455477375856547E-3</v>
      </c>
      <c r="S606" s="46">
        <v>56.7</v>
      </c>
      <c r="T606" s="47">
        <v>0.45051255672110663</v>
      </c>
      <c r="U606" s="47">
        <v>476.7328642551393</v>
      </c>
      <c r="V606" s="318">
        <v>27.030753403266402</v>
      </c>
    </row>
    <row r="607" spans="1:22" ht="12.75" x14ac:dyDescent="0.2">
      <c r="A607" s="304"/>
      <c r="B607" s="298">
        <v>601</v>
      </c>
      <c r="C607" s="57" t="s">
        <v>330</v>
      </c>
      <c r="D607" s="25" t="s">
        <v>331</v>
      </c>
      <c r="E607" s="66" t="s">
        <v>346</v>
      </c>
      <c r="F607" s="220" t="s">
        <v>40</v>
      </c>
      <c r="G607" s="67">
        <v>45</v>
      </c>
      <c r="H607" s="67">
        <v>1971</v>
      </c>
      <c r="I607" s="31">
        <v>24.850999999999999</v>
      </c>
      <c r="J607" s="31">
        <v>1.962</v>
      </c>
      <c r="K607" s="31">
        <v>6.2919999999999998</v>
      </c>
      <c r="L607" s="31">
        <v>1.403</v>
      </c>
      <c r="M607" s="31"/>
      <c r="N607" s="31">
        <v>15.194000000000001</v>
      </c>
      <c r="O607" s="68">
        <v>1906.15</v>
      </c>
      <c r="P607" s="31">
        <v>15.2</v>
      </c>
      <c r="Q607" s="68">
        <v>1906.2</v>
      </c>
      <c r="R607" s="32">
        <v>7.9739796453677462E-3</v>
      </c>
      <c r="S607" s="33">
        <v>57.8</v>
      </c>
      <c r="T607" s="34">
        <v>0.46089602350225573</v>
      </c>
      <c r="U607" s="34">
        <v>478.43877872206474</v>
      </c>
      <c r="V607" s="317">
        <v>27.653761410135338</v>
      </c>
    </row>
    <row r="608" spans="1:22" ht="12.75" x14ac:dyDescent="0.2">
      <c r="A608" s="304"/>
      <c r="B608" s="299">
        <v>602</v>
      </c>
      <c r="C608" s="57" t="s">
        <v>330</v>
      </c>
      <c r="D608" s="25" t="s">
        <v>331</v>
      </c>
      <c r="E608" s="30" t="s">
        <v>350</v>
      </c>
      <c r="F608" s="220" t="s">
        <v>40</v>
      </c>
      <c r="G608" s="29">
        <v>50</v>
      </c>
      <c r="H608" s="29">
        <v>1975</v>
      </c>
      <c r="I608" s="31">
        <v>31.819000000000003</v>
      </c>
      <c r="J608" s="31">
        <v>3.3919999999999999</v>
      </c>
      <c r="K608" s="31">
        <v>7.7949999999999999</v>
      </c>
      <c r="L608" s="31">
        <v>-2.3E-2</v>
      </c>
      <c r="M608" s="31"/>
      <c r="N608" s="31">
        <v>20.655000000000001</v>
      </c>
      <c r="O608" s="31">
        <v>2578.86</v>
      </c>
      <c r="P608" s="31">
        <v>20.7</v>
      </c>
      <c r="Q608" s="31">
        <v>2578.86</v>
      </c>
      <c r="R608" s="32">
        <v>8.0268025406574992E-3</v>
      </c>
      <c r="S608" s="33">
        <v>57.8</v>
      </c>
      <c r="T608" s="34">
        <v>0.46394918685000341</v>
      </c>
      <c r="U608" s="34">
        <v>481.60815243944995</v>
      </c>
      <c r="V608" s="317">
        <v>27.836951211000208</v>
      </c>
    </row>
    <row r="609" spans="1:22" ht="12.75" x14ac:dyDescent="0.2">
      <c r="A609" s="304"/>
      <c r="B609" s="298">
        <v>603</v>
      </c>
      <c r="C609" s="57" t="s">
        <v>139</v>
      </c>
      <c r="D609" s="25" t="s">
        <v>140</v>
      </c>
      <c r="E609" s="30" t="s">
        <v>499</v>
      </c>
      <c r="F609" s="220" t="s">
        <v>40</v>
      </c>
      <c r="G609" s="29">
        <v>65</v>
      </c>
      <c r="H609" s="29">
        <v>1967</v>
      </c>
      <c r="I609" s="31">
        <v>39.399000000000001</v>
      </c>
      <c r="J609" s="31">
        <v>5.1509999999999998</v>
      </c>
      <c r="K609" s="31">
        <v>8.48</v>
      </c>
      <c r="L609" s="31">
        <v>0.65800000000000003</v>
      </c>
      <c r="M609" s="31"/>
      <c r="N609" s="31">
        <v>25.768000000000001</v>
      </c>
      <c r="O609" s="31">
        <v>3204.03</v>
      </c>
      <c r="P609" s="31">
        <v>25.768000000000001</v>
      </c>
      <c r="Q609" s="31">
        <v>3204.03</v>
      </c>
      <c r="R609" s="32">
        <v>8.0400000000000003E-3</v>
      </c>
      <c r="S609" s="34">
        <v>45.78</v>
      </c>
      <c r="T609" s="34">
        <v>0.37</v>
      </c>
      <c r="U609" s="34">
        <v>482.54</v>
      </c>
      <c r="V609" s="317">
        <v>22.09</v>
      </c>
    </row>
    <row r="610" spans="1:22" ht="12.75" x14ac:dyDescent="0.2">
      <c r="A610" s="304"/>
      <c r="B610" s="298">
        <v>604</v>
      </c>
      <c r="C610" s="57" t="s">
        <v>330</v>
      </c>
      <c r="D610" s="25" t="s">
        <v>331</v>
      </c>
      <c r="E610" s="66" t="s">
        <v>349</v>
      </c>
      <c r="F610" s="220" t="s">
        <v>40</v>
      </c>
      <c r="G610" s="67">
        <v>45</v>
      </c>
      <c r="H610" s="67">
        <v>1981</v>
      </c>
      <c r="I610" s="31">
        <v>27.847999999999999</v>
      </c>
      <c r="J610" s="31">
        <v>2.7869999999999999</v>
      </c>
      <c r="K610" s="31">
        <v>6.74</v>
      </c>
      <c r="L610" s="31">
        <v>0.17</v>
      </c>
      <c r="M610" s="31"/>
      <c r="N610" s="31">
        <v>18.151</v>
      </c>
      <c r="O610" s="68">
        <v>2250.5500000000002</v>
      </c>
      <c r="P610" s="31">
        <v>18.2</v>
      </c>
      <c r="Q610" s="68">
        <v>2250.5500000000002</v>
      </c>
      <c r="R610" s="32">
        <v>8.086912088156227E-3</v>
      </c>
      <c r="S610" s="33">
        <v>57.8</v>
      </c>
      <c r="T610" s="34">
        <v>0.46742351869542992</v>
      </c>
      <c r="U610" s="34">
        <v>485.21472528937358</v>
      </c>
      <c r="V610" s="317">
        <v>28.045411121725792</v>
      </c>
    </row>
    <row r="611" spans="1:22" ht="12.75" x14ac:dyDescent="0.2">
      <c r="A611" s="304"/>
      <c r="B611" s="299">
        <v>605</v>
      </c>
      <c r="C611" s="220" t="s">
        <v>172</v>
      </c>
      <c r="D611" s="29" t="s">
        <v>173</v>
      </c>
      <c r="E611" s="41" t="s">
        <v>551</v>
      </c>
      <c r="F611" s="220" t="s">
        <v>181</v>
      </c>
      <c r="G611" s="29">
        <v>10</v>
      </c>
      <c r="H611" s="29" t="s">
        <v>51</v>
      </c>
      <c r="I611" s="31">
        <f>SUM(J611:N611)</f>
        <v>8.6000000000000014</v>
      </c>
      <c r="J611" s="31">
        <v>0.6331</v>
      </c>
      <c r="K611" s="31">
        <v>3.2532000000000001</v>
      </c>
      <c r="L611" s="31">
        <v>-7.2099999999999997E-2</v>
      </c>
      <c r="M611" s="31">
        <v>0</v>
      </c>
      <c r="N611" s="31">
        <v>4.7858000000000001</v>
      </c>
      <c r="O611" s="31">
        <v>591.21</v>
      </c>
      <c r="P611" s="31">
        <f>N611</f>
        <v>4.7858000000000001</v>
      </c>
      <c r="Q611" s="31">
        <f>O611</f>
        <v>591.21</v>
      </c>
      <c r="R611" s="32">
        <f>P611/Q611</f>
        <v>8.0949239694863076E-3</v>
      </c>
      <c r="S611" s="33">
        <v>42.4</v>
      </c>
      <c r="T611" s="34">
        <f>R611*S611</f>
        <v>0.34322477630621945</v>
      </c>
      <c r="U611" s="34">
        <f>R611*60*1000</f>
        <v>485.69543816917849</v>
      </c>
      <c r="V611" s="317">
        <f>U611*S611/1000</f>
        <v>20.593486578373167</v>
      </c>
    </row>
    <row r="612" spans="1:22" ht="12.75" x14ac:dyDescent="0.2">
      <c r="A612" s="304"/>
      <c r="B612" s="298">
        <v>606</v>
      </c>
      <c r="C612" s="57" t="s">
        <v>406</v>
      </c>
      <c r="D612" s="25" t="s">
        <v>407</v>
      </c>
      <c r="E612" s="243" t="s">
        <v>387</v>
      </c>
      <c r="F612" s="220" t="s">
        <v>40</v>
      </c>
      <c r="G612" s="29">
        <v>30</v>
      </c>
      <c r="H612" s="29">
        <v>1991</v>
      </c>
      <c r="I612" s="31">
        <v>21.283000000000001</v>
      </c>
      <c r="J612" s="31">
        <v>3.145</v>
      </c>
      <c r="K612" s="31">
        <v>5.1100000000000003</v>
      </c>
      <c r="L612" s="31">
        <v>0</v>
      </c>
      <c r="M612" s="31"/>
      <c r="N612" s="31">
        <v>13.028</v>
      </c>
      <c r="O612" s="31">
        <v>1605.58</v>
      </c>
      <c r="P612" s="31">
        <v>13.028</v>
      </c>
      <c r="Q612" s="31">
        <v>1605.58</v>
      </c>
      <c r="R612" s="32">
        <v>8.1142017214962826E-3</v>
      </c>
      <c r="S612" s="33">
        <v>64.75</v>
      </c>
      <c r="T612" s="34">
        <v>0.52539456146688435</v>
      </c>
      <c r="U612" s="34">
        <v>486.85210328977695</v>
      </c>
      <c r="V612" s="317">
        <v>31.523673688013055</v>
      </c>
    </row>
    <row r="613" spans="1:22" ht="12.75" x14ac:dyDescent="0.2">
      <c r="A613" s="304"/>
      <c r="B613" s="298">
        <v>607</v>
      </c>
      <c r="C613" s="57" t="s">
        <v>139</v>
      </c>
      <c r="D613" s="25" t="s">
        <v>140</v>
      </c>
      <c r="E613" s="30" t="s">
        <v>500</v>
      </c>
      <c r="F613" s="220" t="s">
        <v>40</v>
      </c>
      <c r="G613" s="29">
        <v>60</v>
      </c>
      <c r="H613" s="29">
        <v>1965</v>
      </c>
      <c r="I613" s="31">
        <v>33.235999999999997</v>
      </c>
      <c r="J613" s="31">
        <v>3.2639999999999998</v>
      </c>
      <c r="K613" s="31">
        <v>7.5590000000000002</v>
      </c>
      <c r="L613" s="31">
        <v>0.19</v>
      </c>
      <c r="M613" s="31"/>
      <c r="N613" s="31">
        <v>22.413</v>
      </c>
      <c r="O613" s="31">
        <v>2734.75</v>
      </c>
      <c r="P613" s="31">
        <v>22.413</v>
      </c>
      <c r="Q613" s="31">
        <v>2734.75</v>
      </c>
      <c r="R613" s="32">
        <v>8.2000000000000007E-3</v>
      </c>
      <c r="S613" s="34">
        <v>45.78</v>
      </c>
      <c r="T613" s="34">
        <v>0.38</v>
      </c>
      <c r="U613" s="34">
        <v>491.74</v>
      </c>
      <c r="V613" s="317">
        <v>22.51</v>
      </c>
    </row>
    <row r="614" spans="1:22" ht="12.75" x14ac:dyDescent="0.2">
      <c r="A614" s="304"/>
      <c r="B614" s="299">
        <v>608</v>
      </c>
      <c r="C614" s="220" t="s">
        <v>172</v>
      </c>
      <c r="D614" s="29" t="s">
        <v>173</v>
      </c>
      <c r="E614" s="41" t="s">
        <v>552</v>
      </c>
      <c r="F614" s="220" t="s">
        <v>181</v>
      </c>
      <c r="G614" s="29">
        <v>12</v>
      </c>
      <c r="H614" s="29" t="s">
        <v>51</v>
      </c>
      <c r="I614" s="31">
        <f>SUM(J614:N614)</f>
        <v>8.299199999999999</v>
      </c>
      <c r="J614" s="31">
        <v>1.6982999999999999</v>
      </c>
      <c r="K614" s="31">
        <v>2.488</v>
      </c>
      <c r="L614" s="31">
        <v>-0.42330000000000001</v>
      </c>
      <c r="M614" s="31">
        <v>0</v>
      </c>
      <c r="N614" s="31">
        <v>4.5362</v>
      </c>
      <c r="O614" s="31">
        <v>543.85</v>
      </c>
      <c r="P614" s="31">
        <f>N614</f>
        <v>4.5362</v>
      </c>
      <c r="Q614" s="31">
        <f>O614</f>
        <v>543.85</v>
      </c>
      <c r="R614" s="32">
        <f>P614/Q614</f>
        <v>8.3409028224694301E-3</v>
      </c>
      <c r="S614" s="33">
        <v>42.4</v>
      </c>
      <c r="T614" s="34">
        <f>R614*S614</f>
        <v>0.3536542796727038</v>
      </c>
      <c r="U614" s="34">
        <f>R614*60*1000</f>
        <v>500.45416934816581</v>
      </c>
      <c r="V614" s="317">
        <f>U614*S614/1000</f>
        <v>21.21925678036223</v>
      </c>
    </row>
    <row r="615" spans="1:22" ht="12.75" x14ac:dyDescent="0.2">
      <c r="A615" s="304"/>
      <c r="B615" s="298">
        <v>609</v>
      </c>
      <c r="C615" s="57" t="s">
        <v>330</v>
      </c>
      <c r="D615" s="25" t="s">
        <v>331</v>
      </c>
      <c r="E615" s="66" t="s">
        <v>347</v>
      </c>
      <c r="F615" s="220" t="s">
        <v>40</v>
      </c>
      <c r="G615" s="67">
        <v>20</v>
      </c>
      <c r="H615" s="67">
        <v>1979</v>
      </c>
      <c r="I615" s="31">
        <v>13.946999999999999</v>
      </c>
      <c r="J615" s="31">
        <v>1.5049999999999999</v>
      </c>
      <c r="K615" s="31">
        <v>3.1789999999999998</v>
      </c>
      <c r="L615" s="31">
        <v>0.27900000000000003</v>
      </c>
      <c r="M615" s="31"/>
      <c r="N615" s="31">
        <v>8.984</v>
      </c>
      <c r="O615" s="68">
        <v>1072.6199999999999</v>
      </c>
      <c r="P615" s="31">
        <v>9</v>
      </c>
      <c r="Q615" s="68">
        <v>1072.6199999999999</v>
      </c>
      <c r="R615" s="32">
        <v>8.3906695754321203E-3</v>
      </c>
      <c r="S615" s="33">
        <v>57.8</v>
      </c>
      <c r="T615" s="34">
        <v>0.48498070145997652</v>
      </c>
      <c r="U615" s="34">
        <v>503.44017452592726</v>
      </c>
      <c r="V615" s="317">
        <v>29.098842087598594</v>
      </c>
    </row>
    <row r="616" spans="1:22" ht="12.75" x14ac:dyDescent="0.2">
      <c r="A616" s="304"/>
      <c r="B616" s="298">
        <v>610</v>
      </c>
      <c r="C616" s="57" t="s">
        <v>139</v>
      </c>
      <c r="D616" s="25" t="s">
        <v>140</v>
      </c>
      <c r="E616" s="30" t="s">
        <v>501</v>
      </c>
      <c r="F616" s="220" t="s">
        <v>40</v>
      </c>
      <c r="G616" s="29">
        <v>39</v>
      </c>
      <c r="H616" s="29">
        <v>1975</v>
      </c>
      <c r="I616" s="31">
        <v>29.26</v>
      </c>
      <c r="J616" s="31">
        <v>5.202</v>
      </c>
      <c r="K616" s="31">
        <v>4.7210000000000001</v>
      </c>
      <c r="L616" s="31">
        <v>1.3009999999999999</v>
      </c>
      <c r="M616" s="31"/>
      <c r="N616" s="31">
        <v>19.337</v>
      </c>
      <c r="O616" s="31">
        <v>2294.7800000000002</v>
      </c>
      <c r="P616" s="31">
        <v>18.885999999999999</v>
      </c>
      <c r="Q616" s="31">
        <v>2241.3000000000002</v>
      </c>
      <c r="R616" s="32">
        <v>8.43E-3</v>
      </c>
      <c r="S616" s="34">
        <v>45.78</v>
      </c>
      <c r="T616" s="34">
        <v>0.39</v>
      </c>
      <c r="U616" s="34">
        <v>505.58</v>
      </c>
      <c r="V616" s="317">
        <v>23.15</v>
      </c>
    </row>
    <row r="617" spans="1:22" ht="12.75" x14ac:dyDescent="0.2">
      <c r="A617" s="304"/>
      <c r="B617" s="299">
        <v>611</v>
      </c>
      <c r="C617" s="229" t="s">
        <v>141</v>
      </c>
      <c r="D617" s="230" t="s">
        <v>142</v>
      </c>
      <c r="E617" s="231" t="s">
        <v>162</v>
      </c>
      <c r="F617" s="232"/>
      <c r="G617" s="233">
        <v>105</v>
      </c>
      <c r="H617" s="239" t="s">
        <v>51</v>
      </c>
      <c r="I617" s="235">
        <v>40.409999999999997</v>
      </c>
      <c r="J617" s="235">
        <v>5.89</v>
      </c>
      <c r="K617" s="235">
        <v>13.2</v>
      </c>
      <c r="L617" s="235">
        <v>-0.69</v>
      </c>
      <c r="M617" s="235">
        <v>3.96</v>
      </c>
      <c r="N617" s="235">
        <v>18.05</v>
      </c>
      <c r="O617" s="237">
        <v>2608.98</v>
      </c>
      <c r="P617" s="235">
        <v>21.52</v>
      </c>
      <c r="Q617" s="237">
        <v>2539.69</v>
      </c>
      <c r="R617" s="72">
        <v>8.4734751091668659E-3</v>
      </c>
      <c r="S617" s="46">
        <v>56.7</v>
      </c>
      <c r="T617" s="47">
        <v>0.48044603868976132</v>
      </c>
      <c r="U617" s="47">
        <v>508.40850655001191</v>
      </c>
      <c r="V617" s="318">
        <v>28.826762321385676</v>
      </c>
    </row>
    <row r="618" spans="1:22" ht="12.75" x14ac:dyDescent="0.2">
      <c r="A618" s="304"/>
      <c r="B618" s="298">
        <v>612</v>
      </c>
      <c r="C618" s="220" t="s">
        <v>172</v>
      </c>
      <c r="D618" s="29" t="s">
        <v>173</v>
      </c>
      <c r="E618" s="41" t="s">
        <v>553</v>
      </c>
      <c r="F618" s="220" t="s">
        <v>181</v>
      </c>
      <c r="G618" s="29">
        <v>45</v>
      </c>
      <c r="H618" s="29" t="s">
        <v>51</v>
      </c>
      <c r="I618" s="31">
        <f>SUM(J618:N618)</f>
        <v>27.5</v>
      </c>
      <c r="J618" s="31">
        <v>2.9392</v>
      </c>
      <c r="K618" s="31">
        <v>8.8148</v>
      </c>
      <c r="L618" s="31">
        <v>-0.44019999999999998</v>
      </c>
      <c r="M618" s="31">
        <v>0</v>
      </c>
      <c r="N618" s="31">
        <v>16.186199999999999</v>
      </c>
      <c r="O618" s="31">
        <v>1880.43</v>
      </c>
      <c r="P618" s="31">
        <f>N618</f>
        <v>16.186199999999999</v>
      </c>
      <c r="Q618" s="31">
        <f>O618</f>
        <v>1880.43</v>
      </c>
      <c r="R618" s="32">
        <f>P618/Q618</f>
        <v>8.6077120658572762E-3</v>
      </c>
      <c r="S618" s="33">
        <v>42.4</v>
      </c>
      <c r="T618" s="34">
        <f>R618*S618</f>
        <v>0.36496699159234852</v>
      </c>
      <c r="U618" s="34">
        <f>R618*60*1000</f>
        <v>516.4627239514366</v>
      </c>
      <c r="V618" s="317">
        <f>U618*S618/1000</f>
        <v>21.898019495540911</v>
      </c>
    </row>
    <row r="619" spans="1:22" ht="12.75" x14ac:dyDescent="0.2">
      <c r="A619" s="304"/>
      <c r="B619" s="298">
        <v>613</v>
      </c>
      <c r="C619" s="57" t="s">
        <v>139</v>
      </c>
      <c r="D619" s="25" t="s">
        <v>140</v>
      </c>
      <c r="E619" s="30" t="s">
        <v>502</v>
      </c>
      <c r="F619" s="220" t="s">
        <v>40</v>
      </c>
      <c r="G619" s="29">
        <v>40</v>
      </c>
      <c r="H619" s="29">
        <v>1964</v>
      </c>
      <c r="I619" s="31">
        <v>18.698</v>
      </c>
      <c r="J619" s="31">
        <v>3.5190000000000001</v>
      </c>
      <c r="K619" s="31"/>
      <c r="L619" s="31">
        <v>0.36799999999999999</v>
      </c>
      <c r="M619" s="31"/>
      <c r="N619" s="31">
        <v>15.179</v>
      </c>
      <c r="O619" s="31">
        <v>1755.29</v>
      </c>
      <c r="P619" s="31">
        <v>15.179</v>
      </c>
      <c r="Q619" s="31">
        <v>1755.29</v>
      </c>
      <c r="R619" s="32">
        <v>8.6499999999999997E-3</v>
      </c>
      <c r="S619" s="34">
        <v>45.78</v>
      </c>
      <c r="T619" s="34">
        <v>0.4</v>
      </c>
      <c r="U619" s="34">
        <v>518.85</v>
      </c>
      <c r="V619" s="317">
        <v>23.75</v>
      </c>
    </row>
    <row r="620" spans="1:22" ht="12.75" x14ac:dyDescent="0.2">
      <c r="A620" s="304"/>
      <c r="B620" s="299">
        <v>614</v>
      </c>
      <c r="C620" s="229" t="s">
        <v>141</v>
      </c>
      <c r="D620" s="230" t="s">
        <v>142</v>
      </c>
      <c r="E620" s="231" t="s">
        <v>155</v>
      </c>
      <c r="F620" s="232"/>
      <c r="G620" s="233">
        <v>76</v>
      </c>
      <c r="H620" s="234" t="s">
        <v>51</v>
      </c>
      <c r="I620" s="235">
        <v>21.66</v>
      </c>
      <c r="J620" s="235">
        <v>4.9400000000000004</v>
      </c>
      <c r="K620" s="235">
        <v>0</v>
      </c>
      <c r="L620" s="235"/>
      <c r="M620" s="235">
        <v>3.0095999999999998</v>
      </c>
      <c r="N620" s="235">
        <v>13.7104</v>
      </c>
      <c r="O620" s="237">
        <v>1931.61</v>
      </c>
      <c r="P620" s="235">
        <v>16.72</v>
      </c>
      <c r="Q620" s="237">
        <v>1931.61</v>
      </c>
      <c r="R620" s="72">
        <v>8.6559916339219618E-3</v>
      </c>
      <c r="S620" s="46">
        <v>56.7</v>
      </c>
      <c r="T620" s="47">
        <v>0.49079472564337528</v>
      </c>
      <c r="U620" s="47">
        <v>519.35949803531764</v>
      </c>
      <c r="V620" s="318">
        <v>29.447683538602512</v>
      </c>
    </row>
    <row r="621" spans="1:22" ht="12.75" x14ac:dyDescent="0.2">
      <c r="A621" s="304"/>
      <c r="B621" s="298">
        <v>615</v>
      </c>
      <c r="C621" s="220" t="s">
        <v>172</v>
      </c>
      <c r="D621" s="29" t="s">
        <v>173</v>
      </c>
      <c r="E621" s="41" t="s">
        <v>554</v>
      </c>
      <c r="F621" s="220" t="s">
        <v>181</v>
      </c>
      <c r="G621" s="29">
        <v>20</v>
      </c>
      <c r="H621" s="29" t="s">
        <v>51</v>
      </c>
      <c r="I621" s="31">
        <f>SUM(J621:N621)</f>
        <v>15.2</v>
      </c>
      <c r="J621" s="31">
        <v>1.5773999999999999</v>
      </c>
      <c r="K621" s="31">
        <v>3.8906000000000001</v>
      </c>
      <c r="L621" s="31">
        <v>0.2586</v>
      </c>
      <c r="M621" s="31">
        <v>0</v>
      </c>
      <c r="N621" s="31">
        <v>9.4733999999999998</v>
      </c>
      <c r="O621" s="31">
        <v>1082.25</v>
      </c>
      <c r="P621" s="31">
        <f>N621</f>
        <v>9.4733999999999998</v>
      </c>
      <c r="Q621" s="31">
        <f>O621</f>
        <v>1082.25</v>
      </c>
      <c r="R621" s="32">
        <f>P621/Q621</f>
        <v>8.753430353430354E-3</v>
      </c>
      <c r="S621" s="33">
        <v>42.4</v>
      </c>
      <c r="T621" s="34">
        <f>R621*S621</f>
        <v>0.37114544698544699</v>
      </c>
      <c r="U621" s="34">
        <f>R621*60*1000</f>
        <v>525.20582120582128</v>
      </c>
      <c r="V621" s="317">
        <f>U621*S621/1000</f>
        <v>22.268726819126822</v>
      </c>
    </row>
    <row r="622" spans="1:22" ht="12.75" x14ac:dyDescent="0.2">
      <c r="A622" s="304"/>
      <c r="B622" s="298">
        <v>616</v>
      </c>
      <c r="C622" s="57" t="s">
        <v>139</v>
      </c>
      <c r="D622" s="25" t="s">
        <v>140</v>
      </c>
      <c r="E622" s="30" t="s">
        <v>503</v>
      </c>
      <c r="F622" s="220" t="s">
        <v>40</v>
      </c>
      <c r="G622" s="29">
        <v>30</v>
      </c>
      <c r="H622" s="29">
        <v>1962</v>
      </c>
      <c r="I622" s="31">
        <v>15.231999999999999</v>
      </c>
      <c r="J622" s="31">
        <v>2.7029999999999998</v>
      </c>
      <c r="K622" s="31"/>
      <c r="L622" s="31">
        <v>0.54200000000000004</v>
      </c>
      <c r="M622" s="31"/>
      <c r="N622" s="31">
        <v>12.529</v>
      </c>
      <c r="O622" s="31">
        <v>1413</v>
      </c>
      <c r="P622" s="31">
        <v>11.817</v>
      </c>
      <c r="Q622" s="31">
        <v>1332.73</v>
      </c>
      <c r="R622" s="32">
        <v>8.8699999999999994E-3</v>
      </c>
      <c r="S622" s="34">
        <v>45.78</v>
      </c>
      <c r="T622" s="34">
        <v>0.41</v>
      </c>
      <c r="U622" s="34">
        <v>532.01</v>
      </c>
      <c r="V622" s="317">
        <v>24.36</v>
      </c>
    </row>
    <row r="623" spans="1:22" ht="12.75" x14ac:dyDescent="0.2">
      <c r="A623" s="304"/>
      <c r="B623" s="299">
        <v>617</v>
      </c>
      <c r="C623" s="229" t="s">
        <v>141</v>
      </c>
      <c r="D623" s="230" t="s">
        <v>142</v>
      </c>
      <c r="E623" s="231" t="s">
        <v>156</v>
      </c>
      <c r="F623" s="232"/>
      <c r="G623" s="233">
        <v>108</v>
      </c>
      <c r="H623" s="234" t="s">
        <v>51</v>
      </c>
      <c r="I623" s="235">
        <v>46.19</v>
      </c>
      <c r="J623" s="235">
        <v>4.84</v>
      </c>
      <c r="K623" s="235">
        <v>18.600000000000001</v>
      </c>
      <c r="L623" s="235">
        <v>-0.2</v>
      </c>
      <c r="M623" s="235">
        <v>4.1309999999999993</v>
      </c>
      <c r="N623" s="235">
        <v>18.818999999999999</v>
      </c>
      <c r="O623" s="237">
        <v>2561.06</v>
      </c>
      <c r="P623" s="235">
        <v>22.95</v>
      </c>
      <c r="Q623" s="237">
        <v>2561.06</v>
      </c>
      <c r="R623" s="72">
        <v>8.9611332807509395E-3</v>
      </c>
      <c r="S623" s="46">
        <v>56.7</v>
      </c>
      <c r="T623" s="47">
        <v>0.5080962570185783</v>
      </c>
      <c r="U623" s="47">
        <v>537.66799684505645</v>
      </c>
      <c r="V623" s="318">
        <v>30.485775421114703</v>
      </c>
    </row>
    <row r="624" spans="1:22" ht="12.75" x14ac:dyDescent="0.2">
      <c r="A624" s="304"/>
      <c r="B624" s="298">
        <v>618</v>
      </c>
      <c r="C624" s="57" t="s">
        <v>223</v>
      </c>
      <c r="D624" s="25" t="s">
        <v>224</v>
      </c>
      <c r="E624" s="30" t="s">
        <v>696</v>
      </c>
      <c r="F624" s="220" t="s">
        <v>683</v>
      </c>
      <c r="G624" s="29">
        <v>20</v>
      </c>
      <c r="H624" s="29">
        <v>1984</v>
      </c>
      <c r="I624" s="31">
        <v>15.878</v>
      </c>
      <c r="J624" s="31">
        <v>2.9060000000000001</v>
      </c>
      <c r="K624" s="31">
        <v>4.4889999999999999</v>
      </c>
      <c r="L624" s="31">
        <v>-1.0640000000000001</v>
      </c>
      <c r="M624" s="31"/>
      <c r="N624" s="31">
        <v>9.548</v>
      </c>
      <c r="O624" s="31">
        <v>1057.99</v>
      </c>
      <c r="P624" s="31">
        <v>9.548</v>
      </c>
      <c r="Q624" s="31">
        <v>1057.99</v>
      </c>
      <c r="R624" s="32">
        <v>9.0246599684307028E-3</v>
      </c>
      <c r="S624" s="33">
        <v>55.5</v>
      </c>
      <c r="T624" s="34">
        <v>0.50086862824790401</v>
      </c>
      <c r="U624" s="34">
        <v>541.47959810584211</v>
      </c>
      <c r="V624" s="317">
        <v>30.052117694874237</v>
      </c>
    </row>
    <row r="625" spans="1:22" ht="12.75" x14ac:dyDescent="0.2">
      <c r="A625" s="304"/>
      <c r="B625" s="298">
        <v>619</v>
      </c>
      <c r="C625" s="57" t="s">
        <v>223</v>
      </c>
      <c r="D625" s="25" t="s">
        <v>224</v>
      </c>
      <c r="E625" s="30" t="s">
        <v>701</v>
      </c>
      <c r="F625" s="220" t="s">
        <v>683</v>
      </c>
      <c r="G625" s="29">
        <v>20</v>
      </c>
      <c r="H625" s="29">
        <v>1986</v>
      </c>
      <c r="I625" s="31">
        <v>15.266</v>
      </c>
      <c r="J625" s="31">
        <v>1.8440000000000001</v>
      </c>
      <c r="K625" s="31">
        <v>3.9209999999999998</v>
      </c>
      <c r="L625" s="31">
        <v>-5.8999999999999997E-2</v>
      </c>
      <c r="M625" s="31"/>
      <c r="N625" s="31">
        <v>9.5589999999999993</v>
      </c>
      <c r="O625" s="31">
        <v>1054.27</v>
      </c>
      <c r="P625" s="31">
        <v>9.5589999999999993</v>
      </c>
      <c r="Q625" s="31">
        <v>1054.21</v>
      </c>
      <c r="R625" s="32">
        <v>9.067453353696131E-3</v>
      </c>
      <c r="S625" s="33">
        <v>55.5</v>
      </c>
      <c r="T625" s="34">
        <v>0.5032436611301353</v>
      </c>
      <c r="U625" s="34">
        <v>544.04720122176786</v>
      </c>
      <c r="V625" s="317">
        <v>30.194619667808119</v>
      </c>
    </row>
    <row r="626" spans="1:22" ht="12.75" x14ac:dyDescent="0.2">
      <c r="A626" s="304"/>
      <c r="B626" s="299">
        <v>620</v>
      </c>
      <c r="C626" s="220" t="s">
        <v>172</v>
      </c>
      <c r="D626" s="29" t="s">
        <v>173</v>
      </c>
      <c r="E626" s="41" t="s">
        <v>555</v>
      </c>
      <c r="F626" s="220" t="s">
        <v>181</v>
      </c>
      <c r="G626" s="29">
        <v>6</v>
      </c>
      <c r="H626" s="29" t="s">
        <v>51</v>
      </c>
      <c r="I626" s="31">
        <f>SUM(J626:N626)</f>
        <v>5.6</v>
      </c>
      <c r="J626" s="31">
        <v>0.47320000000000001</v>
      </c>
      <c r="K626" s="31">
        <v>1.6686000000000001</v>
      </c>
      <c r="L626" s="31">
        <v>0.39379999999999998</v>
      </c>
      <c r="M626" s="31">
        <v>0</v>
      </c>
      <c r="N626" s="31">
        <v>3.0644</v>
      </c>
      <c r="O626" s="31">
        <v>337.61</v>
      </c>
      <c r="P626" s="31">
        <f>N626</f>
        <v>3.0644</v>
      </c>
      <c r="Q626" s="31">
        <f>O626</f>
        <v>337.61</v>
      </c>
      <c r="R626" s="32">
        <f>P626/Q626</f>
        <v>9.0767453570688075E-3</v>
      </c>
      <c r="S626" s="33">
        <v>42.4</v>
      </c>
      <c r="T626" s="34">
        <f>R626*S626</f>
        <v>0.3848540031397174</v>
      </c>
      <c r="U626" s="34">
        <f>R626*60*1000</f>
        <v>544.60472142412846</v>
      </c>
      <c r="V626" s="317">
        <f>U626*S626/1000</f>
        <v>23.091240188383047</v>
      </c>
    </row>
    <row r="627" spans="1:22" ht="12.75" x14ac:dyDescent="0.2">
      <c r="A627" s="304"/>
      <c r="B627" s="298">
        <v>621</v>
      </c>
      <c r="C627" s="57" t="s">
        <v>139</v>
      </c>
      <c r="D627" s="25" t="s">
        <v>140</v>
      </c>
      <c r="E627" s="30" t="s">
        <v>504</v>
      </c>
      <c r="F627" s="220" t="s">
        <v>40</v>
      </c>
      <c r="G627" s="29">
        <v>8</v>
      </c>
      <c r="H627" s="29">
        <v>1972</v>
      </c>
      <c r="I627" s="31">
        <v>5.4</v>
      </c>
      <c r="J627" s="31">
        <v>0.40799999999999997</v>
      </c>
      <c r="K627" s="31">
        <v>1.1839999999999999</v>
      </c>
      <c r="L627" s="31">
        <v>-5.6000000000000001E-2</v>
      </c>
      <c r="M627" s="31"/>
      <c r="N627" s="31">
        <v>3.8079999999999998</v>
      </c>
      <c r="O627" s="31">
        <v>419.41</v>
      </c>
      <c r="P627" s="31">
        <v>3.8079999999999998</v>
      </c>
      <c r="Q627" s="31">
        <v>419.41</v>
      </c>
      <c r="R627" s="32">
        <v>9.0799999999999995E-3</v>
      </c>
      <c r="S627" s="34">
        <v>45.78</v>
      </c>
      <c r="T627" s="34">
        <v>0.42</v>
      </c>
      <c r="U627" s="34">
        <v>544.77</v>
      </c>
      <c r="V627" s="317">
        <v>24.94</v>
      </c>
    </row>
    <row r="628" spans="1:22" ht="12.75" x14ac:dyDescent="0.2">
      <c r="A628" s="304"/>
      <c r="B628" s="298">
        <v>622</v>
      </c>
      <c r="C628" s="57" t="s">
        <v>357</v>
      </c>
      <c r="D628" s="25" t="s">
        <v>358</v>
      </c>
      <c r="E628" s="30" t="s">
        <v>375</v>
      </c>
      <c r="F628" s="220" t="s">
        <v>40</v>
      </c>
      <c r="G628" s="29">
        <v>12</v>
      </c>
      <c r="H628" s="29">
        <v>1960</v>
      </c>
      <c r="I628" s="31">
        <v>7.8659999999999997</v>
      </c>
      <c r="J628" s="31">
        <v>0.55500000000000005</v>
      </c>
      <c r="K628" s="31">
        <v>2.169</v>
      </c>
      <c r="L628" s="31">
        <v>5.7000000000000002E-2</v>
      </c>
      <c r="M628" s="31">
        <v>0.91500000000000004</v>
      </c>
      <c r="N628" s="31">
        <v>4.17</v>
      </c>
      <c r="O628" s="31">
        <v>557.70000000000005</v>
      </c>
      <c r="P628" s="31">
        <v>3.851</v>
      </c>
      <c r="Q628" s="31">
        <v>422.39</v>
      </c>
      <c r="R628" s="32">
        <v>9.1171665995880592E-3</v>
      </c>
      <c r="S628" s="33">
        <v>61.258000000000003</v>
      </c>
      <c r="T628" s="34">
        <v>0.55849939155756534</v>
      </c>
      <c r="U628" s="34">
        <v>547.02999597528355</v>
      </c>
      <c r="V628" s="317">
        <v>33.509963493453924</v>
      </c>
    </row>
    <row r="629" spans="1:22" ht="12.75" x14ac:dyDescent="0.2">
      <c r="A629" s="304"/>
      <c r="B629" s="299">
        <v>623</v>
      </c>
      <c r="C629" s="57" t="s">
        <v>223</v>
      </c>
      <c r="D629" s="25" t="s">
        <v>224</v>
      </c>
      <c r="E629" s="30" t="s">
        <v>699</v>
      </c>
      <c r="F629" s="220" t="s">
        <v>683</v>
      </c>
      <c r="G629" s="29">
        <v>64</v>
      </c>
      <c r="H629" s="29">
        <v>1961</v>
      </c>
      <c r="I629" s="31">
        <v>41.002000000000002</v>
      </c>
      <c r="J629" s="31">
        <v>4.5819999999999999</v>
      </c>
      <c r="K629" s="31">
        <v>9.5670000000000002</v>
      </c>
      <c r="L629" s="31">
        <v>-0.11799999999999999</v>
      </c>
      <c r="M629" s="31"/>
      <c r="N629" s="31">
        <v>26.97</v>
      </c>
      <c r="O629" s="31">
        <v>2954.78</v>
      </c>
      <c r="P629" s="31">
        <v>26.97</v>
      </c>
      <c r="Q629" s="31">
        <v>2954.78</v>
      </c>
      <c r="R629" s="32">
        <v>9.1275831026336983E-3</v>
      </c>
      <c r="S629" s="33">
        <v>55.5</v>
      </c>
      <c r="T629" s="34">
        <v>0.50658086219617027</v>
      </c>
      <c r="U629" s="34">
        <v>547.65498615802187</v>
      </c>
      <c r="V629" s="317">
        <v>30.394851731770213</v>
      </c>
    </row>
    <row r="630" spans="1:22" ht="12.75" x14ac:dyDescent="0.2">
      <c r="A630" s="304"/>
      <c r="B630" s="298">
        <v>624</v>
      </c>
      <c r="C630" s="220" t="s">
        <v>172</v>
      </c>
      <c r="D630" s="29" t="s">
        <v>173</v>
      </c>
      <c r="E630" s="41" t="s">
        <v>556</v>
      </c>
      <c r="F630" s="220" t="s">
        <v>181</v>
      </c>
      <c r="G630" s="29">
        <v>38</v>
      </c>
      <c r="H630" s="29" t="s">
        <v>51</v>
      </c>
      <c r="I630" s="31">
        <f>SUM(J630:N630)</f>
        <v>29.5</v>
      </c>
      <c r="J630" s="31">
        <v>3.8908999999999998</v>
      </c>
      <c r="K630" s="31">
        <v>6.9930000000000003</v>
      </c>
      <c r="L630" s="31">
        <v>0.18909999999999999</v>
      </c>
      <c r="M630" s="31">
        <v>0</v>
      </c>
      <c r="N630" s="31">
        <v>18.427</v>
      </c>
      <c r="O630" s="31">
        <v>2000</v>
      </c>
      <c r="P630" s="31">
        <f>N630</f>
        <v>18.427</v>
      </c>
      <c r="Q630" s="31">
        <f>O630</f>
        <v>2000</v>
      </c>
      <c r="R630" s="32">
        <f>P630/Q630</f>
        <v>9.2134999999999995E-3</v>
      </c>
      <c r="S630" s="33">
        <v>42.4</v>
      </c>
      <c r="T630" s="34">
        <f>R630*S630</f>
        <v>0.39065239999999996</v>
      </c>
      <c r="U630" s="34">
        <f>R630*60*1000</f>
        <v>552.81000000000006</v>
      </c>
      <c r="V630" s="317">
        <f>U630*S630/1000</f>
        <v>23.439143999999999</v>
      </c>
    </row>
    <row r="631" spans="1:22" ht="12.75" x14ac:dyDescent="0.2">
      <c r="A631" s="304"/>
      <c r="B631" s="298">
        <v>625</v>
      </c>
      <c r="C631" s="57" t="s">
        <v>223</v>
      </c>
      <c r="D631" s="25" t="s">
        <v>224</v>
      </c>
      <c r="E631" s="30" t="s">
        <v>698</v>
      </c>
      <c r="F631" s="220" t="s">
        <v>683</v>
      </c>
      <c r="G631" s="29">
        <v>20</v>
      </c>
      <c r="H631" s="29">
        <v>1983</v>
      </c>
      <c r="I631" s="31">
        <v>16.632999999999999</v>
      </c>
      <c r="J631" s="31">
        <v>3.129</v>
      </c>
      <c r="K631" s="31">
        <v>4.9470000000000001</v>
      </c>
      <c r="L631" s="31">
        <v>-1.417</v>
      </c>
      <c r="M631" s="31"/>
      <c r="N631" s="31">
        <v>9.9730000000000008</v>
      </c>
      <c r="O631" s="31">
        <v>1081.6600000000001</v>
      </c>
      <c r="P631" s="31">
        <v>9.9730000000000008</v>
      </c>
      <c r="Q631" s="31">
        <v>1081.6600000000001</v>
      </c>
      <c r="R631" s="32">
        <v>9.2200876430671378E-3</v>
      </c>
      <c r="S631" s="33">
        <v>55.5</v>
      </c>
      <c r="T631" s="34">
        <v>0.51171486419022616</v>
      </c>
      <c r="U631" s="34">
        <v>553.20525858402823</v>
      </c>
      <c r="V631" s="317">
        <v>30.702891851413565</v>
      </c>
    </row>
    <row r="632" spans="1:22" ht="12.75" x14ac:dyDescent="0.2">
      <c r="A632" s="304"/>
      <c r="B632" s="299">
        <v>626</v>
      </c>
      <c r="C632" s="227" t="s">
        <v>212</v>
      </c>
      <c r="D632" s="25" t="s">
        <v>214</v>
      </c>
      <c r="E632" s="30" t="s">
        <v>631</v>
      </c>
      <c r="F632" s="220" t="s">
        <v>181</v>
      </c>
      <c r="G632" s="29">
        <v>20</v>
      </c>
      <c r="H632" s="29" t="s">
        <v>51</v>
      </c>
      <c r="I632" s="31"/>
      <c r="J632" s="31">
        <v>1.1000000000000001</v>
      </c>
      <c r="K632" s="31">
        <v>3.1</v>
      </c>
      <c r="L632" s="31">
        <v>0.1</v>
      </c>
      <c r="M632" s="31">
        <v>0</v>
      </c>
      <c r="N632" s="31">
        <v>8.6999999999999993</v>
      </c>
      <c r="O632" s="31">
        <v>939.1</v>
      </c>
      <c r="P632" s="31">
        <v>8.6999999999999993</v>
      </c>
      <c r="Q632" s="31">
        <v>939.1</v>
      </c>
      <c r="R632" s="32">
        <v>9.3100000000000006E-3</v>
      </c>
      <c r="S632" s="33">
        <v>53.41</v>
      </c>
      <c r="T632" s="34">
        <v>0.5</v>
      </c>
      <c r="U632" s="34">
        <v>558.79999999999995</v>
      </c>
      <c r="V632" s="317">
        <v>29.85</v>
      </c>
    </row>
    <row r="633" spans="1:22" ht="12.75" x14ac:dyDescent="0.2">
      <c r="A633" s="304"/>
      <c r="B633" s="298">
        <v>627</v>
      </c>
      <c r="C633" s="57" t="s">
        <v>357</v>
      </c>
      <c r="D633" s="25" t="s">
        <v>358</v>
      </c>
      <c r="E633" s="30" t="s">
        <v>804</v>
      </c>
      <c r="F633" s="220" t="s">
        <v>805</v>
      </c>
      <c r="G633" s="29">
        <v>20</v>
      </c>
      <c r="H633" s="29">
        <v>1976</v>
      </c>
      <c r="I633" s="31">
        <v>14.388999999999999</v>
      </c>
      <c r="J633" s="31">
        <v>1.373</v>
      </c>
      <c r="K633" s="31">
        <v>4.0620000000000003</v>
      </c>
      <c r="L633" s="31">
        <v>5.5E-2</v>
      </c>
      <c r="M633" s="31">
        <v>1.6020000000000001</v>
      </c>
      <c r="N633" s="31">
        <v>7.298</v>
      </c>
      <c r="O633" s="31">
        <v>951.69</v>
      </c>
      <c r="P633" s="31">
        <v>8.8989999999999991</v>
      </c>
      <c r="Q633" s="31">
        <v>951.69</v>
      </c>
      <c r="R633" s="32">
        <v>9.3507339574861546E-3</v>
      </c>
      <c r="S633" s="33">
        <v>61.258000000000003</v>
      </c>
      <c r="T633" s="34">
        <v>0.57280726076768684</v>
      </c>
      <c r="U633" s="34">
        <v>561.04403744916931</v>
      </c>
      <c r="V633" s="317">
        <v>34.368435646061215</v>
      </c>
    </row>
    <row r="634" spans="1:22" ht="12.75" x14ac:dyDescent="0.2">
      <c r="A634" s="304"/>
      <c r="B634" s="298">
        <v>628</v>
      </c>
      <c r="C634" s="57" t="s">
        <v>357</v>
      </c>
      <c r="D634" s="25" t="s">
        <v>358</v>
      </c>
      <c r="E634" s="30" t="s">
        <v>803</v>
      </c>
      <c r="F634" s="220" t="s">
        <v>40</v>
      </c>
      <c r="G634" s="29">
        <v>5</v>
      </c>
      <c r="H634" s="29">
        <v>1948</v>
      </c>
      <c r="I634" s="31">
        <v>3.7170000000000001</v>
      </c>
      <c r="J634" s="31">
        <v>0.39700000000000002</v>
      </c>
      <c r="K634" s="31">
        <v>1.1499999999999999</v>
      </c>
      <c r="L634" s="31">
        <v>6.2E-2</v>
      </c>
      <c r="M634" s="31">
        <v>0.379</v>
      </c>
      <c r="N634" s="31">
        <v>1.728</v>
      </c>
      <c r="O634" s="31">
        <v>302.7</v>
      </c>
      <c r="P634" s="31">
        <v>1.5980000000000001</v>
      </c>
      <c r="Q634" s="31">
        <v>169</v>
      </c>
      <c r="R634" s="32">
        <v>9.4556213017751491E-3</v>
      </c>
      <c r="S634" s="33">
        <v>61.258000000000003</v>
      </c>
      <c r="T634" s="34">
        <v>0.57923244970414212</v>
      </c>
      <c r="U634" s="34">
        <v>567.33727810650896</v>
      </c>
      <c r="V634" s="317">
        <v>34.753946982248529</v>
      </c>
    </row>
    <row r="635" spans="1:22" ht="12.75" x14ac:dyDescent="0.2">
      <c r="A635" s="304"/>
      <c r="B635" s="299">
        <v>629</v>
      </c>
      <c r="C635" s="57" t="s">
        <v>139</v>
      </c>
      <c r="D635" s="25" t="s">
        <v>140</v>
      </c>
      <c r="E635" s="30" t="s">
        <v>505</v>
      </c>
      <c r="F635" s="220" t="s">
        <v>40</v>
      </c>
      <c r="G635" s="29">
        <v>147</v>
      </c>
      <c r="H635" s="29">
        <v>1973</v>
      </c>
      <c r="I635" s="31">
        <v>34.274999999999999</v>
      </c>
      <c r="J635" s="31">
        <v>6.9870000000000001</v>
      </c>
      <c r="K635" s="31"/>
      <c r="L635" s="31">
        <v>0.03</v>
      </c>
      <c r="M635" s="31"/>
      <c r="N635" s="31">
        <v>27.288</v>
      </c>
      <c r="O635" s="31">
        <v>2875.56</v>
      </c>
      <c r="P635" s="31">
        <v>26.414000000000001</v>
      </c>
      <c r="Q635" s="31">
        <v>2783.42</v>
      </c>
      <c r="R635" s="32">
        <v>9.4900000000000002E-3</v>
      </c>
      <c r="S635" s="34">
        <v>45.78</v>
      </c>
      <c r="T635" s="34">
        <v>0.43</v>
      </c>
      <c r="U635" s="34">
        <v>569.39</v>
      </c>
      <c r="V635" s="317">
        <v>26.07</v>
      </c>
    </row>
    <row r="636" spans="1:22" ht="12.75" x14ac:dyDescent="0.2">
      <c r="A636" s="304"/>
      <c r="B636" s="298">
        <v>630</v>
      </c>
      <c r="C636" s="57" t="s">
        <v>357</v>
      </c>
      <c r="D636" s="25" t="s">
        <v>358</v>
      </c>
      <c r="E636" s="30" t="s">
        <v>802</v>
      </c>
      <c r="F636" s="220" t="s">
        <v>40</v>
      </c>
      <c r="G636" s="29">
        <v>40</v>
      </c>
      <c r="H636" s="29">
        <v>1984</v>
      </c>
      <c r="I636" s="31">
        <v>28.416</v>
      </c>
      <c r="J636" s="31">
        <v>2.798</v>
      </c>
      <c r="K636" s="31">
        <v>6.8650000000000002</v>
      </c>
      <c r="L636" s="31">
        <v>-0.503</v>
      </c>
      <c r="M636" s="31">
        <v>3.4660000000000002</v>
      </c>
      <c r="N636" s="31">
        <v>15.79</v>
      </c>
      <c r="O636" s="31">
        <v>2237.98</v>
      </c>
      <c r="P636" s="31">
        <v>18.86</v>
      </c>
      <c r="Q636" s="31">
        <v>1982.29</v>
      </c>
      <c r="R636" s="32">
        <v>9.5142486719904749E-3</v>
      </c>
      <c r="S636" s="33">
        <v>61.258000000000003</v>
      </c>
      <c r="T636" s="34">
        <v>0.58282384514879249</v>
      </c>
      <c r="U636" s="34">
        <v>570.85492031942852</v>
      </c>
      <c r="V636" s="317">
        <v>34.969430708927554</v>
      </c>
    </row>
    <row r="637" spans="1:22" ht="12.75" x14ac:dyDescent="0.2">
      <c r="A637" s="304"/>
      <c r="B637" s="298">
        <v>631</v>
      </c>
      <c r="C637" s="57" t="s">
        <v>357</v>
      </c>
      <c r="D637" s="25" t="s">
        <v>358</v>
      </c>
      <c r="E637" s="30" t="s">
        <v>801</v>
      </c>
      <c r="F637" s="220" t="s">
        <v>40</v>
      </c>
      <c r="G637" s="29">
        <v>8</v>
      </c>
      <c r="H637" s="29">
        <v>1962</v>
      </c>
      <c r="I637" s="31">
        <v>5.125</v>
      </c>
      <c r="J637" s="31">
        <v>0.72099999999999997</v>
      </c>
      <c r="K637" s="31">
        <v>1.282</v>
      </c>
      <c r="L637" s="31">
        <v>-5.6000000000000001E-2</v>
      </c>
      <c r="M637" s="31">
        <v>0.57199999999999995</v>
      </c>
      <c r="N637" s="31">
        <v>2.6070000000000002</v>
      </c>
      <c r="O637" s="31">
        <v>372.35</v>
      </c>
      <c r="P637" s="31">
        <v>2.6280000000000001</v>
      </c>
      <c r="Q637" s="31">
        <v>273.55</v>
      </c>
      <c r="R637" s="32">
        <v>9.6070188265399373E-3</v>
      </c>
      <c r="S637" s="33">
        <v>61.258000000000003</v>
      </c>
      <c r="T637" s="34">
        <v>0.58850675927618346</v>
      </c>
      <c r="U637" s="34">
        <v>576.42112959239626</v>
      </c>
      <c r="V637" s="317">
        <v>35.310405556571006</v>
      </c>
    </row>
    <row r="638" spans="1:22" ht="12.75" x14ac:dyDescent="0.2">
      <c r="A638" s="304"/>
      <c r="B638" s="299">
        <v>632</v>
      </c>
      <c r="C638" s="57" t="s">
        <v>189</v>
      </c>
      <c r="D638" s="25" t="s">
        <v>190</v>
      </c>
      <c r="E638" s="30" t="s">
        <v>205</v>
      </c>
      <c r="F638" s="220" t="s">
        <v>40</v>
      </c>
      <c r="G638" s="29">
        <v>109</v>
      </c>
      <c r="H638" s="29" t="s">
        <v>51</v>
      </c>
      <c r="I638" s="31">
        <v>45.1</v>
      </c>
      <c r="J638" s="31">
        <v>5.2</v>
      </c>
      <c r="K638" s="31">
        <v>16.7</v>
      </c>
      <c r="L638" s="31">
        <v>-1.8</v>
      </c>
      <c r="M638" s="31">
        <v>0</v>
      </c>
      <c r="N638" s="31">
        <v>25</v>
      </c>
      <c r="O638" s="31">
        <v>2560.8000000000002</v>
      </c>
      <c r="P638" s="31">
        <v>25</v>
      </c>
      <c r="Q638" s="31">
        <v>2560.8000000000002</v>
      </c>
      <c r="R638" s="32">
        <v>9.7400000000000004E-3</v>
      </c>
      <c r="S638" s="33">
        <v>57</v>
      </c>
      <c r="T638" s="34">
        <v>0.56000000000000005</v>
      </c>
      <c r="U638" s="34">
        <v>584.69000000000005</v>
      </c>
      <c r="V638" s="317">
        <v>33.33</v>
      </c>
    </row>
    <row r="639" spans="1:22" ht="12.75" x14ac:dyDescent="0.2">
      <c r="A639" s="304"/>
      <c r="B639" s="298">
        <v>633</v>
      </c>
      <c r="C639" s="57" t="s">
        <v>189</v>
      </c>
      <c r="D639" s="25" t="s">
        <v>190</v>
      </c>
      <c r="E639" s="30" t="s">
        <v>575</v>
      </c>
      <c r="F639" s="220" t="s">
        <v>40</v>
      </c>
      <c r="G639" s="29">
        <v>30</v>
      </c>
      <c r="H639" s="29" t="s">
        <v>51</v>
      </c>
      <c r="I639" s="31">
        <v>22.9</v>
      </c>
      <c r="J639" s="31">
        <v>2.8</v>
      </c>
      <c r="K639" s="31">
        <v>4.8</v>
      </c>
      <c r="L639" s="31">
        <v>0.5</v>
      </c>
      <c r="M639" s="31">
        <v>0</v>
      </c>
      <c r="N639" s="31">
        <v>14.8</v>
      </c>
      <c r="O639" s="31">
        <v>1511.9</v>
      </c>
      <c r="P639" s="31">
        <v>14.8</v>
      </c>
      <c r="Q639" s="31">
        <v>1511.9</v>
      </c>
      <c r="R639" s="32">
        <v>9.7900000000000001E-3</v>
      </c>
      <c r="S639" s="33">
        <v>57</v>
      </c>
      <c r="T639" s="34">
        <v>0.56000000000000005</v>
      </c>
      <c r="U639" s="34">
        <v>587.34</v>
      </c>
      <c r="V639" s="317">
        <v>33.479999999999997</v>
      </c>
    </row>
    <row r="640" spans="1:22" ht="12.75" x14ac:dyDescent="0.2">
      <c r="A640" s="304"/>
      <c r="B640" s="298">
        <v>634</v>
      </c>
      <c r="C640" s="227" t="s">
        <v>212</v>
      </c>
      <c r="D640" s="25" t="s">
        <v>214</v>
      </c>
      <c r="E640" s="30" t="s">
        <v>634</v>
      </c>
      <c r="F640" s="220" t="s">
        <v>181</v>
      </c>
      <c r="G640" s="29">
        <v>77</v>
      </c>
      <c r="H640" s="29" t="s">
        <v>51</v>
      </c>
      <c r="I640" s="31"/>
      <c r="J640" s="31">
        <v>4.5999999999999996</v>
      </c>
      <c r="K640" s="31">
        <v>9.9</v>
      </c>
      <c r="L640" s="31">
        <v>0</v>
      </c>
      <c r="M640" s="31">
        <v>3.9</v>
      </c>
      <c r="N640" s="31">
        <v>35.4</v>
      </c>
      <c r="O640" s="31">
        <v>4007.8</v>
      </c>
      <c r="P640" s="31">
        <v>39.4</v>
      </c>
      <c r="Q640" s="31">
        <v>4007.8</v>
      </c>
      <c r="R640" s="32">
        <v>9.8300000000000002E-3</v>
      </c>
      <c r="S640" s="33">
        <v>53.41</v>
      </c>
      <c r="T640" s="34">
        <v>0.52</v>
      </c>
      <c r="U640" s="34">
        <v>589.63</v>
      </c>
      <c r="V640" s="317">
        <v>31.49</v>
      </c>
    </row>
    <row r="641" spans="1:22" ht="12.75" x14ac:dyDescent="0.2">
      <c r="A641" s="304"/>
      <c r="B641" s="299">
        <v>635</v>
      </c>
      <c r="C641" s="57" t="s">
        <v>189</v>
      </c>
      <c r="D641" s="25" t="s">
        <v>190</v>
      </c>
      <c r="E641" s="30" t="s">
        <v>576</v>
      </c>
      <c r="F641" s="220" t="s">
        <v>40</v>
      </c>
      <c r="G641" s="29">
        <v>31</v>
      </c>
      <c r="H641" s="29" t="s">
        <v>51</v>
      </c>
      <c r="I641" s="31">
        <v>24</v>
      </c>
      <c r="J641" s="31">
        <v>2.7</v>
      </c>
      <c r="K641" s="31">
        <v>5.8</v>
      </c>
      <c r="L641" s="31">
        <v>0.7</v>
      </c>
      <c r="M641" s="31">
        <v>0</v>
      </c>
      <c r="N641" s="31">
        <v>14.9</v>
      </c>
      <c r="O641" s="31">
        <v>1515.1</v>
      </c>
      <c r="P641" s="31">
        <v>14.9</v>
      </c>
      <c r="Q641" s="31">
        <v>1515.1</v>
      </c>
      <c r="R641" s="32">
        <v>9.8499999999999994E-3</v>
      </c>
      <c r="S641" s="33">
        <v>57</v>
      </c>
      <c r="T641" s="34">
        <v>0.56000000000000005</v>
      </c>
      <c r="U641" s="34">
        <v>590.98</v>
      </c>
      <c r="V641" s="317">
        <v>33.69</v>
      </c>
    </row>
    <row r="642" spans="1:22" ht="12.75" x14ac:dyDescent="0.2">
      <c r="A642" s="304"/>
      <c r="B642" s="298">
        <v>636</v>
      </c>
      <c r="C642" s="57" t="s">
        <v>189</v>
      </c>
      <c r="D642" s="25" t="s">
        <v>190</v>
      </c>
      <c r="E642" s="30" t="s">
        <v>201</v>
      </c>
      <c r="F642" s="220" t="s">
        <v>40</v>
      </c>
      <c r="G642" s="29">
        <v>20</v>
      </c>
      <c r="H642" s="29" t="s">
        <v>51</v>
      </c>
      <c r="I642" s="31">
        <v>13</v>
      </c>
      <c r="J642" s="31">
        <v>0.6</v>
      </c>
      <c r="K642" s="31">
        <v>2.6</v>
      </c>
      <c r="L642" s="31">
        <v>-0.8</v>
      </c>
      <c r="M642" s="31">
        <v>0</v>
      </c>
      <c r="N642" s="31">
        <v>10.6</v>
      </c>
      <c r="O642" s="31">
        <v>1076.7</v>
      </c>
      <c r="P642" s="31">
        <v>10.6</v>
      </c>
      <c r="Q642" s="31">
        <v>1076.7</v>
      </c>
      <c r="R642" s="32">
        <v>9.8499999999999994E-3</v>
      </c>
      <c r="S642" s="33">
        <v>57</v>
      </c>
      <c r="T642" s="34">
        <v>0.56000000000000005</v>
      </c>
      <c r="U642" s="34">
        <v>591.24</v>
      </c>
      <c r="V642" s="317">
        <v>33.700000000000003</v>
      </c>
    </row>
    <row r="643" spans="1:22" ht="12.75" x14ac:dyDescent="0.2">
      <c r="A643" s="304"/>
      <c r="B643" s="298">
        <v>637</v>
      </c>
      <c r="C643" s="57" t="s">
        <v>189</v>
      </c>
      <c r="D643" s="25" t="s">
        <v>190</v>
      </c>
      <c r="E643" s="30" t="s">
        <v>577</v>
      </c>
      <c r="F643" s="220" t="s">
        <v>40</v>
      </c>
      <c r="G643" s="29">
        <v>45</v>
      </c>
      <c r="H643" s="29" t="s">
        <v>51</v>
      </c>
      <c r="I643" s="31">
        <v>33.5</v>
      </c>
      <c r="J643" s="31">
        <v>3.3</v>
      </c>
      <c r="K643" s="31">
        <v>6.7</v>
      </c>
      <c r="L643" s="31">
        <v>0.5</v>
      </c>
      <c r="M643" s="31">
        <v>0</v>
      </c>
      <c r="N643" s="31">
        <v>23.1</v>
      </c>
      <c r="O643" s="31">
        <v>2326.1</v>
      </c>
      <c r="P643" s="31">
        <v>23.1</v>
      </c>
      <c r="Q643" s="31">
        <v>2326.1</v>
      </c>
      <c r="R643" s="32">
        <v>9.9100000000000004E-3</v>
      </c>
      <c r="S643" s="33">
        <v>57</v>
      </c>
      <c r="T643" s="34">
        <v>0.56000000000000005</v>
      </c>
      <c r="U643" s="34">
        <v>594.69000000000005</v>
      </c>
      <c r="V643" s="317">
        <v>33.9</v>
      </c>
    </row>
    <row r="644" spans="1:22" ht="12.75" x14ac:dyDescent="0.2">
      <c r="A644" s="304"/>
      <c r="B644" s="299">
        <v>638</v>
      </c>
      <c r="C644" s="57" t="s">
        <v>357</v>
      </c>
      <c r="D644" s="25" t="s">
        <v>358</v>
      </c>
      <c r="E644" s="30" t="s">
        <v>800</v>
      </c>
      <c r="F644" s="220" t="s">
        <v>40</v>
      </c>
      <c r="G644" s="29">
        <v>33</v>
      </c>
      <c r="H644" s="29">
        <v>1969</v>
      </c>
      <c r="I644" s="31">
        <v>20.462</v>
      </c>
      <c r="J644" s="31">
        <v>3.0350000000000001</v>
      </c>
      <c r="K644" s="31">
        <v>5.5549999999999997</v>
      </c>
      <c r="L644" s="31">
        <v>-1.046</v>
      </c>
      <c r="M644" s="31">
        <v>2.3250000000000002</v>
      </c>
      <c r="N644" s="31">
        <v>10.593</v>
      </c>
      <c r="O644" s="31">
        <v>1302.1400000000001</v>
      </c>
      <c r="P644" s="31">
        <v>12.917999999999999</v>
      </c>
      <c r="Q644" s="31">
        <v>1302.1400000000001</v>
      </c>
      <c r="R644" s="32">
        <v>9.920592255825025E-3</v>
      </c>
      <c r="S644" s="33">
        <v>61.258000000000003</v>
      </c>
      <c r="T644" s="34">
        <v>0.60771564040732939</v>
      </c>
      <c r="U644" s="34">
        <v>595.23553534950145</v>
      </c>
      <c r="V644" s="317">
        <v>36.462938424439756</v>
      </c>
    </row>
    <row r="645" spans="1:22" ht="12.75" x14ac:dyDescent="0.2">
      <c r="A645" s="304"/>
      <c r="B645" s="298">
        <v>639</v>
      </c>
      <c r="C645" s="229" t="s">
        <v>141</v>
      </c>
      <c r="D645" s="230" t="s">
        <v>142</v>
      </c>
      <c r="E645" s="231" t="s">
        <v>154</v>
      </c>
      <c r="F645" s="232"/>
      <c r="G645" s="233">
        <v>33</v>
      </c>
      <c r="H645" s="234" t="s">
        <v>51</v>
      </c>
      <c r="I645" s="235">
        <v>20.78</v>
      </c>
      <c r="J645" s="235">
        <v>1.82</v>
      </c>
      <c r="K645" s="235">
        <v>4.88</v>
      </c>
      <c r="L645" s="235"/>
      <c r="M645" s="235">
        <v>2.5343999999999998</v>
      </c>
      <c r="N645" s="235">
        <v>11.5456</v>
      </c>
      <c r="O645" s="237">
        <v>1419.26</v>
      </c>
      <c r="P645" s="235">
        <v>14.08</v>
      </c>
      <c r="Q645" s="237">
        <v>1419.26</v>
      </c>
      <c r="R645" s="72">
        <v>9.920662880656116E-3</v>
      </c>
      <c r="S645" s="46">
        <v>56.7</v>
      </c>
      <c r="T645" s="47">
        <v>0.56250158533320183</v>
      </c>
      <c r="U645" s="47">
        <v>595.23977283936688</v>
      </c>
      <c r="V645" s="318">
        <v>33.750095119992103</v>
      </c>
    </row>
    <row r="646" spans="1:22" ht="12.75" x14ac:dyDescent="0.2">
      <c r="A646" s="304"/>
      <c r="B646" s="298">
        <v>640</v>
      </c>
      <c r="C646" s="227" t="s">
        <v>212</v>
      </c>
      <c r="D646" s="25" t="s">
        <v>215</v>
      </c>
      <c r="E646" s="48" t="s">
        <v>633</v>
      </c>
      <c r="F646" s="220" t="s">
        <v>181</v>
      </c>
      <c r="G646" s="29">
        <v>55</v>
      </c>
      <c r="H646" s="29" t="s">
        <v>51</v>
      </c>
      <c r="I646" s="31"/>
      <c r="J646" s="31">
        <v>3.9</v>
      </c>
      <c r="K646" s="31">
        <v>9.3000000000000007</v>
      </c>
      <c r="L646" s="31">
        <v>0.3</v>
      </c>
      <c r="M646" s="31">
        <v>2.5</v>
      </c>
      <c r="N646" s="31">
        <v>22.4</v>
      </c>
      <c r="O646" s="31">
        <v>2496.8000000000002</v>
      </c>
      <c r="P646" s="31">
        <v>24.9</v>
      </c>
      <c r="Q646" s="31">
        <v>2496.8000000000002</v>
      </c>
      <c r="R646" s="32">
        <v>9.9699999999999997E-3</v>
      </c>
      <c r="S646" s="33">
        <v>53.41</v>
      </c>
      <c r="T646" s="34">
        <v>0.53</v>
      </c>
      <c r="U646" s="34">
        <v>598.41999999999996</v>
      </c>
      <c r="V646" s="317">
        <v>31.96</v>
      </c>
    </row>
    <row r="647" spans="1:22" ht="12.75" x14ac:dyDescent="0.2">
      <c r="A647" s="304"/>
      <c r="B647" s="299">
        <v>641</v>
      </c>
      <c r="C647" s="57" t="s">
        <v>189</v>
      </c>
      <c r="D647" s="25" t="s">
        <v>190</v>
      </c>
      <c r="E647" s="30" t="s">
        <v>200</v>
      </c>
      <c r="F647" s="220" t="s">
        <v>40</v>
      </c>
      <c r="G647" s="29">
        <v>24</v>
      </c>
      <c r="H647" s="29" t="s">
        <v>51</v>
      </c>
      <c r="I647" s="31">
        <v>14.4</v>
      </c>
      <c r="J647" s="31">
        <v>0.7</v>
      </c>
      <c r="K647" s="31">
        <v>3.2</v>
      </c>
      <c r="L647" s="31">
        <v>0.4</v>
      </c>
      <c r="M647" s="31">
        <v>0</v>
      </c>
      <c r="N647" s="31">
        <v>10.1</v>
      </c>
      <c r="O647" s="31">
        <v>1000.5</v>
      </c>
      <c r="P647" s="31">
        <v>10.1</v>
      </c>
      <c r="Q647" s="31">
        <v>1000.5</v>
      </c>
      <c r="R647" s="32">
        <v>1.0109999999999999E-2</v>
      </c>
      <c r="S647" s="33">
        <v>57</v>
      </c>
      <c r="T647" s="34">
        <v>0.57999999999999996</v>
      </c>
      <c r="U647" s="34">
        <v>606.66999999999996</v>
      </c>
      <c r="V647" s="317">
        <v>34.58</v>
      </c>
    </row>
    <row r="648" spans="1:22" ht="12.75" x14ac:dyDescent="0.2">
      <c r="A648" s="304"/>
      <c r="B648" s="298">
        <v>642</v>
      </c>
      <c r="C648" s="220" t="s">
        <v>860</v>
      </c>
      <c r="D648" s="29" t="s">
        <v>861</v>
      </c>
      <c r="E648" s="43" t="s">
        <v>876</v>
      </c>
      <c r="F648" s="221" t="s">
        <v>181</v>
      </c>
      <c r="G648" s="44">
        <v>45</v>
      </c>
      <c r="H648" s="44">
        <v>1980</v>
      </c>
      <c r="I648" s="45">
        <v>37.625999999999998</v>
      </c>
      <c r="J648" s="45">
        <v>5.5419999999999998</v>
      </c>
      <c r="K648" s="45">
        <v>9.7850000000000001</v>
      </c>
      <c r="L648" s="45">
        <v>0.99199999999999999</v>
      </c>
      <c r="M648" s="45"/>
      <c r="N648" s="45">
        <v>22.297000000000001</v>
      </c>
      <c r="O648" s="45">
        <v>2196.5</v>
      </c>
      <c r="P648" s="45">
        <v>22.297000000000001</v>
      </c>
      <c r="Q648" s="45">
        <v>2196.5</v>
      </c>
      <c r="R648" s="72">
        <v>1.0151149556111997E-2</v>
      </c>
      <c r="S648" s="46">
        <v>62.02</v>
      </c>
      <c r="T648" s="47">
        <v>0.62957429547006605</v>
      </c>
      <c r="U648" s="47">
        <v>609.06897336671989</v>
      </c>
      <c r="V648" s="318">
        <v>37.77445772820397</v>
      </c>
    </row>
    <row r="649" spans="1:22" ht="12.75" x14ac:dyDescent="0.2">
      <c r="A649" s="304"/>
      <c r="B649" s="298">
        <v>643</v>
      </c>
      <c r="C649" s="57" t="s">
        <v>357</v>
      </c>
      <c r="D649" s="25" t="s">
        <v>358</v>
      </c>
      <c r="E649" s="30" t="s">
        <v>799</v>
      </c>
      <c r="F649" s="220" t="s">
        <v>40</v>
      </c>
      <c r="G649" s="29">
        <v>5</v>
      </c>
      <c r="H649" s="29">
        <v>1949</v>
      </c>
      <c r="I649" s="31">
        <v>3.9660000000000002</v>
      </c>
      <c r="J649" s="31">
        <v>0.61</v>
      </c>
      <c r="K649" s="31">
        <v>0.84099999999999997</v>
      </c>
      <c r="L649" s="31">
        <v>-0.151</v>
      </c>
      <c r="M649" s="31">
        <v>0.48</v>
      </c>
      <c r="N649" s="31">
        <v>2.1859999999999999</v>
      </c>
      <c r="O649" s="31">
        <v>260.33999999999997</v>
      </c>
      <c r="P649" s="31">
        <v>2.6659999999999999</v>
      </c>
      <c r="Q649" s="31">
        <v>260.33999999999997</v>
      </c>
      <c r="R649" s="32">
        <v>1.0240454789890144E-2</v>
      </c>
      <c r="S649" s="33">
        <v>61.258000000000003</v>
      </c>
      <c r="T649" s="34">
        <v>0.6273097795190905</v>
      </c>
      <c r="U649" s="34">
        <v>614.42728739340873</v>
      </c>
      <c r="V649" s="317">
        <v>37.638586771145434</v>
      </c>
    </row>
    <row r="650" spans="1:22" ht="12.75" x14ac:dyDescent="0.2">
      <c r="A650" s="304"/>
      <c r="B650" s="299">
        <v>644</v>
      </c>
      <c r="C650" s="227" t="s">
        <v>212</v>
      </c>
      <c r="D650" s="25" t="s">
        <v>215</v>
      </c>
      <c r="E650" s="30" t="s">
        <v>632</v>
      </c>
      <c r="F650" s="220" t="s">
        <v>181</v>
      </c>
      <c r="G650" s="29">
        <v>103</v>
      </c>
      <c r="H650" s="29" t="s">
        <v>51</v>
      </c>
      <c r="I650" s="31"/>
      <c r="J650" s="31">
        <v>3.7</v>
      </c>
      <c r="K650" s="31">
        <v>11.9</v>
      </c>
      <c r="L650" s="31">
        <v>0.4</v>
      </c>
      <c r="M650" s="31">
        <v>4.5</v>
      </c>
      <c r="N650" s="31">
        <v>40.5</v>
      </c>
      <c r="O650" s="31">
        <v>4390.8</v>
      </c>
      <c r="P650" s="31">
        <v>45</v>
      </c>
      <c r="Q650" s="31">
        <v>4390.8</v>
      </c>
      <c r="R650" s="32">
        <v>1.026E-2</v>
      </c>
      <c r="S650" s="33">
        <v>53.41</v>
      </c>
      <c r="T650" s="34">
        <v>0.55000000000000004</v>
      </c>
      <c r="U650" s="34">
        <v>615.53</v>
      </c>
      <c r="V650" s="317">
        <v>32.880000000000003</v>
      </c>
    </row>
    <row r="651" spans="1:22" ht="12.75" x14ac:dyDescent="0.2">
      <c r="A651" s="304"/>
      <c r="B651" s="298">
        <v>645</v>
      </c>
      <c r="C651" s="57" t="s">
        <v>223</v>
      </c>
      <c r="D651" s="25" t="s">
        <v>224</v>
      </c>
      <c r="E651" s="30" t="s">
        <v>693</v>
      </c>
      <c r="F651" s="220" t="s">
        <v>683</v>
      </c>
      <c r="G651" s="29">
        <v>20</v>
      </c>
      <c r="H651" s="29">
        <v>1983</v>
      </c>
      <c r="I651" s="31">
        <v>17.677</v>
      </c>
      <c r="J651" s="31">
        <v>3.129</v>
      </c>
      <c r="K651" s="31">
        <v>4.681</v>
      </c>
      <c r="L651" s="31">
        <v>-0.81799999999999995</v>
      </c>
      <c r="M651" s="31"/>
      <c r="N651" s="31">
        <v>10.683999999999999</v>
      </c>
      <c r="O651" s="31">
        <v>1040.4000000000001</v>
      </c>
      <c r="P651" s="31">
        <v>10.683999999999999</v>
      </c>
      <c r="Q651" s="31">
        <v>1040.4000000000001</v>
      </c>
      <c r="R651" s="32">
        <v>1.0269127258746635E-2</v>
      </c>
      <c r="S651" s="49">
        <v>55.5</v>
      </c>
      <c r="T651" s="34">
        <v>0.56993656286043826</v>
      </c>
      <c r="U651" s="34">
        <v>616.14763552479815</v>
      </c>
      <c r="V651" s="317">
        <v>34.196193771626298</v>
      </c>
    </row>
    <row r="652" spans="1:22" ht="12.75" x14ac:dyDescent="0.2">
      <c r="A652" s="304"/>
      <c r="B652" s="298">
        <v>646</v>
      </c>
      <c r="C652" s="57" t="s">
        <v>189</v>
      </c>
      <c r="D652" s="25" t="s">
        <v>190</v>
      </c>
      <c r="E652" s="30" t="s">
        <v>578</v>
      </c>
      <c r="F652" s="220" t="s">
        <v>40</v>
      </c>
      <c r="G652" s="29">
        <v>59</v>
      </c>
      <c r="H652" s="29" t="s">
        <v>51</v>
      </c>
      <c r="I652" s="31">
        <v>40.799999999999997</v>
      </c>
      <c r="J652" s="31">
        <v>5.5</v>
      </c>
      <c r="K652" s="31">
        <v>5.9</v>
      </c>
      <c r="L652" s="31">
        <v>1.4</v>
      </c>
      <c r="M652" s="31">
        <v>0</v>
      </c>
      <c r="N652" s="31">
        <v>28</v>
      </c>
      <c r="O652" s="31">
        <v>2723.5</v>
      </c>
      <c r="P652" s="31">
        <v>28</v>
      </c>
      <c r="Q652" s="31">
        <v>2723.5</v>
      </c>
      <c r="R652" s="32">
        <v>1.027E-2</v>
      </c>
      <c r="S652" s="33">
        <v>57</v>
      </c>
      <c r="T652" s="34">
        <v>0.59</v>
      </c>
      <c r="U652" s="34">
        <v>616.19000000000005</v>
      </c>
      <c r="V652" s="317">
        <v>35.119999999999997</v>
      </c>
    </row>
    <row r="653" spans="1:22" ht="12.75" x14ac:dyDescent="0.2">
      <c r="A653" s="304"/>
      <c r="B653" s="299">
        <v>647</v>
      </c>
      <c r="C653" s="57" t="s">
        <v>189</v>
      </c>
      <c r="D653" s="25" t="s">
        <v>190</v>
      </c>
      <c r="E653" s="30" t="s">
        <v>579</v>
      </c>
      <c r="F653" s="220" t="s">
        <v>40</v>
      </c>
      <c r="G653" s="29">
        <v>45</v>
      </c>
      <c r="H653" s="29" t="s">
        <v>51</v>
      </c>
      <c r="I653" s="31">
        <v>33.9</v>
      </c>
      <c r="J653" s="31">
        <v>3.1</v>
      </c>
      <c r="K653" s="31">
        <v>6.2</v>
      </c>
      <c r="L653" s="31">
        <v>0.5</v>
      </c>
      <c r="M653" s="31">
        <v>0</v>
      </c>
      <c r="N653" s="31">
        <v>24.1</v>
      </c>
      <c r="O653" s="31">
        <v>2341.4</v>
      </c>
      <c r="P653" s="31">
        <v>24.1</v>
      </c>
      <c r="Q653" s="31">
        <v>2341.4</v>
      </c>
      <c r="R653" s="32">
        <v>1.0290000000000001E-2</v>
      </c>
      <c r="S653" s="33">
        <v>57</v>
      </c>
      <c r="T653" s="34">
        <v>0.59</v>
      </c>
      <c r="U653" s="34">
        <v>617.19000000000005</v>
      </c>
      <c r="V653" s="317">
        <v>35.18</v>
      </c>
    </row>
    <row r="654" spans="1:22" ht="12.75" x14ac:dyDescent="0.2">
      <c r="A654" s="304"/>
      <c r="B654" s="298">
        <v>648</v>
      </c>
      <c r="C654" s="227" t="s">
        <v>32</v>
      </c>
      <c r="D654" s="228" t="s">
        <v>33</v>
      </c>
      <c r="E654" s="24" t="s">
        <v>86</v>
      </c>
      <c r="F654" s="57"/>
      <c r="G654" s="25">
        <v>108</v>
      </c>
      <c r="H654" s="25">
        <v>1990</v>
      </c>
      <c r="I654" s="26">
        <v>56.274999999999999</v>
      </c>
      <c r="J654" s="26">
        <v>7.0380789999999998</v>
      </c>
      <c r="K654" s="26">
        <v>22.336220999999998</v>
      </c>
      <c r="L654" s="26">
        <v>-0.357076</v>
      </c>
      <c r="M654" s="26">
        <v>0</v>
      </c>
      <c r="N654" s="26">
        <v>27.257783</v>
      </c>
      <c r="O654" s="26">
        <v>2642.7</v>
      </c>
      <c r="P654" s="26">
        <v>27.257783</v>
      </c>
      <c r="Q654" s="26">
        <v>2642.7</v>
      </c>
      <c r="R654" s="71">
        <v>1.0314369016536118E-2</v>
      </c>
      <c r="S654" s="27">
        <v>54.1</v>
      </c>
      <c r="T654" s="27">
        <v>0.55800736379460403</v>
      </c>
      <c r="U654" s="27">
        <v>618.86214099216704</v>
      </c>
      <c r="V654" s="319">
        <v>33.480441827676238</v>
      </c>
    </row>
    <row r="655" spans="1:22" ht="12.75" x14ac:dyDescent="0.2">
      <c r="A655" s="304"/>
      <c r="B655" s="298">
        <v>649</v>
      </c>
      <c r="C655" s="227" t="s">
        <v>212</v>
      </c>
      <c r="D655" s="25" t="s">
        <v>215</v>
      </c>
      <c r="E655" s="30" t="s">
        <v>630</v>
      </c>
      <c r="F655" s="220" t="s">
        <v>181</v>
      </c>
      <c r="G655" s="29">
        <v>56</v>
      </c>
      <c r="H655" s="29" t="s">
        <v>51</v>
      </c>
      <c r="I655" s="31">
        <v>29.7</v>
      </c>
      <c r="J655" s="31">
        <v>2.8</v>
      </c>
      <c r="K655" s="31">
        <v>1.8</v>
      </c>
      <c r="L655" s="31">
        <v>-0.1</v>
      </c>
      <c r="M655" s="31">
        <v>2.5</v>
      </c>
      <c r="N655" s="31">
        <v>22.6</v>
      </c>
      <c r="O655" s="31">
        <v>2418.5</v>
      </c>
      <c r="P655" s="31">
        <v>25.2</v>
      </c>
      <c r="Q655" s="31">
        <v>2418.5</v>
      </c>
      <c r="R655" s="32">
        <v>1.04E-2</v>
      </c>
      <c r="S655" s="33">
        <v>53.41</v>
      </c>
      <c r="T655" s="34">
        <v>0.56000000000000005</v>
      </c>
      <c r="U655" s="34">
        <v>624.25</v>
      </c>
      <c r="V655" s="317">
        <v>33.340000000000003</v>
      </c>
    </row>
    <row r="656" spans="1:22" ht="12.75" x14ac:dyDescent="0.2">
      <c r="A656" s="304"/>
      <c r="B656" s="299">
        <v>650</v>
      </c>
      <c r="C656" s="57" t="s">
        <v>357</v>
      </c>
      <c r="D656" s="25" t="s">
        <v>358</v>
      </c>
      <c r="E656" s="30" t="s">
        <v>370</v>
      </c>
      <c r="F656" s="220" t="s">
        <v>40</v>
      </c>
      <c r="G656" s="29">
        <v>8</v>
      </c>
      <c r="H656" s="29">
        <v>1936</v>
      </c>
      <c r="I656" s="31">
        <v>2.911</v>
      </c>
      <c r="J656" s="31">
        <v>0</v>
      </c>
      <c r="K656" s="31">
        <v>0.74399999999999999</v>
      </c>
      <c r="L656" s="31">
        <v>5.0999999999999997E-2</v>
      </c>
      <c r="M656" s="31">
        <v>0.38100000000000001</v>
      </c>
      <c r="N656" s="31">
        <v>1.7350000000000001</v>
      </c>
      <c r="O656" s="31">
        <v>203.07</v>
      </c>
      <c r="P656" s="31">
        <v>1.843</v>
      </c>
      <c r="Q656" s="31">
        <v>176.89</v>
      </c>
      <c r="R656" s="32">
        <v>1.0418904403866811E-2</v>
      </c>
      <c r="S656" s="33">
        <v>61.258000000000003</v>
      </c>
      <c r="T656" s="34">
        <v>0.6382412459720731</v>
      </c>
      <c r="U656" s="34">
        <v>625.13426423200872</v>
      </c>
      <c r="V656" s="317">
        <v>38.294474758324398</v>
      </c>
    </row>
    <row r="657" spans="1:22" ht="12.75" x14ac:dyDescent="0.2">
      <c r="A657" s="304"/>
      <c r="B657" s="298">
        <v>651</v>
      </c>
      <c r="C657" s="57" t="s">
        <v>189</v>
      </c>
      <c r="D657" s="25" t="s">
        <v>190</v>
      </c>
      <c r="E657" s="30" t="s">
        <v>580</v>
      </c>
      <c r="F657" s="220" t="s">
        <v>40</v>
      </c>
      <c r="G657" s="29">
        <v>99</v>
      </c>
      <c r="H657" s="29" t="s">
        <v>51</v>
      </c>
      <c r="I657" s="31">
        <v>70.8</v>
      </c>
      <c r="J657" s="31">
        <v>7.6</v>
      </c>
      <c r="K657" s="31">
        <v>15.3</v>
      </c>
      <c r="L657" s="31">
        <v>1.8</v>
      </c>
      <c r="M657" s="31">
        <v>0</v>
      </c>
      <c r="N657" s="31">
        <v>46.1</v>
      </c>
      <c r="O657" s="31">
        <v>4419.1000000000004</v>
      </c>
      <c r="P657" s="31">
        <v>46.1</v>
      </c>
      <c r="Q657" s="31">
        <v>4419.1000000000004</v>
      </c>
      <c r="R657" s="32">
        <v>1.042E-2</v>
      </c>
      <c r="S657" s="33">
        <v>57</v>
      </c>
      <c r="T657" s="34">
        <v>0.59</v>
      </c>
      <c r="U657" s="34">
        <v>625.25</v>
      </c>
      <c r="V657" s="317">
        <v>35.64</v>
      </c>
    </row>
    <row r="658" spans="1:22" ht="12.75" x14ac:dyDescent="0.2">
      <c r="A658" s="304"/>
      <c r="B658" s="298">
        <v>652</v>
      </c>
      <c r="C658" s="57" t="s">
        <v>189</v>
      </c>
      <c r="D658" s="25" t="s">
        <v>190</v>
      </c>
      <c r="E658" s="30" t="s">
        <v>581</v>
      </c>
      <c r="F658" s="220" t="s">
        <v>40</v>
      </c>
      <c r="G658" s="29">
        <v>24</v>
      </c>
      <c r="H658" s="29" t="s">
        <v>51</v>
      </c>
      <c r="I658" s="31">
        <v>18.2</v>
      </c>
      <c r="J658" s="31">
        <v>1.8</v>
      </c>
      <c r="K658" s="31">
        <v>4</v>
      </c>
      <c r="L658" s="31">
        <v>-0.2</v>
      </c>
      <c r="M658" s="31">
        <v>0</v>
      </c>
      <c r="N658" s="31">
        <v>12.6</v>
      </c>
      <c r="O658" s="31">
        <v>1210.5999999999999</v>
      </c>
      <c r="P658" s="31">
        <v>12.6</v>
      </c>
      <c r="Q658" s="31">
        <v>1210.5999999999999</v>
      </c>
      <c r="R658" s="32">
        <v>1.043E-2</v>
      </c>
      <c r="S658" s="33">
        <v>57</v>
      </c>
      <c r="T658" s="34">
        <v>0.59</v>
      </c>
      <c r="U658" s="34">
        <v>625.99</v>
      </c>
      <c r="V658" s="317">
        <v>35.68</v>
      </c>
    </row>
    <row r="659" spans="1:22" ht="12.75" x14ac:dyDescent="0.2">
      <c r="A659" s="304"/>
      <c r="B659" s="299">
        <v>653</v>
      </c>
      <c r="C659" s="57" t="s">
        <v>223</v>
      </c>
      <c r="D659" s="25" t="s">
        <v>224</v>
      </c>
      <c r="E659" s="30" t="s">
        <v>695</v>
      </c>
      <c r="F659" s="220" t="s">
        <v>683</v>
      </c>
      <c r="G659" s="29">
        <v>20</v>
      </c>
      <c r="H659" s="29">
        <v>1984</v>
      </c>
      <c r="I659" s="31">
        <v>17.716999999999999</v>
      </c>
      <c r="J659" s="31">
        <v>1.6759999999999999</v>
      </c>
      <c r="K659" s="31">
        <v>4.4279999999999999</v>
      </c>
      <c r="L659" s="31">
        <v>0.13</v>
      </c>
      <c r="M659" s="31"/>
      <c r="N659" s="31">
        <v>11.481999999999999</v>
      </c>
      <c r="O659" s="31">
        <v>1066.73</v>
      </c>
      <c r="P659" s="31">
        <v>11.481999999999999</v>
      </c>
      <c r="Q659" s="31">
        <v>1066.73</v>
      </c>
      <c r="R659" s="32">
        <v>1.0763735903180747E-2</v>
      </c>
      <c r="S659" s="33">
        <v>55.5</v>
      </c>
      <c r="T659" s="34">
        <v>0.59738734262653148</v>
      </c>
      <c r="U659" s="34">
        <v>645.82415419084487</v>
      </c>
      <c r="V659" s="317">
        <v>35.843240557591891</v>
      </c>
    </row>
    <row r="660" spans="1:22" ht="12.75" x14ac:dyDescent="0.2">
      <c r="A660" s="304"/>
      <c r="B660" s="298">
        <v>654</v>
      </c>
      <c r="C660" s="57" t="s">
        <v>139</v>
      </c>
      <c r="D660" s="25" t="s">
        <v>140</v>
      </c>
      <c r="E660" s="30" t="s">
        <v>506</v>
      </c>
      <c r="F660" s="220" t="s">
        <v>40</v>
      </c>
      <c r="G660" s="29">
        <v>41</v>
      </c>
      <c r="H660" s="29">
        <v>1964</v>
      </c>
      <c r="I660" s="31">
        <v>22.503</v>
      </c>
      <c r="J660" s="31">
        <v>3.06</v>
      </c>
      <c r="K660" s="31"/>
      <c r="L660" s="31">
        <v>0.57799999999999996</v>
      </c>
      <c r="M660" s="31"/>
      <c r="N660" s="31">
        <v>19.443000000000001</v>
      </c>
      <c r="O660" s="31">
        <v>1804.28</v>
      </c>
      <c r="P660" s="31">
        <v>19.443000000000001</v>
      </c>
      <c r="Q660" s="31">
        <v>1804.28</v>
      </c>
      <c r="R660" s="32">
        <v>1.078E-2</v>
      </c>
      <c r="S660" s="34">
        <v>45.78</v>
      </c>
      <c r="T660" s="34">
        <v>0.49</v>
      </c>
      <c r="U660" s="34">
        <v>646.55999999999995</v>
      </c>
      <c r="V660" s="317">
        <v>29.6</v>
      </c>
    </row>
    <row r="661" spans="1:22" ht="12.75" x14ac:dyDescent="0.2">
      <c r="A661" s="304"/>
      <c r="B661" s="298">
        <v>655</v>
      </c>
      <c r="C661" s="220" t="s">
        <v>860</v>
      </c>
      <c r="D661" s="29" t="s">
        <v>861</v>
      </c>
      <c r="E661" s="43" t="s">
        <v>877</v>
      </c>
      <c r="F661" s="221" t="s">
        <v>181</v>
      </c>
      <c r="G661" s="44">
        <v>25</v>
      </c>
      <c r="H661" s="44">
        <v>1977</v>
      </c>
      <c r="I661" s="45">
        <v>20.978000000000002</v>
      </c>
      <c r="J661" s="45">
        <v>1.5860000000000001</v>
      </c>
      <c r="K661" s="45">
        <v>4.6580000000000004</v>
      </c>
      <c r="L661" s="45">
        <v>-0.123</v>
      </c>
      <c r="M661" s="45"/>
      <c r="N661" s="45">
        <v>14.734</v>
      </c>
      <c r="O661" s="45">
        <v>1359.26</v>
      </c>
      <c r="P661" s="45">
        <v>14.734</v>
      </c>
      <c r="Q661" s="45">
        <v>1359.26</v>
      </c>
      <c r="R661" s="72">
        <v>1.0839721613230728E-2</v>
      </c>
      <c r="S661" s="46">
        <v>62.02</v>
      </c>
      <c r="T661" s="47">
        <v>0.67227953445256983</v>
      </c>
      <c r="U661" s="47">
        <v>650.38329679384367</v>
      </c>
      <c r="V661" s="318">
        <v>40.336772067154186</v>
      </c>
    </row>
    <row r="662" spans="1:22" ht="12.75" x14ac:dyDescent="0.2">
      <c r="A662" s="304"/>
      <c r="B662" s="299">
        <v>656</v>
      </c>
      <c r="C662" s="57" t="s">
        <v>357</v>
      </c>
      <c r="D662" s="25" t="s">
        <v>358</v>
      </c>
      <c r="E662" s="30" t="s">
        <v>372</v>
      </c>
      <c r="F662" s="220" t="s">
        <v>798</v>
      </c>
      <c r="G662" s="29">
        <v>9</v>
      </c>
      <c r="H662" s="29">
        <v>1967</v>
      </c>
      <c r="I662" s="31">
        <v>5.024</v>
      </c>
      <c r="J662" s="31">
        <v>0.44900000000000001</v>
      </c>
      <c r="K662" s="31">
        <v>4.3999999999999997E-2</v>
      </c>
      <c r="L662" s="31">
        <v>0.01</v>
      </c>
      <c r="M662" s="31">
        <v>0.81399999999999995</v>
      </c>
      <c r="N662" s="31">
        <v>3.7080000000000002</v>
      </c>
      <c r="O662" s="31">
        <v>416.33</v>
      </c>
      <c r="P662" s="31">
        <v>4.5209999999999999</v>
      </c>
      <c r="Q662" s="31">
        <v>416.33</v>
      </c>
      <c r="R662" s="32">
        <v>1.0859174212763913E-2</v>
      </c>
      <c r="S662" s="33">
        <v>61.258000000000003</v>
      </c>
      <c r="T662" s="34">
        <v>0.66521129392549183</v>
      </c>
      <c r="U662" s="34">
        <v>651.55045276583473</v>
      </c>
      <c r="V662" s="317">
        <v>39.912677635529505</v>
      </c>
    </row>
    <row r="663" spans="1:22" ht="12.75" x14ac:dyDescent="0.2">
      <c r="A663" s="304"/>
      <c r="B663" s="298">
        <v>657</v>
      </c>
      <c r="C663" s="57" t="s">
        <v>223</v>
      </c>
      <c r="D663" s="25" t="s">
        <v>224</v>
      </c>
      <c r="E663" s="30" t="s">
        <v>697</v>
      </c>
      <c r="F663" s="220" t="s">
        <v>683</v>
      </c>
      <c r="G663" s="29">
        <v>35</v>
      </c>
      <c r="H663" s="29">
        <v>1983</v>
      </c>
      <c r="I663" s="31">
        <v>37.427999999999997</v>
      </c>
      <c r="J663" s="31">
        <v>3.52</v>
      </c>
      <c r="K663" s="31">
        <v>11.43</v>
      </c>
      <c r="L663" s="31">
        <v>-0.218</v>
      </c>
      <c r="M663" s="31"/>
      <c r="N663" s="31">
        <v>22.695</v>
      </c>
      <c r="O663" s="31">
        <v>2072.5100000000002</v>
      </c>
      <c r="P663" s="31">
        <v>22.695</v>
      </c>
      <c r="Q663" s="31">
        <v>2072.5100000000002</v>
      </c>
      <c r="R663" s="32">
        <v>1.0950489985573048E-2</v>
      </c>
      <c r="S663" s="33">
        <v>55.5</v>
      </c>
      <c r="T663" s="34">
        <v>0.60775219419930415</v>
      </c>
      <c r="U663" s="34">
        <v>657.02939913438286</v>
      </c>
      <c r="V663" s="317">
        <v>36.465131651958245</v>
      </c>
    </row>
    <row r="664" spans="1:22" ht="12.75" x14ac:dyDescent="0.2">
      <c r="A664" s="304"/>
      <c r="B664" s="298">
        <v>658</v>
      </c>
      <c r="C664" s="57" t="s">
        <v>139</v>
      </c>
      <c r="D664" s="25" t="s">
        <v>140</v>
      </c>
      <c r="E664" s="30" t="s">
        <v>507</v>
      </c>
      <c r="F664" s="220" t="s">
        <v>40</v>
      </c>
      <c r="G664" s="29">
        <v>6</v>
      </c>
      <c r="H664" s="29">
        <v>1959</v>
      </c>
      <c r="I664" s="31">
        <v>5.2750000000000004</v>
      </c>
      <c r="J664" s="31">
        <v>0.51</v>
      </c>
      <c r="K664" s="31">
        <v>1.202</v>
      </c>
      <c r="L664" s="31">
        <v>0.30399999999999999</v>
      </c>
      <c r="M664" s="31"/>
      <c r="N664" s="31">
        <v>3.5619999999999998</v>
      </c>
      <c r="O664" s="31">
        <v>324.56</v>
      </c>
      <c r="P664" s="31">
        <v>3.5619999999999998</v>
      </c>
      <c r="Q664" s="31">
        <v>324.56</v>
      </c>
      <c r="R664" s="32">
        <v>1.0970000000000001E-2</v>
      </c>
      <c r="S664" s="34">
        <v>45.78</v>
      </c>
      <c r="T664" s="34">
        <v>0.5</v>
      </c>
      <c r="U664" s="34">
        <v>658.49</v>
      </c>
      <c r="V664" s="317">
        <v>30.15</v>
      </c>
    </row>
    <row r="665" spans="1:22" ht="12.75" x14ac:dyDescent="0.2">
      <c r="A665" s="304"/>
      <c r="B665" s="299">
        <v>659</v>
      </c>
      <c r="C665" s="57" t="s">
        <v>223</v>
      </c>
      <c r="D665" s="25" t="s">
        <v>224</v>
      </c>
      <c r="E665" s="30" t="s">
        <v>700</v>
      </c>
      <c r="F665" s="220" t="s">
        <v>683</v>
      </c>
      <c r="G665" s="29">
        <v>20</v>
      </c>
      <c r="H665" s="29">
        <v>1986</v>
      </c>
      <c r="I665" s="31">
        <v>17.277999999999999</v>
      </c>
      <c r="J665" s="31">
        <v>2.1230000000000002</v>
      </c>
      <c r="K665" s="31">
        <v>4.4160000000000004</v>
      </c>
      <c r="L665" s="31">
        <v>-1.4E-2</v>
      </c>
      <c r="M665" s="31"/>
      <c r="N665" s="31">
        <v>11.664999999999999</v>
      </c>
      <c r="O665" s="31">
        <v>1054.3900000000001</v>
      </c>
      <c r="P665" s="31">
        <v>11.664999999999999</v>
      </c>
      <c r="Q665" s="31">
        <v>1054.3900000000001</v>
      </c>
      <c r="R665" s="32">
        <v>1.1063268809453805E-2</v>
      </c>
      <c r="S665" s="33">
        <v>55.5</v>
      </c>
      <c r="T665" s="34">
        <v>0.61401141892468625</v>
      </c>
      <c r="U665" s="34">
        <v>663.79612856722838</v>
      </c>
      <c r="V665" s="317">
        <v>36.840685135481174</v>
      </c>
    </row>
    <row r="666" spans="1:22" ht="12.75" x14ac:dyDescent="0.2">
      <c r="A666" s="304"/>
      <c r="B666" s="298">
        <v>660</v>
      </c>
      <c r="C666" s="220" t="s">
        <v>860</v>
      </c>
      <c r="D666" s="29" t="s">
        <v>861</v>
      </c>
      <c r="E666" s="43" t="s">
        <v>874</v>
      </c>
      <c r="F666" s="221" t="s">
        <v>181</v>
      </c>
      <c r="G666" s="44">
        <v>30</v>
      </c>
      <c r="H666" s="44">
        <v>1987</v>
      </c>
      <c r="I666" s="45">
        <v>35.238</v>
      </c>
      <c r="J666" s="45">
        <v>6.4059999999999997</v>
      </c>
      <c r="K666" s="45">
        <v>6.7130000000000001</v>
      </c>
      <c r="L666" s="45">
        <v>3.2229999999999999</v>
      </c>
      <c r="M666" s="45"/>
      <c r="N666" s="45">
        <v>22.119</v>
      </c>
      <c r="O666" s="45">
        <v>1953.41</v>
      </c>
      <c r="P666" s="45">
        <v>22.119</v>
      </c>
      <c r="Q666" s="45">
        <v>1953.41</v>
      </c>
      <c r="R666" s="72">
        <v>1.1323275707608745E-2</v>
      </c>
      <c r="S666" s="46">
        <v>62.02</v>
      </c>
      <c r="T666" s="47">
        <v>0.70226955938589442</v>
      </c>
      <c r="U666" s="47">
        <v>679.39654245652468</v>
      </c>
      <c r="V666" s="318">
        <v>42.136173563153662</v>
      </c>
    </row>
    <row r="667" spans="1:22" ht="12.75" x14ac:dyDescent="0.2">
      <c r="A667" s="304"/>
      <c r="B667" s="298">
        <v>661</v>
      </c>
      <c r="C667" s="57" t="s">
        <v>223</v>
      </c>
      <c r="D667" s="25" t="s">
        <v>224</v>
      </c>
      <c r="E667" s="30" t="s">
        <v>694</v>
      </c>
      <c r="F667" s="220" t="s">
        <v>683</v>
      </c>
      <c r="G667" s="29">
        <v>20</v>
      </c>
      <c r="H667" s="29">
        <v>1984</v>
      </c>
      <c r="I667" s="31">
        <v>18.471</v>
      </c>
      <c r="J667" s="31">
        <v>1.9550000000000001</v>
      </c>
      <c r="K667" s="31">
        <v>4.6139999999999999</v>
      </c>
      <c r="L667" s="31">
        <v>-0.19800000000000001</v>
      </c>
      <c r="M667" s="31"/>
      <c r="N667" s="31">
        <v>12.1</v>
      </c>
      <c r="O667" s="31">
        <v>1066.95</v>
      </c>
      <c r="P667" s="31">
        <v>12.1</v>
      </c>
      <c r="Q667" s="31">
        <v>1066.95</v>
      </c>
      <c r="R667" s="32">
        <v>1.1340737616570598E-2</v>
      </c>
      <c r="S667" s="33">
        <v>55.5</v>
      </c>
      <c r="T667" s="34">
        <v>0.62941093771966816</v>
      </c>
      <c r="U667" s="34">
        <v>680.44425699423596</v>
      </c>
      <c r="V667" s="317">
        <v>37.7646562631801</v>
      </c>
    </row>
    <row r="668" spans="1:22" ht="12.75" x14ac:dyDescent="0.2">
      <c r="A668" s="304"/>
      <c r="B668" s="299">
        <v>662</v>
      </c>
      <c r="C668" s="57" t="s">
        <v>223</v>
      </c>
      <c r="D668" s="25" t="s">
        <v>224</v>
      </c>
      <c r="E668" s="30" t="s">
        <v>702</v>
      </c>
      <c r="F668" s="220" t="s">
        <v>683</v>
      </c>
      <c r="G668" s="29">
        <v>20</v>
      </c>
      <c r="H668" s="29">
        <v>1981</v>
      </c>
      <c r="I668" s="31">
        <v>19.303999999999998</v>
      </c>
      <c r="J668" s="31">
        <v>3.1850000000000001</v>
      </c>
      <c r="K668" s="31">
        <v>4.7510000000000003</v>
      </c>
      <c r="L668" s="31">
        <v>-0.47299999999999998</v>
      </c>
      <c r="M668" s="31"/>
      <c r="N668" s="31">
        <v>11.840999999999999</v>
      </c>
      <c r="O668" s="31">
        <v>1038.74</v>
      </c>
      <c r="P668" s="31">
        <v>11.840999999999999</v>
      </c>
      <c r="Q668" s="31">
        <v>1038.74</v>
      </c>
      <c r="R668" s="32">
        <v>1.1399387719737373E-2</v>
      </c>
      <c r="S668" s="33">
        <v>55.5</v>
      </c>
      <c r="T668" s="34">
        <v>0.63266601844542414</v>
      </c>
      <c r="U668" s="34">
        <v>683.96326318424235</v>
      </c>
      <c r="V668" s="317">
        <v>37.959961106725451</v>
      </c>
    </row>
    <row r="669" spans="1:22" ht="12.75" x14ac:dyDescent="0.2">
      <c r="A669" s="304"/>
      <c r="B669" s="298">
        <v>663</v>
      </c>
      <c r="C669" s="227" t="s">
        <v>32</v>
      </c>
      <c r="D669" s="228" t="s">
        <v>33</v>
      </c>
      <c r="E669" s="24" t="s">
        <v>85</v>
      </c>
      <c r="F669" s="57"/>
      <c r="G669" s="25">
        <v>60</v>
      </c>
      <c r="H669" s="25">
        <v>1981</v>
      </c>
      <c r="I669" s="26">
        <v>60.648000000000003</v>
      </c>
      <c r="J669" s="26">
        <v>8.6833829999999992</v>
      </c>
      <c r="K669" s="26">
        <v>14.61201</v>
      </c>
      <c r="L669" s="26">
        <v>0.75161999999999995</v>
      </c>
      <c r="M669" s="26">
        <v>0</v>
      </c>
      <c r="N669" s="26">
        <v>36.600974999999998</v>
      </c>
      <c r="O669" s="26">
        <v>3139.2</v>
      </c>
      <c r="P669" s="26">
        <v>36.600974999999998</v>
      </c>
      <c r="Q669" s="26">
        <v>3139.2</v>
      </c>
      <c r="R669" s="71">
        <v>1.1659331995412844E-2</v>
      </c>
      <c r="S669" s="27">
        <v>54.1</v>
      </c>
      <c r="T669" s="27">
        <v>0.63076986095183485</v>
      </c>
      <c r="U669" s="27">
        <v>699.55991972477057</v>
      </c>
      <c r="V669" s="319">
        <v>37.84619165711009</v>
      </c>
    </row>
    <row r="670" spans="1:22" ht="12.75" x14ac:dyDescent="0.2">
      <c r="A670" s="304"/>
      <c r="B670" s="298">
        <v>664</v>
      </c>
      <c r="C670" s="220" t="s">
        <v>860</v>
      </c>
      <c r="D670" s="29" t="s">
        <v>861</v>
      </c>
      <c r="E670" s="43" t="s">
        <v>878</v>
      </c>
      <c r="F670" s="221" t="s">
        <v>181</v>
      </c>
      <c r="G670" s="44">
        <v>45</v>
      </c>
      <c r="H670" s="44">
        <v>1982</v>
      </c>
      <c r="I670" s="45">
        <v>38.423999999999999</v>
      </c>
      <c r="J670" s="45">
        <v>3.2509999999999999</v>
      </c>
      <c r="K670" s="45">
        <v>9.4909999999999997</v>
      </c>
      <c r="L670" s="45">
        <v>4.4999999999999998E-2</v>
      </c>
      <c r="M670" s="45"/>
      <c r="N670" s="45">
        <v>25.681999999999999</v>
      </c>
      <c r="O670" s="45">
        <v>2186.02</v>
      </c>
      <c r="P670" s="45">
        <v>25.681999999999999</v>
      </c>
      <c r="Q670" s="45">
        <v>2186.02</v>
      </c>
      <c r="R670" s="72">
        <v>1.1748291415449081E-2</v>
      </c>
      <c r="S670" s="46">
        <v>62.02</v>
      </c>
      <c r="T670" s="47">
        <v>0.72862903358615205</v>
      </c>
      <c r="U670" s="47">
        <v>704.8974849269448</v>
      </c>
      <c r="V670" s="318">
        <v>43.717742015169115</v>
      </c>
    </row>
    <row r="671" spans="1:22" ht="12.75" x14ac:dyDescent="0.2">
      <c r="A671" s="304"/>
      <c r="B671" s="299">
        <v>665</v>
      </c>
      <c r="C671" s="57" t="s">
        <v>139</v>
      </c>
      <c r="D671" s="25" t="s">
        <v>140</v>
      </c>
      <c r="E671" s="30" t="s">
        <v>508</v>
      </c>
      <c r="F671" s="220" t="s">
        <v>40</v>
      </c>
      <c r="G671" s="29">
        <v>40</v>
      </c>
      <c r="H671" s="29">
        <v>1963</v>
      </c>
      <c r="I671" s="31">
        <v>24.224</v>
      </c>
      <c r="J671" s="31">
        <v>3.2639999999999998</v>
      </c>
      <c r="K671" s="31"/>
      <c r="L671" s="31">
        <v>0.51600000000000001</v>
      </c>
      <c r="M671" s="31"/>
      <c r="N671" s="31">
        <v>20.96</v>
      </c>
      <c r="O671" s="31">
        <v>1772.89</v>
      </c>
      <c r="P671" s="31">
        <v>20.96</v>
      </c>
      <c r="Q671" s="31">
        <v>1772.89</v>
      </c>
      <c r="R671" s="32">
        <v>1.1820000000000001E-2</v>
      </c>
      <c r="S671" s="34">
        <v>45.78</v>
      </c>
      <c r="T671" s="34">
        <v>0.54</v>
      </c>
      <c r="U671" s="34">
        <v>709.35</v>
      </c>
      <c r="V671" s="317">
        <v>32.47</v>
      </c>
    </row>
    <row r="672" spans="1:22" ht="12.75" x14ac:dyDescent="0.2">
      <c r="A672" s="304"/>
      <c r="B672" s="298">
        <v>666</v>
      </c>
      <c r="C672" s="220" t="s">
        <v>860</v>
      </c>
      <c r="D672" s="29" t="s">
        <v>861</v>
      </c>
      <c r="E672" s="43" t="s">
        <v>882</v>
      </c>
      <c r="F672" s="221" t="s">
        <v>181</v>
      </c>
      <c r="G672" s="44">
        <v>36</v>
      </c>
      <c r="H672" s="44">
        <v>1987</v>
      </c>
      <c r="I672" s="45">
        <v>39.32</v>
      </c>
      <c r="J672" s="45">
        <v>4.3650000000000002</v>
      </c>
      <c r="K672" s="45">
        <v>8.8209999999999997</v>
      </c>
      <c r="L672" s="45">
        <v>4.7E-2</v>
      </c>
      <c r="M672" s="45"/>
      <c r="N672" s="45">
        <v>26.134</v>
      </c>
      <c r="O672" s="45">
        <v>2123.29</v>
      </c>
      <c r="P672" s="45">
        <v>26.134</v>
      </c>
      <c r="Q672" s="45">
        <v>2123.29</v>
      </c>
      <c r="R672" s="72">
        <v>1.2308257468362777E-2</v>
      </c>
      <c r="S672" s="46">
        <v>62.02</v>
      </c>
      <c r="T672" s="47">
        <v>0.76335812818785942</v>
      </c>
      <c r="U672" s="47">
        <v>738.49544810176656</v>
      </c>
      <c r="V672" s="318">
        <v>45.801487691271561</v>
      </c>
    </row>
    <row r="673" spans="1:22" ht="12.75" x14ac:dyDescent="0.2">
      <c r="A673" s="304"/>
      <c r="B673" s="298">
        <v>667</v>
      </c>
      <c r="C673" s="220" t="s">
        <v>860</v>
      </c>
      <c r="D673" s="29" t="s">
        <v>861</v>
      </c>
      <c r="E673" s="43" t="s">
        <v>879</v>
      </c>
      <c r="F673" s="221" t="s">
        <v>181</v>
      </c>
      <c r="G673" s="44">
        <v>36</v>
      </c>
      <c r="H673" s="44">
        <v>1990</v>
      </c>
      <c r="I673" s="45">
        <v>42.423999999999999</v>
      </c>
      <c r="J673" s="45">
        <v>4.4960000000000004</v>
      </c>
      <c r="K673" s="45">
        <v>12.348000000000001</v>
      </c>
      <c r="L673" s="45">
        <v>0.68400000000000005</v>
      </c>
      <c r="M673" s="45"/>
      <c r="N673" s="45">
        <v>25.58</v>
      </c>
      <c r="O673" s="45">
        <v>2121.89</v>
      </c>
      <c r="P673" s="45">
        <v>26.58</v>
      </c>
      <c r="Q673" s="45">
        <v>2121.89</v>
      </c>
      <c r="R673" s="72">
        <v>1.252656829524622E-2</v>
      </c>
      <c r="S673" s="46">
        <v>62.02</v>
      </c>
      <c r="T673" s="47">
        <v>0.77689776567117064</v>
      </c>
      <c r="U673" s="47">
        <v>751.59409771477317</v>
      </c>
      <c r="V673" s="318">
        <v>46.61386594027023</v>
      </c>
    </row>
    <row r="674" spans="1:22" ht="12.75" x14ac:dyDescent="0.2">
      <c r="A674" s="304"/>
      <c r="B674" s="299">
        <v>668</v>
      </c>
      <c r="C674" s="220" t="s">
        <v>860</v>
      </c>
      <c r="D674" s="29" t="s">
        <v>861</v>
      </c>
      <c r="E674" s="43" t="s">
        <v>875</v>
      </c>
      <c r="F674" s="221" t="s">
        <v>181</v>
      </c>
      <c r="G674" s="44">
        <v>30</v>
      </c>
      <c r="H674" s="44">
        <v>1985</v>
      </c>
      <c r="I674" s="45">
        <v>36.604999999999997</v>
      </c>
      <c r="J674" s="45">
        <v>5.7370000000000001</v>
      </c>
      <c r="K674" s="45">
        <v>5.8929999999999998</v>
      </c>
      <c r="L674" s="45">
        <v>0.91500000000000004</v>
      </c>
      <c r="M674" s="45"/>
      <c r="N674" s="45">
        <v>24.975000000000001</v>
      </c>
      <c r="O674" s="45">
        <v>1974.7</v>
      </c>
      <c r="P674" s="45">
        <v>24.975000000000001</v>
      </c>
      <c r="Q674" s="45">
        <v>1974.7</v>
      </c>
      <c r="R674" s="72">
        <v>1.2647490758089837E-2</v>
      </c>
      <c r="S674" s="46">
        <v>62.02</v>
      </c>
      <c r="T674" s="47">
        <v>0.78439737681673172</v>
      </c>
      <c r="U674" s="47">
        <v>758.84944548539022</v>
      </c>
      <c r="V674" s="318">
        <v>47.063842609003906</v>
      </c>
    </row>
    <row r="675" spans="1:22" ht="12.75" x14ac:dyDescent="0.2">
      <c r="A675" s="304"/>
      <c r="B675" s="298">
        <v>669</v>
      </c>
      <c r="C675" s="220" t="s">
        <v>860</v>
      </c>
      <c r="D675" s="29" t="s">
        <v>861</v>
      </c>
      <c r="E675" s="43" t="s">
        <v>873</v>
      </c>
      <c r="F675" s="221" t="s">
        <v>181</v>
      </c>
      <c r="G675" s="44">
        <v>30</v>
      </c>
      <c r="H675" s="44">
        <v>1987</v>
      </c>
      <c r="I675" s="45">
        <v>34.308</v>
      </c>
      <c r="J675" s="45">
        <v>2.0830000000000002</v>
      </c>
      <c r="K675" s="45">
        <v>7.2489999999999997</v>
      </c>
      <c r="L675" s="45">
        <v>-0.96799999999999997</v>
      </c>
      <c r="M675" s="45"/>
      <c r="N675" s="45">
        <v>24.975999999999999</v>
      </c>
      <c r="O675" s="45">
        <v>1956.3</v>
      </c>
      <c r="P675" s="45">
        <v>24.975999999999999</v>
      </c>
      <c r="Q675" s="45">
        <v>1956.3</v>
      </c>
      <c r="R675" s="72">
        <v>1.276695803302152E-2</v>
      </c>
      <c r="S675" s="46">
        <v>62.02</v>
      </c>
      <c r="T675" s="47">
        <v>0.79180673720799466</v>
      </c>
      <c r="U675" s="47">
        <v>766.01748198129121</v>
      </c>
      <c r="V675" s="318">
        <v>47.508404232479684</v>
      </c>
    </row>
    <row r="676" spans="1:22" ht="12.75" x14ac:dyDescent="0.2">
      <c r="A676" s="304"/>
      <c r="B676" s="298">
        <v>670</v>
      </c>
      <c r="C676" s="227" t="s">
        <v>32</v>
      </c>
      <c r="D676" s="228" t="s">
        <v>33</v>
      </c>
      <c r="E676" s="24" t="s">
        <v>87</v>
      </c>
      <c r="F676" s="57"/>
      <c r="G676" s="25">
        <v>32</v>
      </c>
      <c r="H676" s="25">
        <v>1960</v>
      </c>
      <c r="I676" s="26">
        <v>20.16</v>
      </c>
      <c r="J676" s="26">
        <v>3.4981089999999999</v>
      </c>
      <c r="K676" s="26">
        <v>1.0810340000000001</v>
      </c>
      <c r="L676" s="26">
        <v>-0.48910799999999999</v>
      </c>
      <c r="M676" s="26">
        <v>0</v>
      </c>
      <c r="N676" s="26">
        <v>16.069965</v>
      </c>
      <c r="O676" s="26">
        <v>1214.6199999999999</v>
      </c>
      <c r="P676" s="26">
        <v>16.069965</v>
      </c>
      <c r="Q676" s="26">
        <v>1214.6199999999999</v>
      </c>
      <c r="R676" s="71">
        <v>1.3230446559417762E-2</v>
      </c>
      <c r="S676" s="27">
        <v>54.1</v>
      </c>
      <c r="T676" s="27">
        <v>0.71576715886450093</v>
      </c>
      <c r="U676" s="27">
        <v>793.82679356506571</v>
      </c>
      <c r="V676" s="319">
        <v>42.94602953187006</v>
      </c>
    </row>
    <row r="677" spans="1:22" ht="12.75" x14ac:dyDescent="0.2">
      <c r="A677" s="304"/>
      <c r="B677" s="299">
        <v>671</v>
      </c>
      <c r="C677" s="227" t="s">
        <v>32</v>
      </c>
      <c r="D677" s="228" t="s">
        <v>33</v>
      </c>
      <c r="E677" s="24" t="s">
        <v>88</v>
      </c>
      <c r="F677" s="57"/>
      <c r="G677" s="25">
        <v>48</v>
      </c>
      <c r="H677" s="25">
        <v>1963</v>
      </c>
      <c r="I677" s="26">
        <v>33.356999999999999</v>
      </c>
      <c r="J677" s="26">
        <v>5.619167</v>
      </c>
      <c r="K677" s="26">
        <v>1.283104</v>
      </c>
      <c r="L677" s="26">
        <v>0.44983600000000001</v>
      </c>
      <c r="M677" s="26">
        <v>0</v>
      </c>
      <c r="N677" s="26">
        <v>26.004899999999999</v>
      </c>
      <c r="O677" s="26">
        <v>1913.87</v>
      </c>
      <c r="P677" s="26">
        <v>26.004899999999999</v>
      </c>
      <c r="Q677" s="26">
        <v>1913.87</v>
      </c>
      <c r="R677" s="71">
        <v>1.3587599993729983E-2</v>
      </c>
      <c r="S677" s="27">
        <v>54.1</v>
      </c>
      <c r="T677" s="27">
        <v>0.73508915966079202</v>
      </c>
      <c r="U677" s="27">
        <v>815.25599962379886</v>
      </c>
      <c r="V677" s="319">
        <v>44.105349579647516</v>
      </c>
    </row>
    <row r="678" spans="1:22" ht="12.75" x14ac:dyDescent="0.2">
      <c r="A678" s="304"/>
      <c r="B678" s="298">
        <v>672</v>
      </c>
      <c r="C678" s="220" t="s">
        <v>860</v>
      </c>
      <c r="D678" s="29" t="s">
        <v>861</v>
      </c>
      <c r="E678" s="43" t="s">
        <v>881</v>
      </c>
      <c r="F678" s="221" t="s">
        <v>181</v>
      </c>
      <c r="G678" s="44">
        <v>20</v>
      </c>
      <c r="H678" s="44">
        <v>1986</v>
      </c>
      <c r="I678" s="45">
        <v>21.036000000000001</v>
      </c>
      <c r="J678" s="45">
        <v>2.016</v>
      </c>
      <c r="K678" s="45">
        <v>4.0759999999999996</v>
      </c>
      <c r="L678" s="45">
        <v>0.81</v>
      </c>
      <c r="M678" s="45"/>
      <c r="N678" s="45">
        <v>14.944000000000001</v>
      </c>
      <c r="O678" s="45">
        <v>1070.45</v>
      </c>
      <c r="P678" s="45">
        <v>14.944000000000001</v>
      </c>
      <c r="Q678" s="45">
        <v>1070.45</v>
      </c>
      <c r="R678" s="72">
        <v>1.3960483908636554E-2</v>
      </c>
      <c r="S678" s="46">
        <v>62.02</v>
      </c>
      <c r="T678" s="47">
        <v>0.86582921201363916</v>
      </c>
      <c r="U678" s="47">
        <v>837.62903451819329</v>
      </c>
      <c r="V678" s="318">
        <v>51.949752720818353</v>
      </c>
    </row>
    <row r="679" spans="1:22" ht="12.75" x14ac:dyDescent="0.2">
      <c r="A679" s="304"/>
      <c r="B679" s="298">
        <v>673</v>
      </c>
      <c r="C679" s="57" t="s">
        <v>426</v>
      </c>
      <c r="D679" s="25" t="s">
        <v>427</v>
      </c>
      <c r="E679" s="30" t="s">
        <v>846</v>
      </c>
      <c r="F679" s="220" t="s">
        <v>181</v>
      </c>
      <c r="G679" s="29">
        <v>50</v>
      </c>
      <c r="H679" s="29">
        <v>1972</v>
      </c>
      <c r="I679" s="31">
        <v>36.369999999999997</v>
      </c>
      <c r="J679" s="31">
        <v>3.19</v>
      </c>
      <c r="K679" s="31">
        <v>7.9</v>
      </c>
      <c r="L679" s="31">
        <v>0.38</v>
      </c>
      <c r="M679" s="31"/>
      <c r="N679" s="31">
        <v>24.9</v>
      </c>
      <c r="O679" s="31"/>
      <c r="P679" s="31">
        <v>36.369999999999997</v>
      </c>
      <c r="Q679" s="31">
        <v>2550.6999999999998</v>
      </c>
      <c r="R679" s="32">
        <v>1.425883090916219E-2</v>
      </c>
      <c r="S679" s="33">
        <v>54.28</v>
      </c>
      <c r="T679" s="34">
        <v>0.77396934174932375</v>
      </c>
      <c r="U679" s="34">
        <v>855.52985454973145</v>
      </c>
      <c r="V679" s="317">
        <v>46.43816050495942</v>
      </c>
    </row>
    <row r="680" spans="1:22" ht="12.75" x14ac:dyDescent="0.2">
      <c r="A680" s="304"/>
      <c r="B680" s="299">
        <v>674</v>
      </c>
      <c r="C680" s="220" t="s">
        <v>860</v>
      </c>
      <c r="D680" s="29" t="s">
        <v>861</v>
      </c>
      <c r="E680" s="43" t="s">
        <v>880</v>
      </c>
      <c r="F680" s="221" t="s">
        <v>181</v>
      </c>
      <c r="G680" s="44">
        <v>60</v>
      </c>
      <c r="H680" s="44">
        <v>1985</v>
      </c>
      <c r="I680" s="45">
        <v>66.393000000000001</v>
      </c>
      <c r="J680" s="45">
        <v>8.7690000000000001</v>
      </c>
      <c r="K680" s="45">
        <v>11.101000000000001</v>
      </c>
      <c r="L680" s="45">
        <v>2.0640000000000001</v>
      </c>
      <c r="M680" s="45"/>
      <c r="N680" s="45">
        <v>46.523000000000003</v>
      </c>
      <c r="O680" s="45">
        <v>3234.16</v>
      </c>
      <c r="P680" s="45">
        <v>46.523000000000003</v>
      </c>
      <c r="Q680" s="45">
        <v>3234.16</v>
      </c>
      <c r="R680" s="72">
        <v>1.4384878917555102E-2</v>
      </c>
      <c r="S680" s="46">
        <v>62.02</v>
      </c>
      <c r="T680" s="47">
        <v>0.89215019046676747</v>
      </c>
      <c r="U680" s="47">
        <v>863.09273505330611</v>
      </c>
      <c r="V680" s="318">
        <v>53.529011428006044</v>
      </c>
    </row>
    <row r="681" spans="1:22" ht="12.75" x14ac:dyDescent="0.2">
      <c r="A681" s="304"/>
      <c r="B681" s="298">
        <v>675</v>
      </c>
      <c r="C681" s="57" t="s">
        <v>426</v>
      </c>
      <c r="D681" s="25" t="s">
        <v>427</v>
      </c>
      <c r="E681" s="30" t="s">
        <v>847</v>
      </c>
      <c r="F681" s="220" t="s">
        <v>181</v>
      </c>
      <c r="G681" s="29">
        <v>18</v>
      </c>
      <c r="H681" s="29"/>
      <c r="I681" s="31">
        <v>9.15</v>
      </c>
      <c r="J681" s="31">
        <v>1.25</v>
      </c>
      <c r="K681" s="31">
        <v>0.32</v>
      </c>
      <c r="L681" s="31">
        <v>1.2</v>
      </c>
      <c r="M681" s="31"/>
      <c r="N681" s="31">
        <v>6.38</v>
      </c>
      <c r="O681" s="31"/>
      <c r="P681" s="31">
        <v>9.15</v>
      </c>
      <c r="Q681" s="31">
        <v>623.12</v>
      </c>
      <c r="R681" s="32">
        <v>1.4684169983309797E-2</v>
      </c>
      <c r="S681" s="33">
        <v>54.28</v>
      </c>
      <c r="T681" s="34">
        <v>0.7970567466940558</v>
      </c>
      <c r="U681" s="34">
        <v>881.0501989985878</v>
      </c>
      <c r="V681" s="317">
        <v>47.823404801643342</v>
      </c>
    </row>
    <row r="682" spans="1:22" ht="12.75" x14ac:dyDescent="0.2">
      <c r="A682" s="304"/>
      <c r="B682" s="298">
        <v>676</v>
      </c>
      <c r="C682" s="57" t="s">
        <v>426</v>
      </c>
      <c r="D682" s="25" t="s">
        <v>427</v>
      </c>
      <c r="E682" s="30" t="s">
        <v>849</v>
      </c>
      <c r="F682" s="220" t="s">
        <v>181</v>
      </c>
      <c r="G682" s="29">
        <v>8</v>
      </c>
      <c r="H682" s="29">
        <v>1980</v>
      </c>
      <c r="I682" s="31">
        <v>5.8900000000000006</v>
      </c>
      <c r="J682" s="31">
        <v>0.2</v>
      </c>
      <c r="K682" s="31">
        <v>1.28</v>
      </c>
      <c r="L682" s="31">
        <v>0.25</v>
      </c>
      <c r="M682" s="31"/>
      <c r="N682" s="31">
        <v>4.16</v>
      </c>
      <c r="O682" s="31"/>
      <c r="P682" s="31">
        <v>5.8900000000000006</v>
      </c>
      <c r="Q682" s="31">
        <v>399.9</v>
      </c>
      <c r="R682" s="32">
        <v>1.4728682170542637E-2</v>
      </c>
      <c r="S682" s="33">
        <v>54.28</v>
      </c>
      <c r="T682" s="34">
        <v>0.79947286821705432</v>
      </c>
      <c r="U682" s="34">
        <v>883.72093023255832</v>
      </c>
      <c r="V682" s="317">
        <v>47.96837209302327</v>
      </c>
    </row>
    <row r="683" spans="1:22" ht="12.75" x14ac:dyDescent="0.2">
      <c r="A683" s="304"/>
      <c r="B683" s="299">
        <v>677</v>
      </c>
      <c r="C683" s="57" t="s">
        <v>426</v>
      </c>
      <c r="D683" s="25" t="s">
        <v>427</v>
      </c>
      <c r="E683" s="30" t="s">
        <v>850</v>
      </c>
      <c r="F683" s="220" t="s">
        <v>181</v>
      </c>
      <c r="G683" s="29">
        <v>18</v>
      </c>
      <c r="H683" s="29">
        <v>1988</v>
      </c>
      <c r="I683" s="31">
        <v>16.98</v>
      </c>
      <c r="J683" s="31">
        <v>1.68</v>
      </c>
      <c r="K683" s="31">
        <v>2.79</v>
      </c>
      <c r="L683" s="31">
        <v>0.35</v>
      </c>
      <c r="M683" s="31"/>
      <c r="N683" s="31">
        <v>12.16</v>
      </c>
      <c r="O683" s="31"/>
      <c r="P683" s="31">
        <v>16.98</v>
      </c>
      <c r="Q683" s="31">
        <v>1144.2</v>
      </c>
      <c r="R683" s="32">
        <v>1.4840062926061878E-2</v>
      </c>
      <c r="S683" s="33">
        <v>54.28</v>
      </c>
      <c r="T683" s="34">
        <v>0.80551861562663873</v>
      </c>
      <c r="U683" s="34">
        <v>890.40377556371266</v>
      </c>
      <c r="V683" s="317">
        <v>48.331116937598324</v>
      </c>
    </row>
    <row r="684" spans="1:22" ht="12.75" x14ac:dyDescent="0.2">
      <c r="A684" s="304"/>
      <c r="B684" s="298">
        <v>678</v>
      </c>
      <c r="C684" s="57" t="s">
        <v>426</v>
      </c>
      <c r="D684" s="25" t="s">
        <v>436</v>
      </c>
      <c r="E684" s="30" t="s">
        <v>845</v>
      </c>
      <c r="F684" s="220" t="s">
        <v>181</v>
      </c>
      <c r="G684" s="29">
        <v>36</v>
      </c>
      <c r="H684" s="29">
        <v>1967</v>
      </c>
      <c r="I684" s="31">
        <v>22.939999999999998</v>
      </c>
      <c r="J684" s="31">
        <v>2.9</v>
      </c>
      <c r="K684" s="31">
        <v>5.52</v>
      </c>
      <c r="L684" s="31">
        <v>-0.1</v>
      </c>
      <c r="M684" s="31"/>
      <c r="N684" s="31">
        <v>14.62</v>
      </c>
      <c r="O684" s="31"/>
      <c r="P684" s="31">
        <v>22.939999999999998</v>
      </c>
      <c r="Q684" s="31">
        <v>1506.15</v>
      </c>
      <c r="R684" s="32">
        <v>1.5230886697872056E-2</v>
      </c>
      <c r="S684" s="33">
        <v>54.28</v>
      </c>
      <c r="T684" s="34">
        <v>0.82673252996049518</v>
      </c>
      <c r="U684" s="34">
        <v>913.85320187232333</v>
      </c>
      <c r="V684" s="317">
        <v>49.603951797629712</v>
      </c>
    </row>
    <row r="685" spans="1:22" ht="12.75" x14ac:dyDescent="0.2">
      <c r="A685" s="304"/>
      <c r="B685" s="298">
        <v>679</v>
      </c>
      <c r="C685" s="57" t="s">
        <v>426</v>
      </c>
      <c r="D685" s="25" t="s">
        <v>427</v>
      </c>
      <c r="E685" s="30" t="s">
        <v>848</v>
      </c>
      <c r="F685" s="220" t="s">
        <v>181</v>
      </c>
      <c r="G685" s="29">
        <v>60</v>
      </c>
      <c r="H685" s="29">
        <v>1985</v>
      </c>
      <c r="I685" s="31">
        <v>36.54</v>
      </c>
      <c r="J685" s="31">
        <v>4.1100000000000003</v>
      </c>
      <c r="K685" s="31">
        <v>7.03</v>
      </c>
      <c r="L685" s="31">
        <v>1.5</v>
      </c>
      <c r="M685" s="31"/>
      <c r="N685" s="31">
        <v>23.9</v>
      </c>
      <c r="O685" s="31"/>
      <c r="P685" s="31">
        <v>36.54</v>
      </c>
      <c r="Q685" s="31">
        <v>2334.8000000000002</v>
      </c>
      <c r="R685" s="32">
        <v>1.5650162754839814E-2</v>
      </c>
      <c r="S685" s="33">
        <v>54.28</v>
      </c>
      <c r="T685" s="34">
        <v>0.84949083433270511</v>
      </c>
      <c r="U685" s="34">
        <v>939.00976529038883</v>
      </c>
      <c r="V685" s="317">
        <v>50.969450059962305</v>
      </c>
    </row>
    <row r="686" spans="1:22" ht="12.75" x14ac:dyDescent="0.2">
      <c r="A686" s="304"/>
      <c r="B686" s="299">
        <v>680</v>
      </c>
      <c r="C686" s="57" t="s">
        <v>426</v>
      </c>
      <c r="D686" s="25" t="s">
        <v>427</v>
      </c>
      <c r="E686" s="30" t="s">
        <v>852</v>
      </c>
      <c r="F686" s="220" t="s">
        <v>181</v>
      </c>
      <c r="G686" s="29">
        <v>20</v>
      </c>
      <c r="H686" s="29">
        <v>1991</v>
      </c>
      <c r="I686" s="31">
        <v>16.97</v>
      </c>
      <c r="J686" s="31">
        <v>1.65</v>
      </c>
      <c r="K686" s="31">
        <v>3.2</v>
      </c>
      <c r="L686" s="31">
        <v>0.23</v>
      </c>
      <c r="M686" s="31"/>
      <c r="N686" s="31">
        <v>11.89</v>
      </c>
      <c r="O686" s="31"/>
      <c r="P686" s="31">
        <v>16.97</v>
      </c>
      <c r="Q686" s="31">
        <v>1070.7</v>
      </c>
      <c r="R686" s="32">
        <v>1.5849444288783036E-2</v>
      </c>
      <c r="S686" s="33">
        <v>54.28</v>
      </c>
      <c r="T686" s="34">
        <v>0.86030783599514327</v>
      </c>
      <c r="U686" s="34">
        <v>950.96665732698216</v>
      </c>
      <c r="V686" s="317">
        <v>51.618470159708593</v>
      </c>
    </row>
    <row r="687" spans="1:22" ht="12.75" x14ac:dyDescent="0.2">
      <c r="A687" s="304"/>
      <c r="B687" s="298">
        <v>681</v>
      </c>
      <c r="C687" s="57" t="s">
        <v>426</v>
      </c>
      <c r="D687" s="25" t="s">
        <v>436</v>
      </c>
      <c r="E687" s="30" t="s">
        <v>437</v>
      </c>
      <c r="F687" s="220" t="s">
        <v>181</v>
      </c>
      <c r="G687" s="29">
        <v>40</v>
      </c>
      <c r="H687" s="29">
        <v>1991</v>
      </c>
      <c r="I687" s="31">
        <v>36</v>
      </c>
      <c r="J687" s="31">
        <v>3.25</v>
      </c>
      <c r="K687" s="31">
        <v>6.4</v>
      </c>
      <c r="L687" s="31">
        <v>0.32</v>
      </c>
      <c r="M687" s="31"/>
      <c r="N687" s="31">
        <v>26.03</v>
      </c>
      <c r="O687" s="31"/>
      <c r="P687" s="31">
        <v>36</v>
      </c>
      <c r="Q687" s="31">
        <v>2200.5</v>
      </c>
      <c r="R687" s="32">
        <v>1.6359918200408999E-2</v>
      </c>
      <c r="S687" s="33">
        <v>54.28</v>
      </c>
      <c r="T687" s="34">
        <v>0.88801635991820049</v>
      </c>
      <c r="U687" s="34">
        <v>981.59509202454001</v>
      </c>
      <c r="V687" s="317">
        <v>53.28098159509203</v>
      </c>
    </row>
    <row r="688" spans="1:22" ht="12.75" x14ac:dyDescent="0.2">
      <c r="A688" s="304"/>
      <c r="B688" s="298">
        <v>682</v>
      </c>
      <c r="C688" s="229" t="s">
        <v>141</v>
      </c>
      <c r="D688" s="230" t="s">
        <v>142</v>
      </c>
      <c r="E688" s="231" t="s">
        <v>160</v>
      </c>
      <c r="F688" s="232"/>
      <c r="G688" s="233">
        <v>59</v>
      </c>
      <c r="H688" s="234" t="s">
        <v>51</v>
      </c>
      <c r="I688" s="235">
        <v>45.91</v>
      </c>
      <c r="J688" s="235">
        <v>5.73</v>
      </c>
      <c r="K688" s="235">
        <v>0</v>
      </c>
      <c r="L688" s="235"/>
      <c r="M688" s="235">
        <v>7.23</v>
      </c>
      <c r="N688" s="235">
        <v>32.950000000000003</v>
      </c>
      <c r="O688" s="237">
        <v>2449.7199999999998</v>
      </c>
      <c r="P688" s="235">
        <v>39.42</v>
      </c>
      <c r="Q688" s="237">
        <v>2403.11</v>
      </c>
      <c r="R688" s="72">
        <v>1.6403743482404053E-2</v>
      </c>
      <c r="S688" s="46">
        <v>56.7</v>
      </c>
      <c r="T688" s="47">
        <v>0.93009225545230978</v>
      </c>
      <c r="U688" s="47">
        <v>984.22460894424307</v>
      </c>
      <c r="V688" s="318">
        <v>55.805535327138585</v>
      </c>
    </row>
    <row r="689" spans="1:22" ht="12.75" x14ac:dyDescent="0.2">
      <c r="A689" s="304"/>
      <c r="B689" s="299">
        <v>683</v>
      </c>
      <c r="C689" s="57" t="s">
        <v>426</v>
      </c>
      <c r="D689" s="25" t="s">
        <v>427</v>
      </c>
      <c r="E689" s="30" t="s">
        <v>851</v>
      </c>
      <c r="F689" s="220" t="s">
        <v>181</v>
      </c>
      <c r="G689" s="29">
        <v>8</v>
      </c>
      <c r="H689" s="29">
        <v>1980</v>
      </c>
      <c r="I689" s="31">
        <v>6.7989999999999995</v>
      </c>
      <c r="J689" s="31">
        <v>0.72</v>
      </c>
      <c r="K689" s="31">
        <v>1.28</v>
      </c>
      <c r="L689" s="31">
        <v>0.35</v>
      </c>
      <c r="M689" s="31"/>
      <c r="N689" s="31">
        <v>4.4489999999999998</v>
      </c>
      <c r="O689" s="31"/>
      <c r="P689" s="31">
        <v>6.7989999999999995</v>
      </c>
      <c r="Q689" s="31">
        <v>402.9</v>
      </c>
      <c r="R689" s="32">
        <v>1.6875155125341275E-2</v>
      </c>
      <c r="S689" s="33">
        <v>54.28</v>
      </c>
      <c r="T689" s="34">
        <v>0.91598342020352441</v>
      </c>
      <c r="U689" s="34">
        <v>1012.5093075204766</v>
      </c>
      <c r="V689" s="317">
        <v>54.959005212211473</v>
      </c>
    </row>
    <row r="690" spans="1:22" ht="13.5" thickBot="1" x14ac:dyDescent="0.25">
      <c r="A690" s="305"/>
      <c r="B690" s="320">
        <v>684</v>
      </c>
      <c r="C690" s="321" t="s">
        <v>426</v>
      </c>
      <c r="D690" s="322" t="s">
        <v>436</v>
      </c>
      <c r="E690" s="323" t="s">
        <v>853</v>
      </c>
      <c r="F690" s="324" t="s">
        <v>181</v>
      </c>
      <c r="G690" s="325">
        <v>24</v>
      </c>
      <c r="H690" s="325">
        <v>1988</v>
      </c>
      <c r="I690" s="326">
        <v>20.99</v>
      </c>
      <c r="J690" s="326">
        <v>2.19</v>
      </c>
      <c r="K690" s="326">
        <v>3.84</v>
      </c>
      <c r="L690" s="326">
        <v>1.17</v>
      </c>
      <c r="M690" s="326"/>
      <c r="N690" s="326">
        <v>13.79</v>
      </c>
      <c r="O690" s="326"/>
      <c r="P690" s="326">
        <v>20.99</v>
      </c>
      <c r="Q690" s="326">
        <v>1235.3599999999999</v>
      </c>
      <c r="R690" s="327">
        <v>1.6990998575314078E-2</v>
      </c>
      <c r="S690" s="328">
        <v>54.28</v>
      </c>
      <c r="T690" s="329">
        <v>0.92227140266804819</v>
      </c>
      <c r="U690" s="329">
        <v>1019.4599145188448</v>
      </c>
      <c r="V690" s="330">
        <v>55.336284160082897</v>
      </c>
    </row>
    <row r="691" spans="1:22" ht="12.75" x14ac:dyDescent="0.2">
      <c r="A691" s="331" t="s">
        <v>1005</v>
      </c>
      <c r="B691" s="334">
        <v>685</v>
      </c>
      <c r="C691" s="265" t="s">
        <v>330</v>
      </c>
      <c r="D691" s="266" t="s">
        <v>331</v>
      </c>
      <c r="E691" s="267" t="s">
        <v>356</v>
      </c>
      <c r="F691" s="268" t="s">
        <v>40</v>
      </c>
      <c r="G691" s="269">
        <v>8</v>
      </c>
      <c r="H691" s="269">
        <v>1962</v>
      </c>
      <c r="I691" s="270">
        <v>2.5060000000000002</v>
      </c>
      <c r="J691" s="270">
        <v>0.64100000000000001</v>
      </c>
      <c r="K691" s="270">
        <v>0.78100000000000003</v>
      </c>
      <c r="L691" s="270">
        <v>-0.23300000000000001</v>
      </c>
      <c r="M691" s="270"/>
      <c r="N691" s="270">
        <v>1.3169999999999999</v>
      </c>
      <c r="O691" s="271">
        <v>354.74</v>
      </c>
      <c r="P691" s="270">
        <v>1.1319999999999999</v>
      </c>
      <c r="Q691" s="271">
        <v>305.78699999999998</v>
      </c>
      <c r="R691" s="272">
        <v>3.7019232341466445E-3</v>
      </c>
      <c r="S691" s="273">
        <v>57.8</v>
      </c>
      <c r="T691" s="274">
        <v>0.21397116293367605</v>
      </c>
      <c r="U691" s="274">
        <v>222.11539404879869</v>
      </c>
      <c r="V691" s="275">
        <v>12.838269776020564</v>
      </c>
    </row>
    <row r="692" spans="1:22" ht="12.75" x14ac:dyDescent="0.2">
      <c r="A692" s="332"/>
      <c r="B692" s="299">
        <v>686</v>
      </c>
      <c r="C692" s="276" t="s">
        <v>915</v>
      </c>
      <c r="D692" s="247" t="s">
        <v>916</v>
      </c>
      <c r="E692" s="42" t="s">
        <v>948</v>
      </c>
      <c r="F692" s="222" t="s">
        <v>40</v>
      </c>
      <c r="G692" s="35">
        <v>3</v>
      </c>
      <c r="H692" s="35">
        <v>1938</v>
      </c>
      <c r="I692" s="37">
        <v>0.54600000000000004</v>
      </c>
      <c r="J692" s="37">
        <v>1.9999999999999997E-9</v>
      </c>
      <c r="K692" s="37">
        <v>0</v>
      </c>
      <c r="L692" s="37">
        <v>0</v>
      </c>
      <c r="M692" s="37">
        <v>0</v>
      </c>
      <c r="N692" s="37">
        <v>0.54599999799999999</v>
      </c>
      <c r="O692" s="37">
        <v>129.59</v>
      </c>
      <c r="P692" s="37">
        <f>SUM(M692+N692)</f>
        <v>0.54599999799999999</v>
      </c>
      <c r="Q692" s="37">
        <v>129.59</v>
      </c>
      <c r="R692" s="38">
        <f>P692/Q692</f>
        <v>4.2132880469172001E-3</v>
      </c>
      <c r="S692" s="40">
        <v>57.6</v>
      </c>
      <c r="T692" s="40">
        <f>R692*S692</f>
        <v>0.24268539150243074</v>
      </c>
      <c r="U692" s="40">
        <f>R692*60*1000</f>
        <v>252.79728281503199</v>
      </c>
      <c r="V692" s="277">
        <f>U692*S692/1000</f>
        <v>14.561123490145842</v>
      </c>
    </row>
    <row r="693" spans="1:22" ht="12.75" x14ac:dyDescent="0.2">
      <c r="A693" s="332"/>
      <c r="B693" s="298">
        <v>687</v>
      </c>
      <c r="C693" s="278" t="s">
        <v>232</v>
      </c>
      <c r="D693" s="60" t="s">
        <v>714</v>
      </c>
      <c r="E693" s="36" t="s">
        <v>243</v>
      </c>
      <c r="F693" s="222" t="s">
        <v>233</v>
      </c>
      <c r="G693" s="35">
        <v>13</v>
      </c>
      <c r="H693" s="35">
        <v>1985</v>
      </c>
      <c r="I693" s="37">
        <v>6.3</v>
      </c>
      <c r="J693" s="37">
        <v>0.9</v>
      </c>
      <c r="K693" s="37">
        <v>2.1</v>
      </c>
      <c r="L693" s="37">
        <v>0</v>
      </c>
      <c r="M693" s="37">
        <v>0</v>
      </c>
      <c r="N693" s="37">
        <v>3.3</v>
      </c>
      <c r="O693" s="37">
        <v>703.57</v>
      </c>
      <c r="P693" s="37">
        <v>3.3</v>
      </c>
      <c r="Q693" s="37">
        <v>703.57</v>
      </c>
      <c r="R693" s="38">
        <v>4.6903648535326966E-3</v>
      </c>
      <c r="S693" s="39">
        <v>71.83</v>
      </c>
      <c r="T693" s="40">
        <v>0.33690890742925361</v>
      </c>
      <c r="U693" s="40">
        <v>281.42189121196179</v>
      </c>
      <c r="V693" s="277">
        <v>20.214534445755216</v>
      </c>
    </row>
    <row r="694" spans="1:22" ht="12.75" x14ac:dyDescent="0.2">
      <c r="A694" s="332"/>
      <c r="B694" s="298">
        <v>688</v>
      </c>
      <c r="C694" s="276" t="s">
        <v>915</v>
      </c>
      <c r="D694" s="247" t="s">
        <v>916</v>
      </c>
      <c r="E694" s="42" t="s">
        <v>947</v>
      </c>
      <c r="F694" s="222" t="s">
        <v>40</v>
      </c>
      <c r="G694" s="35">
        <v>6</v>
      </c>
      <c r="H694" s="35">
        <v>1975</v>
      </c>
      <c r="I694" s="37">
        <v>1.083</v>
      </c>
      <c r="J694" s="37">
        <v>1.9999999999999997E-9</v>
      </c>
      <c r="K694" s="37">
        <v>0</v>
      </c>
      <c r="L694" s="37">
        <v>0</v>
      </c>
      <c r="M694" s="37">
        <v>0</v>
      </c>
      <c r="N694" s="37">
        <v>1.082999998</v>
      </c>
      <c r="O694" s="37">
        <v>229.83</v>
      </c>
      <c r="P694" s="37">
        <f>SUM(M694+N694)</f>
        <v>1.082999998</v>
      </c>
      <c r="Q694" s="37">
        <v>229.83</v>
      </c>
      <c r="R694" s="38">
        <f>P694/Q694</f>
        <v>4.7121785580646561E-3</v>
      </c>
      <c r="S694" s="40">
        <v>57.6</v>
      </c>
      <c r="T694" s="40">
        <f>R694*S694</f>
        <v>0.27142148494452423</v>
      </c>
      <c r="U694" s="40">
        <f>R694*60*1000</f>
        <v>282.73071348387936</v>
      </c>
      <c r="V694" s="277">
        <f>U694*S694/1000</f>
        <v>16.285289096671452</v>
      </c>
    </row>
    <row r="695" spans="1:22" ht="12.75" x14ac:dyDescent="0.2">
      <c r="A695" s="332"/>
      <c r="B695" s="299">
        <v>689</v>
      </c>
      <c r="C695" s="278" t="s">
        <v>640</v>
      </c>
      <c r="D695" s="60" t="s">
        <v>671</v>
      </c>
      <c r="E695" s="36" t="s">
        <v>666</v>
      </c>
      <c r="F695" s="222" t="s">
        <v>40</v>
      </c>
      <c r="G695" s="35">
        <v>48</v>
      </c>
      <c r="H695" s="35">
        <v>1975</v>
      </c>
      <c r="I695" s="37">
        <v>21.023</v>
      </c>
      <c r="J695" s="37">
        <v>2.907</v>
      </c>
      <c r="K695" s="37">
        <v>8.5790000000000006</v>
      </c>
      <c r="L695" s="37">
        <v>-0.10199999999999999</v>
      </c>
      <c r="M695" s="37">
        <v>1.734</v>
      </c>
      <c r="N695" s="37">
        <v>9.6389999999999993</v>
      </c>
      <c r="O695" s="37">
        <v>2435.3000000000002</v>
      </c>
      <c r="P695" s="37">
        <v>9.6389999999999993</v>
      </c>
      <c r="Q695" s="37">
        <v>2435.3000000000002</v>
      </c>
      <c r="R695" s="38">
        <v>4.96E-3</v>
      </c>
      <c r="S695" s="39">
        <v>71.83</v>
      </c>
      <c r="T695" s="40">
        <v>0.3562768</v>
      </c>
      <c r="U695" s="40">
        <v>297.59999999999997</v>
      </c>
      <c r="V695" s="277">
        <v>21.376607999999997</v>
      </c>
    </row>
    <row r="696" spans="1:22" ht="12.75" x14ac:dyDescent="0.2">
      <c r="A696" s="332"/>
      <c r="B696" s="298">
        <v>690</v>
      </c>
      <c r="C696" s="278" t="s">
        <v>136</v>
      </c>
      <c r="D696" s="60" t="s">
        <v>137</v>
      </c>
      <c r="E696" s="36" t="s">
        <v>469</v>
      </c>
      <c r="F696" s="222"/>
      <c r="G696" s="35">
        <v>29</v>
      </c>
      <c r="H696" s="35">
        <v>1990</v>
      </c>
      <c r="I696" s="37">
        <v>19.113</v>
      </c>
      <c r="J696" s="37">
        <v>4.7492999999999999</v>
      </c>
      <c r="K696" s="37">
        <v>3</v>
      </c>
      <c r="L696" s="37">
        <v>1.3919999999999999</v>
      </c>
      <c r="M696" s="37">
        <v>0</v>
      </c>
      <c r="N696" s="37">
        <v>9.9717000000000002</v>
      </c>
      <c r="O696" s="37">
        <v>1963</v>
      </c>
      <c r="P696" s="37">
        <v>9.6522000000000006</v>
      </c>
      <c r="Q696" s="37">
        <v>1900.11</v>
      </c>
      <c r="R696" s="38">
        <v>5.0798111688270687E-3</v>
      </c>
      <c r="S696" s="39">
        <v>48.2</v>
      </c>
      <c r="T696" s="40">
        <v>0.24484689833746473</v>
      </c>
      <c r="U696" s="40">
        <v>304.78867012962411</v>
      </c>
      <c r="V696" s="277">
        <v>14.690813900247884</v>
      </c>
    </row>
    <row r="697" spans="1:22" ht="12.75" x14ac:dyDescent="0.2">
      <c r="A697" s="332"/>
      <c r="B697" s="298">
        <v>691</v>
      </c>
      <c r="C697" s="276" t="s">
        <v>915</v>
      </c>
      <c r="D697" s="247" t="s">
        <v>916</v>
      </c>
      <c r="E697" s="42" t="s">
        <v>954</v>
      </c>
      <c r="F697" s="222" t="s">
        <v>40</v>
      </c>
      <c r="G697" s="35">
        <v>5</v>
      </c>
      <c r="H697" s="35">
        <v>1925</v>
      </c>
      <c r="I697" s="37">
        <v>1.1819999999999999</v>
      </c>
      <c r="J697" s="37">
        <v>3E-9</v>
      </c>
      <c r="K697" s="37">
        <v>0</v>
      </c>
      <c r="L697" s="37">
        <v>0</v>
      </c>
      <c r="M697" s="37">
        <v>0</v>
      </c>
      <c r="N697" s="37">
        <v>1.1819999969999999</v>
      </c>
      <c r="O697" s="37">
        <v>230.53</v>
      </c>
      <c r="P697" s="37">
        <f>SUM(M697+N697)</f>
        <v>1.1819999969999999</v>
      </c>
      <c r="Q697" s="37">
        <v>230.53</v>
      </c>
      <c r="R697" s="38">
        <f>P697/Q697</f>
        <v>5.1273153038650064E-3</v>
      </c>
      <c r="S697" s="40">
        <v>57.6</v>
      </c>
      <c r="T697" s="40">
        <f>R697*S697</f>
        <v>0.2953333615026244</v>
      </c>
      <c r="U697" s="40">
        <f>R697*60*1000</f>
        <v>307.63891823190039</v>
      </c>
      <c r="V697" s="277">
        <f>U697*S697/1000</f>
        <v>17.720001690157464</v>
      </c>
    </row>
    <row r="698" spans="1:22" ht="12.75" x14ac:dyDescent="0.2">
      <c r="A698" s="332"/>
      <c r="B698" s="299">
        <v>692</v>
      </c>
      <c r="C698" s="278" t="s">
        <v>136</v>
      </c>
      <c r="D698" s="60" t="s">
        <v>137</v>
      </c>
      <c r="E698" s="36" t="s">
        <v>470</v>
      </c>
      <c r="F698" s="222"/>
      <c r="G698" s="35">
        <v>58</v>
      </c>
      <c r="H698" s="35">
        <v>1963</v>
      </c>
      <c r="I698" s="37">
        <v>18.445799999999998</v>
      </c>
      <c r="J698" s="37">
        <v>4.2</v>
      </c>
      <c r="K698" s="37">
        <v>0.6</v>
      </c>
      <c r="L698" s="37">
        <v>0.8044</v>
      </c>
      <c r="M698" s="37">
        <v>0</v>
      </c>
      <c r="N698" s="37">
        <v>12.7827</v>
      </c>
      <c r="O698" s="37">
        <v>2468.38</v>
      </c>
      <c r="P698" s="37">
        <v>12.347099999999999</v>
      </c>
      <c r="Q698" s="37">
        <v>2384.27</v>
      </c>
      <c r="R698" s="38">
        <v>5.1785661858765996E-3</v>
      </c>
      <c r="S698" s="39">
        <v>48.2</v>
      </c>
      <c r="T698" s="40">
        <v>0.24960689015925211</v>
      </c>
      <c r="U698" s="40">
        <v>310.71397115259595</v>
      </c>
      <c r="V698" s="277">
        <v>14.976413409555125</v>
      </c>
    </row>
    <row r="699" spans="1:22" ht="12.75" x14ac:dyDescent="0.2">
      <c r="A699" s="332"/>
      <c r="B699" s="298">
        <v>693</v>
      </c>
      <c r="C699" s="278" t="s">
        <v>406</v>
      </c>
      <c r="D699" s="60" t="s">
        <v>407</v>
      </c>
      <c r="E699" s="36" t="s">
        <v>402</v>
      </c>
      <c r="F699" s="222" t="s">
        <v>40</v>
      </c>
      <c r="G699" s="35">
        <v>15</v>
      </c>
      <c r="H699" s="35">
        <v>1984</v>
      </c>
      <c r="I699" s="37">
        <v>9.984</v>
      </c>
      <c r="J699" s="37">
        <v>1.36</v>
      </c>
      <c r="K699" s="37">
        <v>3.38</v>
      </c>
      <c r="L699" s="37">
        <v>0.93</v>
      </c>
      <c r="M699" s="37"/>
      <c r="N699" s="37">
        <v>4.3099999999999996</v>
      </c>
      <c r="O699" s="37">
        <v>828.98</v>
      </c>
      <c r="P699" s="37">
        <v>4.3099999999999996</v>
      </c>
      <c r="Q699" s="37">
        <v>828.98</v>
      </c>
      <c r="R699" s="38">
        <v>5.19916041400275E-3</v>
      </c>
      <c r="S699" s="39">
        <v>64.75</v>
      </c>
      <c r="T699" s="40">
        <v>0.33664563680667808</v>
      </c>
      <c r="U699" s="40">
        <v>311.94962484016497</v>
      </c>
      <c r="V699" s="277">
        <v>20.198738208400684</v>
      </c>
    </row>
    <row r="700" spans="1:22" ht="12.75" x14ac:dyDescent="0.2">
      <c r="A700" s="332"/>
      <c r="B700" s="298">
        <v>694</v>
      </c>
      <c r="C700" s="278" t="s">
        <v>406</v>
      </c>
      <c r="D700" s="60" t="s">
        <v>407</v>
      </c>
      <c r="E700" s="69" t="s">
        <v>405</v>
      </c>
      <c r="F700" s="222" t="s">
        <v>40</v>
      </c>
      <c r="G700" s="35">
        <v>22</v>
      </c>
      <c r="H700" s="35">
        <v>1991</v>
      </c>
      <c r="I700" s="37">
        <v>13.247999999999999</v>
      </c>
      <c r="J700" s="37">
        <v>2.1</v>
      </c>
      <c r="K700" s="37">
        <v>4.1900000000000004</v>
      </c>
      <c r="L700" s="37">
        <v>0.61</v>
      </c>
      <c r="M700" s="37"/>
      <c r="N700" s="37">
        <v>6.36</v>
      </c>
      <c r="O700" s="37">
        <v>1218.99</v>
      </c>
      <c r="P700" s="37">
        <v>6.36</v>
      </c>
      <c r="Q700" s="37">
        <v>1218.99</v>
      </c>
      <c r="R700" s="38">
        <v>5.2174341052838831E-3</v>
      </c>
      <c r="S700" s="39">
        <v>64.75</v>
      </c>
      <c r="T700" s="40">
        <v>0.33782885831713144</v>
      </c>
      <c r="U700" s="40">
        <v>313.04604631703296</v>
      </c>
      <c r="V700" s="277">
        <v>20.269731499027884</v>
      </c>
    </row>
    <row r="701" spans="1:22" ht="12.75" x14ac:dyDescent="0.2">
      <c r="A701" s="332"/>
      <c r="B701" s="299">
        <v>695</v>
      </c>
      <c r="C701" s="278" t="s">
        <v>640</v>
      </c>
      <c r="D701" s="60" t="s">
        <v>671</v>
      </c>
      <c r="E701" s="36" t="s">
        <v>221</v>
      </c>
      <c r="F701" s="222" t="s">
        <v>40</v>
      </c>
      <c r="G701" s="35">
        <v>7</v>
      </c>
      <c r="H701" s="35">
        <v>1958</v>
      </c>
      <c r="I701" s="37">
        <v>3.12</v>
      </c>
      <c r="J701" s="37">
        <v>0.29199999999999998</v>
      </c>
      <c r="K701" s="37">
        <v>0.86299999999999999</v>
      </c>
      <c r="L701" s="37">
        <v>6.5000000000000002E-2</v>
      </c>
      <c r="M701" s="37">
        <v>0</v>
      </c>
      <c r="N701" s="37">
        <v>1.8998999999999999</v>
      </c>
      <c r="O701" s="37">
        <v>364.1</v>
      </c>
      <c r="P701" s="37">
        <v>1.8998999999999999</v>
      </c>
      <c r="Q701" s="37">
        <v>364.1</v>
      </c>
      <c r="R701" s="38">
        <v>5.2199999999999998E-3</v>
      </c>
      <c r="S701" s="39">
        <v>71.83</v>
      </c>
      <c r="T701" s="40">
        <v>0.37495259999999997</v>
      </c>
      <c r="U701" s="40">
        <v>313.2</v>
      </c>
      <c r="V701" s="277">
        <v>22.497156</v>
      </c>
    </row>
    <row r="702" spans="1:22" ht="12.75" x14ac:dyDescent="0.2">
      <c r="A702" s="332"/>
      <c r="B702" s="298">
        <v>696</v>
      </c>
      <c r="C702" s="278" t="s">
        <v>136</v>
      </c>
      <c r="D702" s="60" t="s">
        <v>137</v>
      </c>
      <c r="E702" s="36" t="s">
        <v>471</v>
      </c>
      <c r="F702" s="222"/>
      <c r="G702" s="35">
        <v>32</v>
      </c>
      <c r="H702" s="35">
        <v>1962</v>
      </c>
      <c r="I702" s="37">
        <v>10.4499</v>
      </c>
      <c r="J702" s="37">
        <v>2.8855</v>
      </c>
      <c r="K702" s="37">
        <v>0.32</v>
      </c>
      <c r="L702" s="37">
        <v>0.77859999999999996</v>
      </c>
      <c r="M702" s="37">
        <v>0</v>
      </c>
      <c r="N702" s="37">
        <v>6.4657999999999998</v>
      </c>
      <c r="O702" s="37">
        <v>1223.24</v>
      </c>
      <c r="P702" s="37">
        <v>6.4657999999999998</v>
      </c>
      <c r="Q702" s="37">
        <v>1223.24</v>
      </c>
      <c r="R702" s="38">
        <v>5.2857983715378825E-3</v>
      </c>
      <c r="S702" s="39">
        <v>48.2</v>
      </c>
      <c r="T702" s="40">
        <v>0.25477548150812596</v>
      </c>
      <c r="U702" s="40">
        <v>317.14790229227299</v>
      </c>
      <c r="V702" s="277">
        <v>15.28652889048756</v>
      </c>
    </row>
    <row r="703" spans="1:22" ht="12.75" x14ac:dyDescent="0.2">
      <c r="A703" s="332"/>
      <c r="B703" s="298">
        <v>697</v>
      </c>
      <c r="C703" s="278" t="s">
        <v>286</v>
      </c>
      <c r="D703" s="60" t="s">
        <v>287</v>
      </c>
      <c r="E703" s="36" t="s">
        <v>327</v>
      </c>
      <c r="F703" s="223" t="s">
        <v>40</v>
      </c>
      <c r="G703" s="35">
        <v>6</v>
      </c>
      <c r="H703" s="35">
        <v>1961</v>
      </c>
      <c r="I703" s="37">
        <v>1.72</v>
      </c>
      <c r="J703" s="37"/>
      <c r="K703" s="37"/>
      <c r="L703" s="37"/>
      <c r="M703" s="37"/>
      <c r="N703" s="37">
        <v>1.72</v>
      </c>
      <c r="O703" s="37">
        <v>317.11</v>
      </c>
      <c r="P703" s="37">
        <v>1.72</v>
      </c>
      <c r="Q703" s="37">
        <v>317.11</v>
      </c>
      <c r="R703" s="38">
        <v>5.4239853678534258E-3</v>
      </c>
      <c r="S703" s="39">
        <v>61.04</v>
      </c>
      <c r="T703" s="40">
        <v>0.33108006685377311</v>
      </c>
      <c r="U703" s="40">
        <v>325.43912207120559</v>
      </c>
      <c r="V703" s="277">
        <v>19.864804011226386</v>
      </c>
    </row>
    <row r="704" spans="1:22" ht="12.75" x14ac:dyDescent="0.2">
      <c r="A704" s="332"/>
      <c r="B704" s="299">
        <v>698</v>
      </c>
      <c r="C704" s="278" t="s">
        <v>96</v>
      </c>
      <c r="D704" s="60" t="s">
        <v>97</v>
      </c>
      <c r="E704" s="36" t="s">
        <v>131</v>
      </c>
      <c r="F704" s="222"/>
      <c r="G704" s="35">
        <v>55</v>
      </c>
      <c r="H704" s="35">
        <v>1977</v>
      </c>
      <c r="I704" s="37">
        <v>27.57</v>
      </c>
      <c r="J704" s="37">
        <v>4.4800000000000004</v>
      </c>
      <c r="K704" s="37">
        <v>11.04</v>
      </c>
      <c r="L704" s="37">
        <v>0</v>
      </c>
      <c r="M704" s="37">
        <v>0</v>
      </c>
      <c r="N704" s="37">
        <v>12.05</v>
      </c>
      <c r="O704" s="37">
        <v>2217.3200000000002</v>
      </c>
      <c r="P704" s="37">
        <v>12.05</v>
      </c>
      <c r="Q704" s="37">
        <v>2217.3200000000002</v>
      </c>
      <c r="R704" s="38">
        <v>5.4299999999999999E-3</v>
      </c>
      <c r="S704" s="39">
        <v>47.4</v>
      </c>
      <c r="T704" s="40">
        <v>0.26</v>
      </c>
      <c r="U704" s="40">
        <v>326.07</v>
      </c>
      <c r="V704" s="277">
        <v>15.46</v>
      </c>
    </row>
    <row r="705" spans="1:22" ht="12.75" x14ac:dyDescent="0.2">
      <c r="A705" s="332"/>
      <c r="B705" s="298">
        <v>699</v>
      </c>
      <c r="C705" s="278" t="s">
        <v>640</v>
      </c>
      <c r="D705" s="60" t="s">
        <v>671</v>
      </c>
      <c r="E705" s="36" t="s">
        <v>220</v>
      </c>
      <c r="F705" s="222" t="s">
        <v>40</v>
      </c>
      <c r="G705" s="35">
        <v>6</v>
      </c>
      <c r="H705" s="35">
        <v>1987</v>
      </c>
      <c r="I705" s="37">
        <v>2.2000000000000002</v>
      </c>
      <c r="J705" s="37">
        <v>0.1</v>
      </c>
      <c r="K705" s="37">
        <v>0.2</v>
      </c>
      <c r="L705" s="37">
        <v>0</v>
      </c>
      <c r="M705" s="37">
        <v>0.3</v>
      </c>
      <c r="N705" s="37">
        <v>1.8149999999999999</v>
      </c>
      <c r="O705" s="37">
        <v>332.7</v>
      </c>
      <c r="P705" s="37">
        <v>1.8149999999999999</v>
      </c>
      <c r="Q705" s="37">
        <v>332.7</v>
      </c>
      <c r="R705" s="38">
        <v>5.4599999999999996E-3</v>
      </c>
      <c r="S705" s="39">
        <v>71.83</v>
      </c>
      <c r="T705" s="40">
        <v>0.39219179999999998</v>
      </c>
      <c r="U705" s="40">
        <v>327.60000000000002</v>
      </c>
      <c r="V705" s="277">
        <v>23.531508000000002</v>
      </c>
    </row>
    <row r="706" spans="1:22" ht="12.75" x14ac:dyDescent="0.2">
      <c r="A706" s="332"/>
      <c r="B706" s="298">
        <v>700</v>
      </c>
      <c r="C706" s="278" t="s">
        <v>640</v>
      </c>
      <c r="D706" s="60" t="s">
        <v>671</v>
      </c>
      <c r="E706" s="36" t="s">
        <v>665</v>
      </c>
      <c r="F706" s="222" t="s">
        <v>40</v>
      </c>
      <c r="G706" s="35">
        <v>21</v>
      </c>
      <c r="H706" s="35">
        <v>1987</v>
      </c>
      <c r="I706" s="37">
        <v>12.125999999999999</v>
      </c>
      <c r="J706" s="37">
        <v>2.0870000000000002</v>
      </c>
      <c r="K706" s="37">
        <v>3.9929999999999999</v>
      </c>
      <c r="L706" s="37">
        <v>-0.14899999999999999</v>
      </c>
      <c r="M706" s="37">
        <v>1.115</v>
      </c>
      <c r="N706" s="37">
        <v>6.1950000000000003</v>
      </c>
      <c r="O706" s="37">
        <v>1130.7</v>
      </c>
      <c r="P706" s="37">
        <v>6.1950000000000003</v>
      </c>
      <c r="Q706" s="37">
        <v>1130.7</v>
      </c>
      <c r="R706" s="38">
        <v>5.4799999999999996E-3</v>
      </c>
      <c r="S706" s="39">
        <v>71.83</v>
      </c>
      <c r="T706" s="40">
        <v>0.39362839999999999</v>
      </c>
      <c r="U706" s="40">
        <v>328.79999999999995</v>
      </c>
      <c r="V706" s="277">
        <v>23.617703999999996</v>
      </c>
    </row>
    <row r="707" spans="1:22" ht="12.75" x14ac:dyDescent="0.2">
      <c r="A707" s="332"/>
      <c r="B707" s="299">
        <v>701</v>
      </c>
      <c r="C707" s="278" t="s">
        <v>136</v>
      </c>
      <c r="D707" s="60" t="s">
        <v>137</v>
      </c>
      <c r="E707" s="36" t="s">
        <v>138</v>
      </c>
      <c r="F707" s="222"/>
      <c r="G707" s="35">
        <v>67</v>
      </c>
      <c r="H707" s="35">
        <v>1987</v>
      </c>
      <c r="I707" s="37">
        <v>29.573799999999999</v>
      </c>
      <c r="J707" s="37">
        <v>5.8967000000000001</v>
      </c>
      <c r="K707" s="37">
        <v>6.84</v>
      </c>
      <c r="L707" s="37">
        <v>0.86560000000000004</v>
      </c>
      <c r="M707" s="37">
        <v>2.8748999999999998</v>
      </c>
      <c r="N707" s="37">
        <v>13.0966</v>
      </c>
      <c r="O707" s="37">
        <v>2879</v>
      </c>
      <c r="P707" s="37">
        <v>14.4924</v>
      </c>
      <c r="Q707" s="37">
        <v>2643.16</v>
      </c>
      <c r="R707" s="38">
        <v>5.482982490655125E-3</v>
      </c>
      <c r="S707" s="39">
        <v>48.2</v>
      </c>
      <c r="T707" s="40">
        <v>0.26427975604957704</v>
      </c>
      <c r="U707" s="40">
        <v>328.97894943930748</v>
      </c>
      <c r="V707" s="277">
        <v>15.856785362974623</v>
      </c>
    </row>
    <row r="708" spans="1:22" ht="12.75" x14ac:dyDescent="0.2">
      <c r="A708" s="332"/>
      <c r="B708" s="298">
        <v>702</v>
      </c>
      <c r="C708" s="279" t="s">
        <v>141</v>
      </c>
      <c r="D708" s="248" t="s">
        <v>142</v>
      </c>
      <c r="E708" s="249" t="s">
        <v>533</v>
      </c>
      <c r="F708" s="250"/>
      <c r="G708" s="251">
        <v>4</v>
      </c>
      <c r="H708" s="252" t="s">
        <v>51</v>
      </c>
      <c r="I708" s="253">
        <v>3.15</v>
      </c>
      <c r="J708" s="253">
        <v>0.48</v>
      </c>
      <c r="K708" s="253">
        <v>1.45</v>
      </c>
      <c r="L708" s="253"/>
      <c r="M708" s="253">
        <v>0.21959999999999999</v>
      </c>
      <c r="N708" s="253">
        <v>1.0004</v>
      </c>
      <c r="O708" s="254">
        <v>220.87</v>
      </c>
      <c r="P708" s="253">
        <v>1.22</v>
      </c>
      <c r="Q708" s="254">
        <v>220.87</v>
      </c>
      <c r="R708" s="73">
        <v>5.523611173993752E-3</v>
      </c>
      <c r="S708" s="70">
        <v>56.7</v>
      </c>
      <c r="T708" s="65">
        <v>0.31318875356544573</v>
      </c>
      <c r="U708" s="65">
        <v>331.41667043962514</v>
      </c>
      <c r="V708" s="280">
        <v>18.791325213926747</v>
      </c>
    </row>
    <row r="709" spans="1:22" ht="12.75" x14ac:dyDescent="0.2">
      <c r="A709" s="332"/>
      <c r="B709" s="298">
        <v>703</v>
      </c>
      <c r="C709" s="278" t="s">
        <v>232</v>
      </c>
      <c r="D709" s="60" t="s">
        <v>714</v>
      </c>
      <c r="E709" s="36" t="s">
        <v>253</v>
      </c>
      <c r="F709" s="222" t="s">
        <v>722</v>
      </c>
      <c r="G709" s="35">
        <v>38</v>
      </c>
      <c r="H709" s="35">
        <v>1985</v>
      </c>
      <c r="I709" s="37">
        <v>16.21</v>
      </c>
      <c r="J709" s="37">
        <v>2.2000000000000002</v>
      </c>
      <c r="K709" s="37">
        <v>6</v>
      </c>
      <c r="L709" s="37">
        <v>-0.09</v>
      </c>
      <c r="M709" s="37">
        <v>0</v>
      </c>
      <c r="N709" s="37">
        <v>8.1</v>
      </c>
      <c r="O709" s="37">
        <v>1467.5</v>
      </c>
      <c r="P709" s="37">
        <v>8.1</v>
      </c>
      <c r="Q709" s="37">
        <v>1431.01</v>
      </c>
      <c r="R709" s="38">
        <v>5.6603378033696474E-3</v>
      </c>
      <c r="S709" s="39">
        <v>71.83</v>
      </c>
      <c r="T709" s="40">
        <v>0.40658206441604178</v>
      </c>
      <c r="U709" s="40">
        <v>339.62026820217881</v>
      </c>
      <c r="V709" s="277">
        <v>24.394923864962504</v>
      </c>
    </row>
    <row r="710" spans="1:22" ht="12.75" x14ac:dyDescent="0.2">
      <c r="A710" s="332"/>
      <c r="B710" s="299">
        <v>704</v>
      </c>
      <c r="C710" s="276" t="s">
        <v>915</v>
      </c>
      <c r="D710" s="247" t="s">
        <v>916</v>
      </c>
      <c r="E710" s="42" t="s">
        <v>956</v>
      </c>
      <c r="F710" s="222" t="s">
        <v>40</v>
      </c>
      <c r="G710" s="35">
        <v>10</v>
      </c>
      <c r="H710" s="35">
        <v>1959</v>
      </c>
      <c r="I710" s="37">
        <v>4.7543602899999993</v>
      </c>
      <c r="J710" s="37">
        <v>0.85936000499999998</v>
      </c>
      <c r="K710" s="37">
        <v>0.10000029000000001</v>
      </c>
      <c r="L710" s="37">
        <v>0</v>
      </c>
      <c r="M710" s="37">
        <v>0</v>
      </c>
      <c r="N710" s="37">
        <v>3.794999995</v>
      </c>
      <c r="O710" s="37">
        <v>656.94</v>
      </c>
      <c r="P710" s="37">
        <f>SUM(M710+N710)</f>
        <v>3.794999995</v>
      </c>
      <c r="Q710" s="37">
        <v>656.94</v>
      </c>
      <c r="R710" s="38">
        <f>P710/Q710</f>
        <v>5.7767832602672996E-3</v>
      </c>
      <c r="S710" s="40">
        <v>57.6</v>
      </c>
      <c r="T710" s="40">
        <f>R710*S710</f>
        <v>0.33274271579139647</v>
      </c>
      <c r="U710" s="40">
        <f>R710*60*1000</f>
        <v>346.60699561603798</v>
      </c>
      <c r="V710" s="277">
        <f>U710*S710/1000</f>
        <v>19.964562947483788</v>
      </c>
    </row>
    <row r="711" spans="1:22" ht="12.75" x14ac:dyDescent="0.2">
      <c r="A711" s="332"/>
      <c r="B711" s="298">
        <v>705</v>
      </c>
      <c r="C711" s="278" t="s">
        <v>136</v>
      </c>
      <c r="D711" s="60" t="s">
        <v>137</v>
      </c>
      <c r="E711" s="36" t="s">
        <v>472</v>
      </c>
      <c r="F711" s="222"/>
      <c r="G711" s="35">
        <v>50</v>
      </c>
      <c r="H711" s="35">
        <v>1963</v>
      </c>
      <c r="I711" s="37">
        <v>23.458400000000001</v>
      </c>
      <c r="J711" s="37">
        <v>11.7811</v>
      </c>
      <c r="K711" s="37">
        <v>0.53</v>
      </c>
      <c r="L711" s="37">
        <v>-3.3603999999999998</v>
      </c>
      <c r="M711" s="37">
        <v>0</v>
      </c>
      <c r="N711" s="37">
        <v>14.5077</v>
      </c>
      <c r="O711" s="37">
        <v>2496.84</v>
      </c>
      <c r="P711" s="37">
        <v>11.6732</v>
      </c>
      <c r="Q711" s="37">
        <v>2009.02</v>
      </c>
      <c r="R711" s="38">
        <v>5.81039511801774E-3</v>
      </c>
      <c r="S711" s="39">
        <v>48.2</v>
      </c>
      <c r="T711" s="40">
        <v>0.28006104468845511</v>
      </c>
      <c r="U711" s="40">
        <v>348.62370708106437</v>
      </c>
      <c r="V711" s="277">
        <v>16.803662681307301</v>
      </c>
    </row>
    <row r="712" spans="1:22" ht="12.75" x14ac:dyDescent="0.2">
      <c r="A712" s="332"/>
      <c r="B712" s="298">
        <v>706</v>
      </c>
      <c r="C712" s="278" t="s">
        <v>640</v>
      </c>
      <c r="D712" s="60" t="s">
        <v>671</v>
      </c>
      <c r="E712" s="36" t="s">
        <v>670</v>
      </c>
      <c r="F712" s="222" t="s">
        <v>40</v>
      </c>
      <c r="G712" s="35">
        <v>4</v>
      </c>
      <c r="H712" s="35">
        <v>1954</v>
      </c>
      <c r="I712" s="37">
        <v>3.22</v>
      </c>
      <c r="J712" s="37">
        <v>0.2112</v>
      </c>
      <c r="K712" s="37">
        <v>0.98099999999999998</v>
      </c>
      <c r="L712" s="37">
        <v>-7.2399999999999999E-3</v>
      </c>
      <c r="M712" s="37">
        <v>0</v>
      </c>
      <c r="N712" s="37">
        <v>1.9251499999999999</v>
      </c>
      <c r="O712" s="37">
        <v>328.77</v>
      </c>
      <c r="P712" s="37">
        <v>1.9251499999999999</v>
      </c>
      <c r="Q712" s="37">
        <v>328.77</v>
      </c>
      <c r="R712" s="38">
        <v>5.8556299999999997E-3</v>
      </c>
      <c r="S712" s="39">
        <v>71.83</v>
      </c>
      <c r="T712" s="40">
        <v>0.42060990289999994</v>
      </c>
      <c r="U712" s="40">
        <v>351.33779999999996</v>
      </c>
      <c r="V712" s="277">
        <v>25.236594173999997</v>
      </c>
    </row>
    <row r="713" spans="1:22" ht="12.75" x14ac:dyDescent="0.2">
      <c r="A713" s="332"/>
      <c r="B713" s="299">
        <v>707</v>
      </c>
      <c r="C713" s="279" t="s">
        <v>141</v>
      </c>
      <c r="D713" s="255" t="s">
        <v>166</v>
      </c>
      <c r="E713" s="249" t="s">
        <v>167</v>
      </c>
      <c r="F713" s="250"/>
      <c r="G713" s="251">
        <v>39</v>
      </c>
      <c r="H713" s="252" t="s">
        <v>51</v>
      </c>
      <c r="I713" s="253">
        <v>15.97</v>
      </c>
      <c r="J713" s="253">
        <v>1.42</v>
      </c>
      <c r="K713" s="253">
        <v>7.43</v>
      </c>
      <c r="L713" s="253">
        <v>0.16</v>
      </c>
      <c r="M713" s="253">
        <v>1.2527999999999999</v>
      </c>
      <c r="N713" s="253">
        <v>5.7072000000000003</v>
      </c>
      <c r="O713" s="256">
        <v>1183.53</v>
      </c>
      <c r="P713" s="253">
        <v>6.96</v>
      </c>
      <c r="Q713" s="256">
        <v>1183.53</v>
      </c>
      <c r="R713" s="73">
        <v>5.8807127829459327E-3</v>
      </c>
      <c r="S713" s="70">
        <v>56.7</v>
      </c>
      <c r="T713" s="65">
        <v>0.33343641479303437</v>
      </c>
      <c r="U713" s="65">
        <v>352.84276697675597</v>
      </c>
      <c r="V713" s="280">
        <v>20.006184887582066</v>
      </c>
    </row>
    <row r="714" spans="1:22" ht="12.75" x14ac:dyDescent="0.2">
      <c r="A714" s="332"/>
      <c r="B714" s="298">
        <v>708</v>
      </c>
      <c r="C714" s="278" t="s">
        <v>232</v>
      </c>
      <c r="D714" s="60" t="s">
        <v>714</v>
      </c>
      <c r="E714" s="36" t="s">
        <v>732</v>
      </c>
      <c r="F714" s="222" t="s">
        <v>722</v>
      </c>
      <c r="G714" s="35">
        <v>3</v>
      </c>
      <c r="H714" s="35"/>
      <c r="I714" s="37">
        <v>1.5</v>
      </c>
      <c r="J714" s="37">
        <v>0</v>
      </c>
      <c r="K714" s="37">
        <v>0</v>
      </c>
      <c r="L714" s="37">
        <v>0</v>
      </c>
      <c r="M714" s="37">
        <v>0</v>
      </c>
      <c r="N714" s="37">
        <v>1.5</v>
      </c>
      <c r="O714" s="37">
        <v>254.76</v>
      </c>
      <c r="P714" s="37">
        <v>1.5</v>
      </c>
      <c r="Q714" s="37">
        <v>254.76</v>
      </c>
      <c r="R714" s="38">
        <v>5.8878944889307581E-3</v>
      </c>
      <c r="S714" s="39">
        <v>71.83</v>
      </c>
      <c r="T714" s="40">
        <v>0.42292746113989632</v>
      </c>
      <c r="U714" s="40">
        <v>353.27366933584545</v>
      </c>
      <c r="V714" s="277">
        <v>25.375647668393778</v>
      </c>
    </row>
    <row r="715" spans="1:22" ht="12.75" x14ac:dyDescent="0.2">
      <c r="A715" s="332"/>
      <c r="B715" s="298">
        <v>709</v>
      </c>
      <c r="C715" s="278" t="s">
        <v>232</v>
      </c>
      <c r="D715" s="60" t="s">
        <v>714</v>
      </c>
      <c r="E715" s="36" t="s">
        <v>250</v>
      </c>
      <c r="F715" s="222" t="s">
        <v>722</v>
      </c>
      <c r="G715" s="35">
        <v>8</v>
      </c>
      <c r="H715" s="35"/>
      <c r="I715" s="37">
        <v>4.2300000000000004</v>
      </c>
      <c r="J715" s="37">
        <v>0.5</v>
      </c>
      <c r="K715" s="37">
        <v>1.6</v>
      </c>
      <c r="L715" s="37">
        <v>-7.0000000000000007E-2</v>
      </c>
      <c r="M715" s="37">
        <v>0</v>
      </c>
      <c r="N715" s="37">
        <v>2.2000000000000002</v>
      </c>
      <c r="O715" s="37">
        <v>371.23</v>
      </c>
      <c r="P715" s="37">
        <v>2.2000000000000002</v>
      </c>
      <c r="Q715" s="37">
        <v>371.23</v>
      </c>
      <c r="R715" s="38">
        <v>5.9262451849257875E-3</v>
      </c>
      <c r="S715" s="39">
        <v>71.83</v>
      </c>
      <c r="T715" s="40">
        <v>0.4256821916332193</v>
      </c>
      <c r="U715" s="40">
        <v>355.57471109554723</v>
      </c>
      <c r="V715" s="277">
        <v>25.54093149799316</v>
      </c>
    </row>
    <row r="716" spans="1:22" ht="12.75" x14ac:dyDescent="0.2">
      <c r="A716" s="332"/>
      <c r="B716" s="299">
        <v>710</v>
      </c>
      <c r="C716" s="278" t="s">
        <v>207</v>
      </c>
      <c r="D716" s="60" t="s">
        <v>441</v>
      </c>
      <c r="E716" s="36" t="s">
        <v>615</v>
      </c>
      <c r="F716" s="222" t="s">
        <v>40</v>
      </c>
      <c r="G716" s="35">
        <v>54</v>
      </c>
      <c r="H716" s="35">
        <v>1990</v>
      </c>
      <c r="I716" s="37">
        <v>32.726171000000001</v>
      </c>
      <c r="J716" s="37">
        <v>4.8449999999999998</v>
      </c>
      <c r="K716" s="37">
        <v>9.3409130000000005</v>
      </c>
      <c r="L716" s="37">
        <v>0.82217099999999999</v>
      </c>
      <c r="M716" s="37"/>
      <c r="N716" s="37">
        <v>17.718087000000001</v>
      </c>
      <c r="O716" s="37">
        <v>2969.86</v>
      </c>
      <c r="P716" s="37">
        <v>17.718087000000001</v>
      </c>
      <c r="Q716" s="37">
        <v>2969.86</v>
      </c>
      <c r="R716" s="38">
        <v>5.9659670826234237E-3</v>
      </c>
      <c r="S716" s="39">
        <v>50.5</v>
      </c>
      <c r="T716" s="40">
        <v>0.30128133767248289</v>
      </c>
      <c r="U716" s="40">
        <v>357.95802495740543</v>
      </c>
      <c r="V716" s="277">
        <v>18.076880260348975</v>
      </c>
    </row>
    <row r="717" spans="1:22" ht="12.75" x14ac:dyDescent="0.2">
      <c r="A717" s="332"/>
      <c r="B717" s="298">
        <v>711</v>
      </c>
      <c r="C717" s="278" t="s">
        <v>640</v>
      </c>
      <c r="D717" s="60" t="s">
        <v>671</v>
      </c>
      <c r="E717" s="36" t="s">
        <v>667</v>
      </c>
      <c r="F717" s="222" t="s">
        <v>40</v>
      </c>
      <c r="G717" s="35">
        <v>12</v>
      </c>
      <c r="H717" s="35">
        <v>1960</v>
      </c>
      <c r="I717" s="37">
        <v>5.5140000000000002</v>
      </c>
      <c r="J717" s="37">
        <v>0.67500000000000004</v>
      </c>
      <c r="K717" s="37">
        <v>1.8879999999999999</v>
      </c>
      <c r="L717" s="37">
        <v>-6.3E-2</v>
      </c>
      <c r="M717" s="37">
        <v>0.54</v>
      </c>
      <c r="N717" s="37">
        <v>3.0139999999999998</v>
      </c>
      <c r="O717" s="37">
        <v>502</v>
      </c>
      <c r="P717" s="37">
        <v>3.0139999999999998</v>
      </c>
      <c r="Q717" s="37">
        <v>502</v>
      </c>
      <c r="R717" s="38">
        <v>6.0000000000000001E-3</v>
      </c>
      <c r="S717" s="39">
        <v>71.83</v>
      </c>
      <c r="T717" s="40">
        <v>0.43097999999999997</v>
      </c>
      <c r="U717" s="40">
        <v>360</v>
      </c>
      <c r="V717" s="277">
        <v>25.858799999999999</v>
      </c>
    </row>
    <row r="718" spans="1:22" ht="12.75" x14ac:dyDescent="0.2">
      <c r="A718" s="332"/>
      <c r="B718" s="298">
        <v>712</v>
      </c>
      <c r="C718" s="278" t="s">
        <v>207</v>
      </c>
      <c r="D718" s="60" t="s">
        <v>441</v>
      </c>
      <c r="E718" s="36" t="s">
        <v>616</v>
      </c>
      <c r="F718" s="222" t="s">
        <v>40</v>
      </c>
      <c r="G718" s="35">
        <v>30</v>
      </c>
      <c r="H718" s="35">
        <v>1986</v>
      </c>
      <c r="I718" s="37">
        <v>18.211430999999997</v>
      </c>
      <c r="J718" s="37">
        <v>3.3149999999999999</v>
      </c>
      <c r="K718" s="37">
        <v>5.1962199999999994</v>
      </c>
      <c r="L718" s="37">
        <v>0.55543100000000001</v>
      </c>
      <c r="M718" s="37"/>
      <c r="N718" s="37">
        <v>9.144779999999999</v>
      </c>
      <c r="O718" s="37">
        <v>1510.75</v>
      </c>
      <c r="P718" s="37">
        <v>9.144779999999999</v>
      </c>
      <c r="Q718" s="37">
        <v>1510.75</v>
      </c>
      <c r="R718" s="38">
        <v>6.0531391692867772E-3</v>
      </c>
      <c r="S718" s="39">
        <v>50.5</v>
      </c>
      <c r="T718" s="40">
        <v>0.30568352804898224</v>
      </c>
      <c r="U718" s="40">
        <v>363.18835015720663</v>
      </c>
      <c r="V718" s="277">
        <v>18.341011682938934</v>
      </c>
    </row>
    <row r="719" spans="1:22" ht="12.75" x14ac:dyDescent="0.2">
      <c r="A719" s="332"/>
      <c r="B719" s="299">
        <v>713</v>
      </c>
      <c r="C719" s="278" t="s">
        <v>406</v>
      </c>
      <c r="D719" s="60" t="s">
        <v>407</v>
      </c>
      <c r="E719" s="36" t="s">
        <v>396</v>
      </c>
      <c r="F719" s="222" t="s">
        <v>40</v>
      </c>
      <c r="G719" s="35">
        <v>22</v>
      </c>
      <c r="H719" s="35">
        <v>1991</v>
      </c>
      <c r="I719" s="37">
        <v>13.198</v>
      </c>
      <c r="J719" s="37">
        <v>1.7</v>
      </c>
      <c r="K719" s="37">
        <v>3.59</v>
      </c>
      <c r="L719" s="37">
        <v>0.95</v>
      </c>
      <c r="M719" s="37"/>
      <c r="N719" s="37">
        <v>6.96</v>
      </c>
      <c r="O719" s="37">
        <v>1138.44</v>
      </c>
      <c r="P719" s="37">
        <v>6.96</v>
      </c>
      <c r="Q719" s="37">
        <v>1138.44</v>
      </c>
      <c r="R719" s="38">
        <v>6.1136291767682092E-3</v>
      </c>
      <c r="S719" s="39">
        <v>64.75</v>
      </c>
      <c r="T719" s="40">
        <v>0.39585748919574154</v>
      </c>
      <c r="U719" s="40">
        <v>366.81775060609255</v>
      </c>
      <c r="V719" s="277">
        <v>23.751449351744494</v>
      </c>
    </row>
    <row r="720" spans="1:22" ht="12.75" x14ac:dyDescent="0.2">
      <c r="A720" s="332"/>
      <c r="B720" s="298">
        <v>714</v>
      </c>
      <c r="C720" s="278" t="s">
        <v>207</v>
      </c>
      <c r="D720" s="60" t="s">
        <v>441</v>
      </c>
      <c r="E720" s="36" t="s">
        <v>617</v>
      </c>
      <c r="F720" s="222" t="s">
        <v>40</v>
      </c>
      <c r="G720" s="35">
        <v>20</v>
      </c>
      <c r="H720" s="35" t="s">
        <v>51</v>
      </c>
      <c r="I720" s="37">
        <v>11.455259999999999</v>
      </c>
      <c r="J720" s="37">
        <v>1.581</v>
      </c>
      <c r="K720" s="37">
        <v>2.5274000000000001</v>
      </c>
      <c r="L720" s="37">
        <v>-0.62874000000000008</v>
      </c>
      <c r="M720" s="37"/>
      <c r="N720" s="37">
        <v>7.9756</v>
      </c>
      <c r="O720" s="37">
        <v>1300.05</v>
      </c>
      <c r="P720" s="37">
        <v>7.9756</v>
      </c>
      <c r="Q720" s="37">
        <v>1300.05</v>
      </c>
      <c r="R720" s="38">
        <v>6.1348409676550905E-3</v>
      </c>
      <c r="S720" s="39">
        <v>50.5</v>
      </c>
      <c r="T720" s="40">
        <v>0.30980946886658206</v>
      </c>
      <c r="U720" s="40">
        <v>368.09045805930538</v>
      </c>
      <c r="V720" s="277">
        <v>18.588568131994922</v>
      </c>
    </row>
    <row r="721" spans="1:22" ht="12.75" x14ac:dyDescent="0.2">
      <c r="A721" s="332"/>
      <c r="B721" s="298">
        <v>715</v>
      </c>
      <c r="C721" s="278" t="s">
        <v>232</v>
      </c>
      <c r="D721" s="60" t="s">
        <v>714</v>
      </c>
      <c r="E721" s="36" t="s">
        <v>256</v>
      </c>
      <c r="F721" s="222" t="s">
        <v>722</v>
      </c>
      <c r="G721" s="35">
        <v>10</v>
      </c>
      <c r="H721" s="35"/>
      <c r="I721" s="37">
        <v>6.7</v>
      </c>
      <c r="J721" s="37">
        <v>0.8</v>
      </c>
      <c r="K721" s="37">
        <v>1.7</v>
      </c>
      <c r="L721" s="37">
        <v>0.2</v>
      </c>
      <c r="M721" s="37">
        <v>0</v>
      </c>
      <c r="N721" s="37">
        <v>4</v>
      </c>
      <c r="O721" s="37">
        <v>649.29999999999995</v>
      </c>
      <c r="P721" s="37">
        <v>4</v>
      </c>
      <c r="Q721" s="37">
        <v>649.29999999999995</v>
      </c>
      <c r="R721" s="38">
        <v>6.1604805174803635E-3</v>
      </c>
      <c r="S721" s="39">
        <v>71.83</v>
      </c>
      <c r="T721" s="40">
        <v>0.44250731557061451</v>
      </c>
      <c r="U721" s="40">
        <v>369.62883104882184</v>
      </c>
      <c r="V721" s="277">
        <v>26.550438934236869</v>
      </c>
    </row>
    <row r="722" spans="1:22" ht="12.75" x14ac:dyDescent="0.2">
      <c r="A722" s="332"/>
      <c r="B722" s="299">
        <v>716</v>
      </c>
      <c r="C722" s="278" t="s">
        <v>406</v>
      </c>
      <c r="D722" s="60" t="s">
        <v>407</v>
      </c>
      <c r="E722" s="69" t="s">
        <v>399</v>
      </c>
      <c r="F722" s="222" t="s">
        <v>40</v>
      </c>
      <c r="G722" s="35">
        <v>32</v>
      </c>
      <c r="H722" s="35">
        <v>1978</v>
      </c>
      <c r="I722" s="37">
        <v>19.89</v>
      </c>
      <c r="J722" s="37">
        <v>3</v>
      </c>
      <c r="K722" s="37">
        <v>7.4</v>
      </c>
      <c r="L722" s="37">
        <v>-1.63</v>
      </c>
      <c r="M722" s="37"/>
      <c r="N722" s="37">
        <v>11.12</v>
      </c>
      <c r="O722" s="37">
        <v>1793.96</v>
      </c>
      <c r="P722" s="37">
        <v>11.12</v>
      </c>
      <c r="Q722" s="37">
        <v>1793.96</v>
      </c>
      <c r="R722" s="38">
        <v>6.1985774487725472E-3</v>
      </c>
      <c r="S722" s="39">
        <v>64.75</v>
      </c>
      <c r="T722" s="40">
        <v>0.40135788980802245</v>
      </c>
      <c r="U722" s="40">
        <v>371.91464692635282</v>
      </c>
      <c r="V722" s="277">
        <v>24.081473388481342</v>
      </c>
    </row>
    <row r="723" spans="1:22" ht="12.75" x14ac:dyDescent="0.2">
      <c r="A723" s="332"/>
      <c r="B723" s="298">
        <v>717</v>
      </c>
      <c r="C723" s="278" t="s">
        <v>207</v>
      </c>
      <c r="D723" s="60" t="s">
        <v>441</v>
      </c>
      <c r="E723" s="36" t="s">
        <v>618</v>
      </c>
      <c r="F723" s="222" t="s">
        <v>40</v>
      </c>
      <c r="G723" s="35">
        <v>65</v>
      </c>
      <c r="H723" s="35">
        <v>1988</v>
      </c>
      <c r="I723" s="37">
        <v>30.975540000000002</v>
      </c>
      <c r="J723" s="37">
        <v>4.7939999999999996</v>
      </c>
      <c r="K723" s="37">
        <v>11.429266</v>
      </c>
      <c r="L723" s="37">
        <v>0.20454</v>
      </c>
      <c r="M723" s="37"/>
      <c r="N723" s="37">
        <v>14.547734</v>
      </c>
      <c r="O723" s="37">
        <v>2344.89</v>
      </c>
      <c r="P723" s="37">
        <v>14.547734</v>
      </c>
      <c r="Q723" s="37">
        <v>2344.89</v>
      </c>
      <c r="R723" s="38">
        <v>6.2040155401745928E-3</v>
      </c>
      <c r="S723" s="39">
        <v>50.5</v>
      </c>
      <c r="T723" s="40">
        <v>0.31330278477881696</v>
      </c>
      <c r="U723" s="40">
        <v>372.24093241047558</v>
      </c>
      <c r="V723" s="277">
        <v>18.798167086729016</v>
      </c>
    </row>
    <row r="724" spans="1:22" ht="12.75" x14ac:dyDescent="0.2">
      <c r="A724" s="332"/>
      <c r="B724" s="298">
        <v>718</v>
      </c>
      <c r="C724" s="278" t="s">
        <v>136</v>
      </c>
      <c r="D724" s="60" t="s">
        <v>137</v>
      </c>
      <c r="E724" s="36" t="s">
        <v>473</v>
      </c>
      <c r="F724" s="222"/>
      <c r="G724" s="35">
        <v>46</v>
      </c>
      <c r="H724" s="35">
        <v>1965</v>
      </c>
      <c r="I724" s="37">
        <v>2.1315</v>
      </c>
      <c r="J724" s="37">
        <v>5.0716000000000001</v>
      </c>
      <c r="K724" s="37">
        <v>4.47</v>
      </c>
      <c r="L724" s="37">
        <v>0.88549999999999995</v>
      </c>
      <c r="M724" s="37">
        <v>0</v>
      </c>
      <c r="N724" s="37">
        <v>11.7044</v>
      </c>
      <c r="O724" s="37">
        <v>1886.22</v>
      </c>
      <c r="P724" s="37">
        <v>11.7044</v>
      </c>
      <c r="Q724" s="37">
        <v>1886.22</v>
      </c>
      <c r="R724" s="38">
        <v>6.2052146621284898E-3</v>
      </c>
      <c r="S724" s="39">
        <v>48.2</v>
      </c>
      <c r="T724" s="40">
        <v>0.2990913467145932</v>
      </c>
      <c r="U724" s="40">
        <v>372.3128797277094</v>
      </c>
      <c r="V724" s="277">
        <v>17.945480802875593</v>
      </c>
    </row>
    <row r="725" spans="1:22" ht="12.75" x14ac:dyDescent="0.2">
      <c r="A725" s="332"/>
      <c r="B725" s="299">
        <v>719</v>
      </c>
      <c r="C725" s="278" t="s">
        <v>640</v>
      </c>
      <c r="D725" s="60" t="s">
        <v>671</v>
      </c>
      <c r="E725" s="36" t="s">
        <v>219</v>
      </c>
      <c r="F725" s="222" t="s">
        <v>40</v>
      </c>
      <c r="G725" s="35">
        <v>7</v>
      </c>
      <c r="H725" s="35">
        <v>1976</v>
      </c>
      <c r="I725" s="37">
        <v>3.8010000000000002</v>
      </c>
      <c r="J725" s="37">
        <v>0.59399999999999997</v>
      </c>
      <c r="K725" s="37">
        <v>1.147</v>
      </c>
      <c r="L725" s="37">
        <v>1.7000000000000001E-2</v>
      </c>
      <c r="M725" s="37">
        <v>0.36699999999999999</v>
      </c>
      <c r="N725" s="37">
        <v>2.0409999999999999</v>
      </c>
      <c r="O725" s="37">
        <v>328.3</v>
      </c>
      <c r="P725" s="37">
        <v>2.0409999999999999</v>
      </c>
      <c r="Q725" s="37">
        <v>328.3</v>
      </c>
      <c r="R725" s="38">
        <v>6.2199999999999998E-3</v>
      </c>
      <c r="S725" s="39">
        <v>71.83</v>
      </c>
      <c r="T725" s="40">
        <v>0.44678259999999997</v>
      </c>
      <c r="U725" s="40">
        <v>373.2</v>
      </c>
      <c r="V725" s="277">
        <v>26.806956</v>
      </c>
    </row>
    <row r="726" spans="1:22" ht="12.75" x14ac:dyDescent="0.2">
      <c r="A726" s="332"/>
      <c r="B726" s="298">
        <v>720</v>
      </c>
      <c r="C726" s="278" t="s">
        <v>257</v>
      </c>
      <c r="D726" s="60" t="s">
        <v>258</v>
      </c>
      <c r="E726" s="36" t="s">
        <v>280</v>
      </c>
      <c r="F726" s="222" t="s">
        <v>40</v>
      </c>
      <c r="G726" s="35">
        <v>5</v>
      </c>
      <c r="H726" s="35" t="s">
        <v>51</v>
      </c>
      <c r="I726" s="37">
        <v>2.62</v>
      </c>
      <c r="J726" s="37">
        <v>0.153</v>
      </c>
      <c r="K726" s="37">
        <v>1.0880000000000001</v>
      </c>
      <c r="L726" s="37">
        <v>0</v>
      </c>
      <c r="M726" s="37">
        <v>0</v>
      </c>
      <c r="N726" s="37">
        <v>1.379</v>
      </c>
      <c r="O726" s="37">
        <v>220.11</v>
      </c>
      <c r="P726" s="37">
        <v>1.379</v>
      </c>
      <c r="Q726" s="37">
        <v>220.11</v>
      </c>
      <c r="R726" s="38">
        <v>6.2650492935350504E-3</v>
      </c>
      <c r="S726" s="39">
        <v>61.3</v>
      </c>
      <c r="T726" s="40">
        <v>0.38404752169369855</v>
      </c>
      <c r="U726" s="40">
        <v>375.90295761210302</v>
      </c>
      <c r="V726" s="277">
        <v>23.042851301621916</v>
      </c>
    </row>
    <row r="727" spans="1:22" ht="12.75" x14ac:dyDescent="0.2">
      <c r="A727" s="332"/>
      <c r="B727" s="298">
        <v>721</v>
      </c>
      <c r="C727" s="278" t="s">
        <v>257</v>
      </c>
      <c r="D727" s="60" t="s">
        <v>258</v>
      </c>
      <c r="E727" s="36" t="s">
        <v>277</v>
      </c>
      <c r="F727" s="222" t="s">
        <v>40</v>
      </c>
      <c r="G727" s="35">
        <v>6</v>
      </c>
      <c r="H727" s="35" t="s">
        <v>51</v>
      </c>
      <c r="I727" s="37">
        <v>1.4730000000000001</v>
      </c>
      <c r="J727" s="37">
        <v>0</v>
      </c>
      <c r="K727" s="37">
        <v>0</v>
      </c>
      <c r="L727" s="37">
        <v>0</v>
      </c>
      <c r="M727" s="37">
        <v>0</v>
      </c>
      <c r="N727" s="37">
        <v>1.4730000000000001</v>
      </c>
      <c r="O727" s="37">
        <v>234.73</v>
      </c>
      <c r="P727" s="37">
        <v>1.4730000000000001</v>
      </c>
      <c r="Q727" s="37">
        <v>234.73</v>
      </c>
      <c r="R727" s="38">
        <v>6.275295019809995E-3</v>
      </c>
      <c r="S727" s="39">
        <v>61.3</v>
      </c>
      <c r="T727" s="40">
        <v>0.38467558471435265</v>
      </c>
      <c r="U727" s="40">
        <v>376.51770118859969</v>
      </c>
      <c r="V727" s="277">
        <v>23.080535082861157</v>
      </c>
    </row>
    <row r="728" spans="1:22" ht="12.75" x14ac:dyDescent="0.2">
      <c r="A728" s="332"/>
      <c r="B728" s="299">
        <v>722</v>
      </c>
      <c r="C728" s="278" t="s">
        <v>640</v>
      </c>
      <c r="D728" s="60" t="s">
        <v>671</v>
      </c>
      <c r="E728" s="36" t="s">
        <v>668</v>
      </c>
      <c r="F728" s="222" t="s">
        <v>40</v>
      </c>
      <c r="G728" s="35">
        <v>11</v>
      </c>
      <c r="H728" s="35">
        <v>1960</v>
      </c>
      <c r="I728" s="37">
        <v>6.62</v>
      </c>
      <c r="J728" s="37">
        <v>0.66100000000000003</v>
      </c>
      <c r="K728" s="37">
        <v>2.3439999999999999</v>
      </c>
      <c r="L728" s="37">
        <v>0.20499999999999999</v>
      </c>
      <c r="M728" s="37">
        <v>0</v>
      </c>
      <c r="N728" s="37">
        <v>3.4079999999999999</v>
      </c>
      <c r="O728" s="37">
        <v>541.1</v>
      </c>
      <c r="P728" s="37">
        <v>3.4079999999999999</v>
      </c>
      <c r="Q728" s="37">
        <v>541.1</v>
      </c>
      <c r="R728" s="38">
        <v>6.3099999999999996E-3</v>
      </c>
      <c r="S728" s="39">
        <v>71.83</v>
      </c>
      <c r="T728" s="40">
        <v>0.45324729999999996</v>
      </c>
      <c r="U728" s="40">
        <v>378.59999999999997</v>
      </c>
      <c r="V728" s="277">
        <v>27.194837999999997</v>
      </c>
    </row>
    <row r="729" spans="1:22" ht="12.75" x14ac:dyDescent="0.2">
      <c r="A729" s="332"/>
      <c r="B729" s="298">
        <v>723</v>
      </c>
      <c r="C729" s="276" t="s">
        <v>915</v>
      </c>
      <c r="D729" s="247" t="s">
        <v>916</v>
      </c>
      <c r="E729" s="42" t="s">
        <v>953</v>
      </c>
      <c r="F729" s="222" t="s">
        <v>40</v>
      </c>
      <c r="G729" s="35">
        <v>6</v>
      </c>
      <c r="H729" s="35">
        <v>1937</v>
      </c>
      <c r="I729" s="37">
        <v>1.554</v>
      </c>
      <c r="J729" s="37">
        <v>5.0000000000000001E-9</v>
      </c>
      <c r="K729" s="37">
        <v>0</v>
      </c>
      <c r="L729" s="37">
        <v>0</v>
      </c>
      <c r="M729" s="37">
        <v>0.279719997</v>
      </c>
      <c r="N729" s="37">
        <v>1.2742799979999999</v>
      </c>
      <c r="O729" s="37">
        <v>266.68</v>
      </c>
      <c r="P729" s="37">
        <f>SUM(M729+N729)</f>
        <v>1.5539999949999999</v>
      </c>
      <c r="Q729" s="37">
        <v>244.92</v>
      </c>
      <c r="R729" s="38">
        <f>P729/Q729</f>
        <v>6.3449289359790951E-3</v>
      </c>
      <c r="S729" s="40">
        <v>57.6</v>
      </c>
      <c r="T729" s="40">
        <f>R729*S729</f>
        <v>0.36546790671239587</v>
      </c>
      <c r="U729" s="40">
        <f>R729*60*1000</f>
        <v>380.69573615874572</v>
      </c>
      <c r="V729" s="277">
        <f>U729*S729/1000</f>
        <v>21.928074402743754</v>
      </c>
    </row>
    <row r="730" spans="1:22" ht="12.75" x14ac:dyDescent="0.2">
      <c r="A730" s="332"/>
      <c r="B730" s="298">
        <v>724</v>
      </c>
      <c r="C730" s="278" t="s">
        <v>286</v>
      </c>
      <c r="D730" s="60" t="s">
        <v>287</v>
      </c>
      <c r="E730" s="59" t="s">
        <v>323</v>
      </c>
      <c r="F730" s="223" t="s">
        <v>40</v>
      </c>
      <c r="G730" s="60">
        <v>24</v>
      </c>
      <c r="H730" s="60">
        <v>1960</v>
      </c>
      <c r="I730" s="37">
        <v>5.82</v>
      </c>
      <c r="J730" s="37"/>
      <c r="K730" s="37"/>
      <c r="L730" s="37"/>
      <c r="M730" s="37"/>
      <c r="N730" s="37">
        <v>5.82</v>
      </c>
      <c r="O730" s="61">
        <v>914.41</v>
      </c>
      <c r="P730" s="37">
        <v>5.82</v>
      </c>
      <c r="Q730" s="61">
        <v>914.41</v>
      </c>
      <c r="R730" s="38">
        <v>6.3647597904659837E-3</v>
      </c>
      <c r="S730" s="39">
        <v>61.04</v>
      </c>
      <c r="T730" s="40">
        <v>0.38850493761004362</v>
      </c>
      <c r="U730" s="40">
        <v>381.88558742795902</v>
      </c>
      <c r="V730" s="277">
        <v>23.310296256602619</v>
      </c>
    </row>
    <row r="731" spans="1:22" ht="12.75" x14ac:dyDescent="0.2">
      <c r="A731" s="332"/>
      <c r="B731" s="299">
        <v>725</v>
      </c>
      <c r="C731" s="278" t="s">
        <v>232</v>
      </c>
      <c r="D731" s="60" t="s">
        <v>714</v>
      </c>
      <c r="E731" s="36" t="s">
        <v>248</v>
      </c>
      <c r="F731" s="222" t="s">
        <v>233</v>
      </c>
      <c r="G731" s="35">
        <v>12</v>
      </c>
      <c r="H731" s="35">
        <v>1989</v>
      </c>
      <c r="I731" s="37">
        <v>6.59</v>
      </c>
      <c r="J731" s="37">
        <v>0.6</v>
      </c>
      <c r="K731" s="37">
        <v>2</v>
      </c>
      <c r="L731" s="37">
        <v>0.09</v>
      </c>
      <c r="M731" s="37">
        <v>0</v>
      </c>
      <c r="N731" s="37">
        <v>3.9</v>
      </c>
      <c r="O731" s="37">
        <v>604.87</v>
      </c>
      <c r="P731" s="37">
        <v>3.9</v>
      </c>
      <c r="Q731" s="37">
        <v>604.87</v>
      </c>
      <c r="R731" s="38">
        <v>6.4476664407227997E-3</v>
      </c>
      <c r="S731" s="39">
        <v>71.83</v>
      </c>
      <c r="T731" s="40">
        <v>0.46313588043711867</v>
      </c>
      <c r="U731" s="40">
        <v>386.85998644336797</v>
      </c>
      <c r="V731" s="277">
        <v>27.788152826227119</v>
      </c>
    </row>
    <row r="732" spans="1:22" ht="12.75" x14ac:dyDescent="0.2">
      <c r="A732" s="332"/>
      <c r="B732" s="298">
        <v>726</v>
      </c>
      <c r="C732" s="278" t="s">
        <v>207</v>
      </c>
      <c r="D732" s="60" t="s">
        <v>441</v>
      </c>
      <c r="E732" s="36" t="s">
        <v>619</v>
      </c>
      <c r="F732" s="222" t="s">
        <v>40</v>
      </c>
      <c r="G732" s="35">
        <v>12</v>
      </c>
      <c r="H732" s="35">
        <v>1983</v>
      </c>
      <c r="I732" s="37">
        <v>8.4278600000000008</v>
      </c>
      <c r="J732" s="37">
        <v>1.2750000000000001</v>
      </c>
      <c r="K732" s="37">
        <v>2.7828930000000005</v>
      </c>
      <c r="L732" s="37">
        <v>-0.36814000000000002</v>
      </c>
      <c r="M732" s="37"/>
      <c r="N732" s="37">
        <v>4.7381070000000003</v>
      </c>
      <c r="O732" s="37">
        <v>733.91</v>
      </c>
      <c r="P732" s="37">
        <v>4.7381070000000003</v>
      </c>
      <c r="Q732" s="37">
        <v>733.91</v>
      </c>
      <c r="R732" s="38">
        <v>6.4559782534643218E-3</v>
      </c>
      <c r="S732" s="39">
        <v>50.5</v>
      </c>
      <c r="T732" s="40">
        <v>0.32602690179994825</v>
      </c>
      <c r="U732" s="40">
        <v>387.35869520785934</v>
      </c>
      <c r="V732" s="277">
        <v>19.561614107996899</v>
      </c>
    </row>
    <row r="733" spans="1:22" ht="12.75" x14ac:dyDescent="0.2">
      <c r="A733" s="332"/>
      <c r="B733" s="298">
        <v>727</v>
      </c>
      <c r="C733" s="278" t="s">
        <v>207</v>
      </c>
      <c r="D733" s="60" t="s">
        <v>441</v>
      </c>
      <c r="E733" s="36" t="s">
        <v>620</v>
      </c>
      <c r="F733" s="222" t="s">
        <v>40</v>
      </c>
      <c r="G733" s="35">
        <v>8</v>
      </c>
      <c r="H733" s="35" t="s">
        <v>51</v>
      </c>
      <c r="I733" s="37">
        <v>2.3850000000000002</v>
      </c>
      <c r="J733" s="37">
        <v>0</v>
      </c>
      <c r="K733" s="37">
        <v>0</v>
      </c>
      <c r="L733" s="37">
        <v>0</v>
      </c>
      <c r="M733" s="37"/>
      <c r="N733" s="37">
        <v>2.3850000000000002</v>
      </c>
      <c r="O733" s="37">
        <v>368.07</v>
      </c>
      <c r="P733" s="37">
        <v>2.3850000000000002</v>
      </c>
      <c r="Q733" s="37">
        <v>368.07</v>
      </c>
      <c r="R733" s="38">
        <v>6.4797457005460928E-3</v>
      </c>
      <c r="S733" s="39">
        <v>50.5</v>
      </c>
      <c r="T733" s="40">
        <v>0.32722715787757767</v>
      </c>
      <c r="U733" s="40">
        <v>388.78474203276556</v>
      </c>
      <c r="V733" s="277">
        <v>19.633629472654661</v>
      </c>
    </row>
    <row r="734" spans="1:22" ht="12.75" x14ac:dyDescent="0.2">
      <c r="A734" s="332"/>
      <c r="B734" s="299">
        <v>728</v>
      </c>
      <c r="C734" s="278" t="s">
        <v>207</v>
      </c>
      <c r="D734" s="60" t="s">
        <v>441</v>
      </c>
      <c r="E734" s="36" t="s">
        <v>621</v>
      </c>
      <c r="F734" s="222" t="s">
        <v>40</v>
      </c>
      <c r="G734" s="35">
        <v>14</v>
      </c>
      <c r="H734" s="35">
        <v>1992</v>
      </c>
      <c r="I734" s="37">
        <v>10.221920000000001</v>
      </c>
      <c r="J734" s="37">
        <v>2.2949999999999999</v>
      </c>
      <c r="K734" s="37">
        <v>2.7517200000000002</v>
      </c>
      <c r="L734" s="37">
        <v>0.14192000000000002</v>
      </c>
      <c r="M734" s="37"/>
      <c r="N734" s="37">
        <v>5.0332799999999995</v>
      </c>
      <c r="O734" s="37">
        <v>773.29</v>
      </c>
      <c r="P734" s="37">
        <v>5.0332799999999995</v>
      </c>
      <c r="Q734" s="37">
        <v>773.29</v>
      </c>
      <c r="R734" s="38">
        <v>6.508916447904408E-3</v>
      </c>
      <c r="S734" s="39">
        <v>50.5</v>
      </c>
      <c r="T734" s="40">
        <v>0.32870028061917261</v>
      </c>
      <c r="U734" s="40">
        <v>390.53498687426446</v>
      </c>
      <c r="V734" s="277">
        <v>19.722016837150356</v>
      </c>
    </row>
    <row r="735" spans="1:22" ht="12.75" x14ac:dyDescent="0.2">
      <c r="A735" s="332"/>
      <c r="B735" s="298">
        <v>729</v>
      </c>
      <c r="C735" s="278" t="s">
        <v>207</v>
      </c>
      <c r="D735" s="60" t="s">
        <v>441</v>
      </c>
      <c r="E735" s="36" t="s">
        <v>622</v>
      </c>
      <c r="F735" s="222" t="s">
        <v>40</v>
      </c>
      <c r="G735" s="35">
        <v>40</v>
      </c>
      <c r="H735" s="35">
        <v>1985</v>
      </c>
      <c r="I735" s="37">
        <v>20.975743999999999</v>
      </c>
      <c r="J735" s="37">
        <v>2.8560000000000003</v>
      </c>
      <c r="K735" s="37">
        <v>7.5313860000000004</v>
      </c>
      <c r="L735" s="37">
        <v>-9.0256000000000003E-2</v>
      </c>
      <c r="M735" s="37"/>
      <c r="N735" s="37">
        <v>10.678614</v>
      </c>
      <c r="O735" s="37">
        <v>1638.65</v>
      </c>
      <c r="P735" s="37">
        <v>10.678614</v>
      </c>
      <c r="Q735" s="37">
        <v>1638.65</v>
      </c>
      <c r="R735" s="38">
        <v>6.5167143685350738E-3</v>
      </c>
      <c r="S735" s="39">
        <v>50.5</v>
      </c>
      <c r="T735" s="40">
        <v>0.32909407561102122</v>
      </c>
      <c r="U735" s="40">
        <v>391.00286211210442</v>
      </c>
      <c r="V735" s="277">
        <v>19.745644536661274</v>
      </c>
    </row>
    <row r="736" spans="1:22" ht="12.75" x14ac:dyDescent="0.2">
      <c r="A736" s="332"/>
      <c r="B736" s="298">
        <v>730</v>
      </c>
      <c r="C736" s="276" t="s">
        <v>915</v>
      </c>
      <c r="D736" s="247" t="s">
        <v>916</v>
      </c>
      <c r="E736" s="42" t="s">
        <v>949</v>
      </c>
      <c r="F736" s="222" t="s">
        <v>40</v>
      </c>
      <c r="G736" s="35">
        <v>9</v>
      </c>
      <c r="H736" s="35">
        <v>1959</v>
      </c>
      <c r="I736" s="37">
        <v>2.613</v>
      </c>
      <c r="J736" s="37">
        <v>0.15300000899999999</v>
      </c>
      <c r="K736" s="37">
        <v>0.34993965200000005</v>
      </c>
      <c r="L736" s="37">
        <v>0</v>
      </c>
      <c r="M736" s="37">
        <v>0</v>
      </c>
      <c r="N736" s="37">
        <v>2.1100603389999999</v>
      </c>
      <c r="O736" s="37">
        <v>321.39999999999998</v>
      </c>
      <c r="P736" s="37">
        <f>SUM(M736+N736)</f>
        <v>2.1100603389999999</v>
      </c>
      <c r="Q736" s="37">
        <v>321.39999999999998</v>
      </c>
      <c r="R736" s="38">
        <f>P736/Q736</f>
        <v>6.5652157405102678E-3</v>
      </c>
      <c r="S736" s="40">
        <v>57.6</v>
      </c>
      <c r="T736" s="40">
        <f>R736*S736</f>
        <v>0.37815642665339144</v>
      </c>
      <c r="U736" s="40">
        <f>R736*60*1000</f>
        <v>393.91294443061611</v>
      </c>
      <c r="V736" s="277">
        <f>U736*S736/1000</f>
        <v>22.689385599203487</v>
      </c>
    </row>
    <row r="737" spans="1:22" ht="12.75" x14ac:dyDescent="0.2">
      <c r="A737" s="332"/>
      <c r="B737" s="299">
        <v>731</v>
      </c>
      <c r="C737" s="278" t="s">
        <v>257</v>
      </c>
      <c r="D737" s="60" t="s">
        <v>258</v>
      </c>
      <c r="E737" s="36" t="s">
        <v>272</v>
      </c>
      <c r="F737" s="222" t="s">
        <v>40</v>
      </c>
      <c r="G737" s="35">
        <v>18</v>
      </c>
      <c r="H737" s="35" t="s">
        <v>51</v>
      </c>
      <c r="I737" s="37">
        <v>9.8629999999999995</v>
      </c>
      <c r="J737" s="37">
        <v>1.135</v>
      </c>
      <c r="K737" s="37">
        <v>2.8029999999999999</v>
      </c>
      <c r="L737" s="37">
        <v>0</v>
      </c>
      <c r="M737" s="37">
        <v>0</v>
      </c>
      <c r="N737" s="37">
        <v>5.9249999999999998</v>
      </c>
      <c r="O737" s="37">
        <v>902.29</v>
      </c>
      <c r="P737" s="37">
        <v>5.9249999999999998</v>
      </c>
      <c r="Q737" s="37">
        <v>902.29</v>
      </c>
      <c r="R737" s="38">
        <v>6.5666249210342576E-3</v>
      </c>
      <c r="S737" s="39">
        <v>61.3</v>
      </c>
      <c r="T737" s="40">
        <v>0.40253410765939995</v>
      </c>
      <c r="U737" s="40">
        <v>393.99749526205545</v>
      </c>
      <c r="V737" s="277">
        <v>24.152046459563998</v>
      </c>
    </row>
    <row r="738" spans="1:22" ht="12.75" x14ac:dyDescent="0.2">
      <c r="A738" s="332"/>
      <c r="B738" s="298">
        <v>732</v>
      </c>
      <c r="C738" s="278" t="s">
        <v>257</v>
      </c>
      <c r="D738" s="60" t="s">
        <v>258</v>
      </c>
      <c r="E738" s="36" t="s">
        <v>276</v>
      </c>
      <c r="F738" s="222" t="s">
        <v>40</v>
      </c>
      <c r="G738" s="35">
        <v>6</v>
      </c>
      <c r="H738" s="35" t="s">
        <v>51</v>
      </c>
      <c r="I738" s="37">
        <v>1.3979999999999999</v>
      </c>
      <c r="J738" s="37">
        <v>0</v>
      </c>
      <c r="K738" s="37">
        <v>0</v>
      </c>
      <c r="L738" s="37">
        <v>0</v>
      </c>
      <c r="M738" s="37">
        <v>0</v>
      </c>
      <c r="N738" s="37">
        <v>1.3979999999999999</v>
      </c>
      <c r="O738" s="37">
        <v>212.89</v>
      </c>
      <c r="P738" s="37">
        <v>1.3979999999999999</v>
      </c>
      <c r="Q738" s="37">
        <v>212.89</v>
      </c>
      <c r="R738" s="38">
        <v>6.5667715721734231E-3</v>
      </c>
      <c r="S738" s="39">
        <v>61.3</v>
      </c>
      <c r="T738" s="40">
        <v>0.40254309737423083</v>
      </c>
      <c r="U738" s="40">
        <v>394.00629433040541</v>
      </c>
      <c r="V738" s="277">
        <v>24.152585842453849</v>
      </c>
    </row>
    <row r="739" spans="1:22" ht="12.75" x14ac:dyDescent="0.2">
      <c r="A739" s="332"/>
      <c r="B739" s="298">
        <v>733</v>
      </c>
      <c r="C739" s="278" t="s">
        <v>640</v>
      </c>
      <c r="D739" s="60" t="s">
        <v>671</v>
      </c>
      <c r="E739" s="36" t="s">
        <v>669</v>
      </c>
      <c r="F739" s="222" t="s">
        <v>40</v>
      </c>
      <c r="G739" s="35">
        <v>8</v>
      </c>
      <c r="H739" s="35">
        <v>1974</v>
      </c>
      <c r="I739" s="37">
        <v>3.44</v>
      </c>
      <c r="J739" s="37">
        <v>0.51500000000000001</v>
      </c>
      <c r="K739" s="37">
        <v>0.23300000000000001</v>
      </c>
      <c r="L739" s="37">
        <v>-0.107</v>
      </c>
      <c r="M739" s="37">
        <v>0</v>
      </c>
      <c r="N739" s="37">
        <v>2.798</v>
      </c>
      <c r="O739" s="37">
        <v>425.8</v>
      </c>
      <c r="P739" s="37">
        <v>2.798</v>
      </c>
      <c r="Q739" s="37">
        <v>425.8</v>
      </c>
      <c r="R739" s="38">
        <v>6.5700000000000003E-3</v>
      </c>
      <c r="S739" s="39">
        <v>71.83</v>
      </c>
      <c r="T739" s="40">
        <v>0.47192309999999998</v>
      </c>
      <c r="U739" s="40">
        <v>394.2</v>
      </c>
      <c r="V739" s="277">
        <v>28.315386</v>
      </c>
    </row>
    <row r="740" spans="1:22" ht="12.75" x14ac:dyDescent="0.2">
      <c r="A740" s="332"/>
      <c r="B740" s="299">
        <v>734</v>
      </c>
      <c r="C740" s="278" t="s">
        <v>232</v>
      </c>
      <c r="D740" s="60" t="s">
        <v>714</v>
      </c>
      <c r="E740" s="36" t="s">
        <v>254</v>
      </c>
      <c r="F740" s="222" t="s">
        <v>722</v>
      </c>
      <c r="G740" s="35">
        <v>12</v>
      </c>
      <c r="H740" s="35">
        <v>1989</v>
      </c>
      <c r="I740" s="37">
        <v>7.6</v>
      </c>
      <c r="J740" s="37">
        <v>0.8</v>
      </c>
      <c r="K740" s="37">
        <v>2.2999999999999998</v>
      </c>
      <c r="L740" s="37">
        <v>0.2</v>
      </c>
      <c r="M740" s="37">
        <v>0</v>
      </c>
      <c r="N740" s="37">
        <v>4.3</v>
      </c>
      <c r="O740" s="37">
        <v>653.45000000000005</v>
      </c>
      <c r="P740" s="37">
        <v>4.3</v>
      </c>
      <c r="Q740" s="37">
        <v>653.45000000000005</v>
      </c>
      <c r="R740" s="38">
        <v>6.5804575713520538E-3</v>
      </c>
      <c r="S740" s="39">
        <v>71.83</v>
      </c>
      <c r="T740" s="40">
        <v>0.472674267350218</v>
      </c>
      <c r="U740" s="40">
        <v>394.82745428112321</v>
      </c>
      <c r="V740" s="277">
        <v>28.36045604101308</v>
      </c>
    </row>
    <row r="741" spans="1:22" ht="12.75" x14ac:dyDescent="0.2">
      <c r="A741" s="332"/>
      <c r="B741" s="298">
        <v>735</v>
      </c>
      <c r="C741" s="278" t="s">
        <v>257</v>
      </c>
      <c r="D741" s="60" t="s">
        <v>258</v>
      </c>
      <c r="E741" s="36" t="s">
        <v>744</v>
      </c>
      <c r="F741" s="222" t="s">
        <v>40</v>
      </c>
      <c r="G741" s="35">
        <v>5</v>
      </c>
      <c r="H741" s="35" t="s">
        <v>51</v>
      </c>
      <c r="I741" s="37">
        <v>3.5140000000000002</v>
      </c>
      <c r="J741" s="37">
        <v>0.56100000000000005</v>
      </c>
      <c r="K741" s="37">
        <v>1.2</v>
      </c>
      <c r="L741" s="37">
        <v>0</v>
      </c>
      <c r="M741" s="37">
        <v>0</v>
      </c>
      <c r="N741" s="37">
        <v>1.7529999999999999</v>
      </c>
      <c r="O741" s="37">
        <v>265.25</v>
      </c>
      <c r="P741" s="37">
        <v>1.7529999999999999</v>
      </c>
      <c r="Q741" s="37">
        <v>265.25</v>
      </c>
      <c r="R741" s="38">
        <v>6.6088595664467479E-3</v>
      </c>
      <c r="S741" s="39">
        <v>61.3</v>
      </c>
      <c r="T741" s="40">
        <v>0.40512309142318564</v>
      </c>
      <c r="U741" s="40">
        <v>396.53157398680486</v>
      </c>
      <c r="V741" s="277">
        <v>24.307385485391137</v>
      </c>
    </row>
    <row r="742" spans="1:22" ht="12.75" x14ac:dyDescent="0.2">
      <c r="A742" s="332"/>
      <c r="B742" s="298">
        <v>736</v>
      </c>
      <c r="C742" s="276" t="s">
        <v>915</v>
      </c>
      <c r="D742" s="247" t="s">
        <v>916</v>
      </c>
      <c r="E742" s="42" t="s">
        <v>952</v>
      </c>
      <c r="F742" s="222" t="s">
        <v>40</v>
      </c>
      <c r="G742" s="35">
        <v>4</v>
      </c>
      <c r="H742" s="35">
        <v>1977</v>
      </c>
      <c r="I742" s="37">
        <v>4.298</v>
      </c>
      <c r="J742" s="37">
        <v>0.96900000499999994</v>
      </c>
      <c r="K742" s="37">
        <v>0.85974631000000001</v>
      </c>
      <c r="L742" s="37">
        <v>0</v>
      </c>
      <c r="M742" s="37">
        <v>0</v>
      </c>
      <c r="N742" s="37">
        <v>2.469253685</v>
      </c>
      <c r="O742" s="37">
        <v>371.33</v>
      </c>
      <c r="P742" s="37">
        <f>SUM(M742+N742)</f>
        <v>2.469253685</v>
      </c>
      <c r="Q742" s="37">
        <v>371.3</v>
      </c>
      <c r="R742" s="38">
        <f>P742/Q742</f>
        <v>6.6502927147858871E-3</v>
      </c>
      <c r="S742" s="40">
        <v>57.6</v>
      </c>
      <c r="T742" s="40">
        <f>R742*S742</f>
        <v>0.38305686037166709</v>
      </c>
      <c r="U742" s="40">
        <f>R742*60*1000</f>
        <v>399.01756288715325</v>
      </c>
      <c r="V742" s="277">
        <f>U742*S742/1000</f>
        <v>22.983411622300029</v>
      </c>
    </row>
    <row r="743" spans="1:22" ht="12.75" x14ac:dyDescent="0.2">
      <c r="A743" s="332"/>
      <c r="B743" s="299">
        <v>737</v>
      </c>
      <c r="C743" s="278" t="s">
        <v>207</v>
      </c>
      <c r="D743" s="60" t="s">
        <v>441</v>
      </c>
      <c r="E743" s="36" t="s">
        <v>623</v>
      </c>
      <c r="F743" s="222" t="s">
        <v>40</v>
      </c>
      <c r="G743" s="35">
        <v>12</v>
      </c>
      <c r="H743" s="35" t="s">
        <v>51</v>
      </c>
      <c r="I743" s="37">
        <v>4.5060000000000002</v>
      </c>
      <c r="J743" s="37">
        <v>0</v>
      </c>
      <c r="K743" s="37">
        <v>0</v>
      </c>
      <c r="L743" s="37">
        <v>0</v>
      </c>
      <c r="M743" s="37"/>
      <c r="N743" s="37">
        <v>4.5060000000000002</v>
      </c>
      <c r="O743" s="37">
        <v>671.81000000000006</v>
      </c>
      <c r="P743" s="37">
        <v>4.5060000000000002</v>
      </c>
      <c r="Q743" s="37">
        <v>671.81000000000006</v>
      </c>
      <c r="R743" s="38">
        <v>6.7072535389470231E-3</v>
      </c>
      <c r="S743" s="39">
        <v>50.5</v>
      </c>
      <c r="T743" s="40">
        <v>0.33871630371682465</v>
      </c>
      <c r="U743" s="40">
        <v>402.43521233682139</v>
      </c>
      <c r="V743" s="277">
        <v>20.322978223009478</v>
      </c>
    </row>
    <row r="744" spans="1:22" ht="12.75" x14ac:dyDescent="0.2">
      <c r="A744" s="332"/>
      <c r="B744" s="298">
        <v>738</v>
      </c>
      <c r="C744" s="278" t="s">
        <v>232</v>
      </c>
      <c r="D744" s="60" t="s">
        <v>714</v>
      </c>
      <c r="E744" s="36" t="s">
        <v>252</v>
      </c>
      <c r="F744" s="222" t="s">
        <v>722</v>
      </c>
      <c r="G744" s="35">
        <v>7</v>
      </c>
      <c r="H744" s="35"/>
      <c r="I744" s="37">
        <v>4.5</v>
      </c>
      <c r="J744" s="37">
        <v>0.3</v>
      </c>
      <c r="K744" s="37">
        <v>1.4</v>
      </c>
      <c r="L744" s="37">
        <v>0</v>
      </c>
      <c r="M744" s="37">
        <v>0.5</v>
      </c>
      <c r="N744" s="37">
        <v>2.2999999999999998</v>
      </c>
      <c r="O744" s="37">
        <v>464.42</v>
      </c>
      <c r="P744" s="37">
        <v>2.8</v>
      </c>
      <c r="Q744" s="37">
        <v>412.66</v>
      </c>
      <c r="R744" s="38">
        <v>6.7852469345223666E-3</v>
      </c>
      <c r="S744" s="39">
        <v>71.83</v>
      </c>
      <c r="T744" s="40">
        <v>0.4873842873067416</v>
      </c>
      <c r="U744" s="40">
        <v>407.11481607134198</v>
      </c>
      <c r="V744" s="277">
        <v>29.243057238404493</v>
      </c>
    </row>
    <row r="745" spans="1:22" ht="12.75" x14ac:dyDescent="0.2">
      <c r="A745" s="332"/>
      <c r="B745" s="298">
        <v>739</v>
      </c>
      <c r="C745" s="278" t="s">
        <v>207</v>
      </c>
      <c r="D745" s="60" t="s">
        <v>441</v>
      </c>
      <c r="E745" s="36" t="s">
        <v>624</v>
      </c>
      <c r="F745" s="222" t="s">
        <v>40</v>
      </c>
      <c r="G745" s="35">
        <v>45</v>
      </c>
      <c r="H745" s="35">
        <v>1990</v>
      </c>
      <c r="I745" s="37">
        <v>27.620420000000003</v>
      </c>
      <c r="J745" s="37">
        <v>3.8250000000000002</v>
      </c>
      <c r="K745" s="37">
        <v>7.2</v>
      </c>
      <c r="L745" s="37">
        <v>0.25542000000000004</v>
      </c>
      <c r="M745" s="37"/>
      <c r="N745" s="37">
        <v>16.34</v>
      </c>
      <c r="O745" s="37">
        <v>2345.0500000000002</v>
      </c>
      <c r="P745" s="37">
        <v>16.34</v>
      </c>
      <c r="Q745" s="37">
        <v>2345.0500000000002</v>
      </c>
      <c r="R745" s="38">
        <v>6.9678684889447982E-3</v>
      </c>
      <c r="S745" s="39">
        <v>50.5</v>
      </c>
      <c r="T745" s="40">
        <v>0.35187735869171233</v>
      </c>
      <c r="U745" s="40">
        <v>418.07210933668784</v>
      </c>
      <c r="V745" s="277">
        <v>21.112641521502738</v>
      </c>
    </row>
    <row r="746" spans="1:22" ht="12.75" x14ac:dyDescent="0.2">
      <c r="A746" s="332"/>
      <c r="B746" s="299">
        <v>740</v>
      </c>
      <c r="C746" s="276" t="s">
        <v>915</v>
      </c>
      <c r="D746" s="247" t="s">
        <v>916</v>
      </c>
      <c r="E746" s="42" t="s">
        <v>955</v>
      </c>
      <c r="F746" s="222" t="s">
        <v>40</v>
      </c>
      <c r="G746" s="35">
        <v>12</v>
      </c>
      <c r="H746" s="35">
        <v>1963</v>
      </c>
      <c r="I746" s="37">
        <v>4.7830000000000004</v>
      </c>
      <c r="J746" s="37">
        <v>0.51000001399999995</v>
      </c>
      <c r="K746" s="37">
        <v>0.54882647099999993</v>
      </c>
      <c r="L746" s="37">
        <v>0</v>
      </c>
      <c r="M746" s="37">
        <v>0</v>
      </c>
      <c r="N746" s="37">
        <v>3.7241735149999999</v>
      </c>
      <c r="O746" s="37">
        <v>579.59</v>
      </c>
      <c r="P746" s="37">
        <f>SUM(M746+N746)</f>
        <v>3.7241735149999999</v>
      </c>
      <c r="Q746" s="37">
        <v>534.29999999999995</v>
      </c>
      <c r="R746" s="38">
        <f>P746/Q746</f>
        <v>6.9701918678644961E-3</v>
      </c>
      <c r="S746" s="40">
        <v>57.6</v>
      </c>
      <c r="T746" s="40">
        <f>R746*S746</f>
        <v>0.401483051588995</v>
      </c>
      <c r="U746" s="40">
        <f>R746*60*1000</f>
        <v>418.21151207186978</v>
      </c>
      <c r="V746" s="277">
        <f>U746*S746/1000</f>
        <v>24.0889830953397</v>
      </c>
    </row>
    <row r="747" spans="1:22" ht="12.75" x14ac:dyDescent="0.2">
      <c r="A747" s="332"/>
      <c r="B747" s="298">
        <v>741</v>
      </c>
      <c r="C747" s="281" t="s">
        <v>957</v>
      </c>
      <c r="D747" s="257" t="s">
        <v>971</v>
      </c>
      <c r="E747" s="62" t="s">
        <v>992</v>
      </c>
      <c r="F747" s="224" t="s">
        <v>40</v>
      </c>
      <c r="G747" s="63">
        <v>50</v>
      </c>
      <c r="H747" s="63" t="s">
        <v>51</v>
      </c>
      <c r="I747" s="64">
        <v>29.735300000000002</v>
      </c>
      <c r="J747" s="64">
        <v>4.2549999999999999</v>
      </c>
      <c r="K747" s="64">
        <v>6.1783000000000001</v>
      </c>
      <c r="L747" s="64">
        <v>0.84499999999999997</v>
      </c>
      <c r="M747" s="64">
        <v>0</v>
      </c>
      <c r="N747" s="64">
        <v>18.457000000000001</v>
      </c>
      <c r="O747" s="64">
        <v>2510.79</v>
      </c>
      <c r="P747" s="64">
        <v>18.457000000000001</v>
      </c>
      <c r="Q747" s="64">
        <v>2510.79</v>
      </c>
      <c r="R747" s="73">
        <v>7.3510727699250041E-3</v>
      </c>
      <c r="S747" s="70">
        <v>68.13</v>
      </c>
      <c r="T747" s="65">
        <v>0.50082858781499051</v>
      </c>
      <c r="U747" s="65">
        <v>441.06436619550027</v>
      </c>
      <c r="V747" s="280">
        <v>30.049715268899433</v>
      </c>
    </row>
    <row r="748" spans="1:22" ht="12.75" x14ac:dyDescent="0.2">
      <c r="A748" s="332"/>
      <c r="B748" s="298">
        <v>742</v>
      </c>
      <c r="C748" s="278" t="s">
        <v>257</v>
      </c>
      <c r="D748" s="60" t="s">
        <v>258</v>
      </c>
      <c r="E748" s="36" t="s">
        <v>745</v>
      </c>
      <c r="F748" s="222" t="s">
        <v>40</v>
      </c>
      <c r="G748" s="35">
        <v>7</v>
      </c>
      <c r="H748" s="35" t="s">
        <v>51</v>
      </c>
      <c r="I748" s="37">
        <v>4.1790000000000003</v>
      </c>
      <c r="J748" s="37">
        <v>0.20399999999999999</v>
      </c>
      <c r="K748" s="37">
        <v>1.1200000000000001</v>
      </c>
      <c r="L748" s="37">
        <v>0</v>
      </c>
      <c r="M748" s="37">
        <v>0</v>
      </c>
      <c r="N748" s="37">
        <v>2.855</v>
      </c>
      <c r="O748" s="37">
        <v>387.52</v>
      </c>
      <c r="P748" s="37">
        <v>2.855</v>
      </c>
      <c r="Q748" s="37">
        <v>387.52</v>
      </c>
      <c r="R748" s="38">
        <v>7.3673616845582168E-3</v>
      </c>
      <c r="S748" s="39">
        <v>61.3</v>
      </c>
      <c r="T748" s="40">
        <v>0.45161927126341866</v>
      </c>
      <c r="U748" s="40">
        <v>442.04170107349302</v>
      </c>
      <c r="V748" s="277">
        <v>27.097156275805123</v>
      </c>
    </row>
    <row r="749" spans="1:22" ht="12.75" x14ac:dyDescent="0.2">
      <c r="A749" s="332"/>
      <c r="B749" s="299">
        <v>743</v>
      </c>
      <c r="C749" s="279" t="s">
        <v>141</v>
      </c>
      <c r="D749" s="248" t="s">
        <v>142</v>
      </c>
      <c r="E749" s="249" t="s">
        <v>170</v>
      </c>
      <c r="F749" s="250"/>
      <c r="G749" s="258">
        <v>17</v>
      </c>
      <c r="H749" s="259" t="s">
        <v>51</v>
      </c>
      <c r="I749" s="253">
        <v>11.04</v>
      </c>
      <c r="J749" s="253">
        <v>1.66</v>
      </c>
      <c r="K749" s="253">
        <v>2.17</v>
      </c>
      <c r="L749" s="253">
        <v>7.0000000000000007E-2</v>
      </c>
      <c r="M749" s="253">
        <v>1.29</v>
      </c>
      <c r="N749" s="253">
        <v>5.85</v>
      </c>
      <c r="O749" s="260">
        <v>948</v>
      </c>
      <c r="P749" s="253">
        <v>6.01</v>
      </c>
      <c r="Q749" s="260">
        <v>814.13</v>
      </c>
      <c r="R749" s="73">
        <v>7.3821134216894109E-3</v>
      </c>
      <c r="S749" s="70">
        <v>56.7</v>
      </c>
      <c r="T749" s="65">
        <v>0.41856583100978961</v>
      </c>
      <c r="U749" s="65">
        <v>442.92680530136465</v>
      </c>
      <c r="V749" s="280">
        <v>25.113949860587379</v>
      </c>
    </row>
    <row r="750" spans="1:22" ht="12.75" x14ac:dyDescent="0.2">
      <c r="A750" s="332"/>
      <c r="B750" s="298">
        <v>744</v>
      </c>
      <c r="C750" s="278" t="s">
        <v>232</v>
      </c>
      <c r="D750" s="60" t="s">
        <v>714</v>
      </c>
      <c r="E750" s="36" t="s">
        <v>731</v>
      </c>
      <c r="F750" s="222" t="s">
        <v>722</v>
      </c>
      <c r="G750" s="35">
        <v>7</v>
      </c>
      <c r="H750" s="35"/>
      <c r="I750" s="37">
        <v>1.7</v>
      </c>
      <c r="J750" s="37">
        <v>0</v>
      </c>
      <c r="K750" s="37">
        <v>0</v>
      </c>
      <c r="L750" s="37">
        <v>0</v>
      </c>
      <c r="M750" s="37">
        <v>0</v>
      </c>
      <c r="N750" s="37">
        <v>1.7</v>
      </c>
      <c r="O750" s="37">
        <v>230.19</v>
      </c>
      <c r="P750" s="37">
        <v>1.7</v>
      </c>
      <c r="Q750" s="37">
        <v>230.19</v>
      </c>
      <c r="R750" s="38">
        <v>7.385203527520744E-3</v>
      </c>
      <c r="S750" s="39">
        <v>71.83</v>
      </c>
      <c r="T750" s="40">
        <v>0.53047916938181505</v>
      </c>
      <c r="U750" s="40">
        <v>443.11221165124465</v>
      </c>
      <c r="V750" s="277">
        <v>31.828750162908904</v>
      </c>
    </row>
    <row r="751" spans="1:22" ht="12.75" x14ac:dyDescent="0.2">
      <c r="A751" s="332"/>
      <c r="B751" s="298">
        <v>745</v>
      </c>
      <c r="C751" s="278" t="s">
        <v>406</v>
      </c>
      <c r="D751" s="60" t="s">
        <v>407</v>
      </c>
      <c r="E751" s="36" t="s">
        <v>400</v>
      </c>
      <c r="F751" s="222" t="s">
        <v>40</v>
      </c>
      <c r="G751" s="35">
        <v>50</v>
      </c>
      <c r="H751" s="35">
        <v>1990</v>
      </c>
      <c r="I751" s="37">
        <v>24.646999999999998</v>
      </c>
      <c r="J751" s="37">
        <v>4.99</v>
      </c>
      <c r="K751" s="37">
        <v>6.79</v>
      </c>
      <c r="L751" s="37">
        <v>0.47</v>
      </c>
      <c r="M751" s="37"/>
      <c r="N751" s="37">
        <v>12.4</v>
      </c>
      <c r="O751" s="37">
        <v>1666.5</v>
      </c>
      <c r="P751" s="37">
        <v>12.4</v>
      </c>
      <c r="Q751" s="37">
        <v>1666.5</v>
      </c>
      <c r="R751" s="38">
        <v>7.4407440744074411E-3</v>
      </c>
      <c r="S751" s="39">
        <v>64.75</v>
      </c>
      <c r="T751" s="40">
        <v>0.48178817881788183</v>
      </c>
      <c r="U751" s="40">
        <v>446.44464446444647</v>
      </c>
      <c r="V751" s="277">
        <v>28.907290729072908</v>
      </c>
    </row>
    <row r="752" spans="1:22" ht="12.75" x14ac:dyDescent="0.2">
      <c r="A752" s="332"/>
      <c r="B752" s="299">
        <v>746</v>
      </c>
      <c r="C752" s="278" t="s">
        <v>408</v>
      </c>
      <c r="D752" s="60" t="s">
        <v>409</v>
      </c>
      <c r="E752" s="36" t="s">
        <v>420</v>
      </c>
      <c r="F752" s="222" t="s">
        <v>181</v>
      </c>
      <c r="G752" s="35">
        <v>12</v>
      </c>
      <c r="H752" s="35">
        <v>1971</v>
      </c>
      <c r="I752" s="37">
        <v>8.5399999999999991</v>
      </c>
      <c r="J752" s="37">
        <v>1.05</v>
      </c>
      <c r="K752" s="37">
        <v>2.4</v>
      </c>
      <c r="L752" s="37">
        <v>-0.19</v>
      </c>
      <c r="M752" s="37">
        <v>0</v>
      </c>
      <c r="N752" s="37">
        <v>5.25</v>
      </c>
      <c r="O752" s="37">
        <v>691.43</v>
      </c>
      <c r="P752" s="37">
        <v>5.25</v>
      </c>
      <c r="Q752" s="37">
        <v>691.43</v>
      </c>
      <c r="R752" s="38">
        <v>7.5929595186786806E-3</v>
      </c>
      <c r="S752" s="39">
        <v>80.099999999999994</v>
      </c>
      <c r="T752" s="40">
        <v>0.60819605744616223</v>
      </c>
      <c r="U752" s="40">
        <v>455.57757112072085</v>
      </c>
      <c r="V752" s="277">
        <v>36.491763446769738</v>
      </c>
    </row>
    <row r="753" spans="1:22" ht="12.75" x14ac:dyDescent="0.2">
      <c r="A753" s="332"/>
      <c r="B753" s="298">
        <v>747</v>
      </c>
      <c r="C753" s="278" t="s">
        <v>408</v>
      </c>
      <c r="D753" s="60" t="s">
        <v>409</v>
      </c>
      <c r="E753" s="36" t="s">
        <v>832</v>
      </c>
      <c r="F753" s="222" t="s">
        <v>181</v>
      </c>
      <c r="G753" s="35">
        <v>8</v>
      </c>
      <c r="H753" s="35">
        <v>1977</v>
      </c>
      <c r="I753" s="37">
        <v>6.68</v>
      </c>
      <c r="J753" s="37">
        <v>0.79</v>
      </c>
      <c r="K753" s="37">
        <v>1.92</v>
      </c>
      <c r="L753" s="37">
        <v>-7.0000000000000007E-2</v>
      </c>
      <c r="M753" s="37">
        <v>0</v>
      </c>
      <c r="N753" s="37">
        <v>4.04</v>
      </c>
      <c r="O753" s="37">
        <v>530.1</v>
      </c>
      <c r="P753" s="37">
        <v>4.04</v>
      </c>
      <c r="Q753" s="37">
        <v>530.01</v>
      </c>
      <c r="R753" s="38">
        <v>7.6224976887228546E-3</v>
      </c>
      <c r="S753" s="39">
        <v>80.099999999999994</v>
      </c>
      <c r="T753" s="40">
        <v>0.61056206486670062</v>
      </c>
      <c r="U753" s="40">
        <v>457.34986132337127</v>
      </c>
      <c r="V753" s="277">
        <v>36.633723892002038</v>
      </c>
    </row>
    <row r="754" spans="1:22" ht="12.75" x14ac:dyDescent="0.2">
      <c r="A754" s="332"/>
      <c r="B754" s="298">
        <v>748</v>
      </c>
      <c r="C754" s="278" t="s">
        <v>136</v>
      </c>
      <c r="D754" s="60" t="s">
        <v>137</v>
      </c>
      <c r="E754" s="36" t="s">
        <v>474</v>
      </c>
      <c r="F754" s="222"/>
      <c r="G754" s="35">
        <v>17</v>
      </c>
      <c r="H754" s="35">
        <v>1960</v>
      </c>
      <c r="I754" s="37">
        <v>4.9019000000000004</v>
      </c>
      <c r="J754" s="37">
        <v>1.8190999999999999</v>
      </c>
      <c r="K754" s="37">
        <v>0.60809999999999997</v>
      </c>
      <c r="L754" s="37">
        <v>-0.91830000000000001</v>
      </c>
      <c r="M754" s="37">
        <v>0</v>
      </c>
      <c r="N754" s="37">
        <v>3.3929999999999998</v>
      </c>
      <c r="O754" s="37">
        <v>444.73</v>
      </c>
      <c r="P754" s="37">
        <v>3.3929999999999998</v>
      </c>
      <c r="Q754" s="37">
        <v>444.73</v>
      </c>
      <c r="R754" s="38">
        <v>7.6293481438175961E-3</v>
      </c>
      <c r="S754" s="39">
        <v>48.2</v>
      </c>
      <c r="T754" s="40">
        <v>0.36773458053200814</v>
      </c>
      <c r="U754" s="40">
        <v>457.76088862905578</v>
      </c>
      <c r="V754" s="277">
        <v>22.06407483192049</v>
      </c>
    </row>
    <row r="755" spans="1:22" ht="12.75" x14ac:dyDescent="0.2">
      <c r="A755" s="332"/>
      <c r="B755" s="299">
        <v>749</v>
      </c>
      <c r="C755" s="278" t="s">
        <v>286</v>
      </c>
      <c r="D755" s="60" t="s">
        <v>287</v>
      </c>
      <c r="E755" s="59" t="s">
        <v>322</v>
      </c>
      <c r="F755" s="223" t="s">
        <v>40</v>
      </c>
      <c r="G755" s="60">
        <v>16</v>
      </c>
      <c r="H755" s="60">
        <v>1964</v>
      </c>
      <c r="I755" s="37">
        <v>4.67</v>
      </c>
      <c r="J755" s="37"/>
      <c r="K755" s="37"/>
      <c r="L755" s="37"/>
      <c r="M755" s="37"/>
      <c r="N755" s="37">
        <v>4.67</v>
      </c>
      <c r="O755" s="61">
        <v>606.77</v>
      </c>
      <c r="P755" s="37">
        <v>4.67</v>
      </c>
      <c r="Q755" s="61">
        <v>606.77</v>
      </c>
      <c r="R755" s="38">
        <v>7.6964912569837006E-3</v>
      </c>
      <c r="S755" s="39">
        <v>61.04</v>
      </c>
      <c r="T755" s="40">
        <v>0.46979382632628508</v>
      </c>
      <c r="U755" s="40">
        <v>461.78947541902204</v>
      </c>
      <c r="V755" s="277">
        <v>28.187629579577102</v>
      </c>
    </row>
    <row r="756" spans="1:22" ht="12.75" x14ac:dyDescent="0.2">
      <c r="A756" s="332"/>
      <c r="B756" s="298">
        <v>750</v>
      </c>
      <c r="C756" s="278" t="s">
        <v>408</v>
      </c>
      <c r="D756" s="60" t="s">
        <v>409</v>
      </c>
      <c r="E756" s="36" t="s">
        <v>833</v>
      </c>
      <c r="F756" s="222" t="s">
        <v>181</v>
      </c>
      <c r="G756" s="35">
        <v>12</v>
      </c>
      <c r="H756" s="35">
        <v>1960</v>
      </c>
      <c r="I756" s="37">
        <v>4.16</v>
      </c>
      <c r="J756" s="37">
        <v>0</v>
      </c>
      <c r="K756" s="37">
        <v>0</v>
      </c>
      <c r="L756" s="37">
        <v>0</v>
      </c>
      <c r="M756" s="37">
        <v>0</v>
      </c>
      <c r="N756" s="37">
        <v>4.2</v>
      </c>
      <c r="O756" s="37">
        <v>533.37</v>
      </c>
      <c r="P756" s="37">
        <v>4.2</v>
      </c>
      <c r="Q756" s="37">
        <v>533.37</v>
      </c>
      <c r="R756" s="38">
        <v>7.8744586309691215E-3</v>
      </c>
      <c r="S756" s="39">
        <v>80.099999999999994</v>
      </c>
      <c r="T756" s="40">
        <v>0.63074413634062654</v>
      </c>
      <c r="U756" s="40">
        <v>472.46751785814729</v>
      </c>
      <c r="V756" s="277">
        <v>37.844648180437595</v>
      </c>
    </row>
    <row r="757" spans="1:22" ht="12.75" x14ac:dyDescent="0.2">
      <c r="A757" s="332"/>
      <c r="B757" s="298">
        <v>751</v>
      </c>
      <c r="C757" s="278" t="s">
        <v>96</v>
      </c>
      <c r="D757" s="60" t="s">
        <v>97</v>
      </c>
      <c r="E757" s="36" t="s">
        <v>135</v>
      </c>
      <c r="F757" s="222"/>
      <c r="G757" s="35">
        <v>8</v>
      </c>
      <c r="H757" s="35">
        <v>1901</v>
      </c>
      <c r="I757" s="37">
        <v>2.6</v>
      </c>
      <c r="J757" s="37">
        <v>0</v>
      </c>
      <c r="K757" s="37">
        <v>0</v>
      </c>
      <c r="L757" s="37">
        <v>0</v>
      </c>
      <c r="M757" s="37">
        <v>0</v>
      </c>
      <c r="N757" s="37">
        <v>2.6</v>
      </c>
      <c r="O757" s="37">
        <v>330.14</v>
      </c>
      <c r="P757" s="37">
        <v>2.3199999999999998</v>
      </c>
      <c r="Q757" s="37">
        <v>294.5</v>
      </c>
      <c r="R757" s="38">
        <v>7.8799999999999999E-3</v>
      </c>
      <c r="S757" s="39">
        <v>47.4</v>
      </c>
      <c r="T757" s="40">
        <v>0.37</v>
      </c>
      <c r="U757" s="40">
        <v>472.53</v>
      </c>
      <c r="V757" s="277">
        <v>22.4</v>
      </c>
    </row>
    <row r="758" spans="1:22" ht="12.75" x14ac:dyDescent="0.2">
      <c r="A758" s="332"/>
      <c r="B758" s="299">
        <v>752</v>
      </c>
      <c r="C758" s="281" t="s">
        <v>957</v>
      </c>
      <c r="D758" s="257" t="s">
        <v>971</v>
      </c>
      <c r="E758" s="62" t="s">
        <v>993</v>
      </c>
      <c r="F758" s="224" t="s">
        <v>40</v>
      </c>
      <c r="G758" s="63">
        <v>22</v>
      </c>
      <c r="H758" s="63" t="s">
        <v>51</v>
      </c>
      <c r="I758" s="64">
        <v>16.164000000000001</v>
      </c>
      <c r="J758" s="64">
        <v>3.4489999999999998</v>
      </c>
      <c r="K758" s="64">
        <v>2.952</v>
      </c>
      <c r="L758" s="64">
        <v>7.0000000000000007E-2</v>
      </c>
      <c r="M758" s="64">
        <v>1.7450000000000001</v>
      </c>
      <c r="N758" s="64">
        <v>7.9480000000000004</v>
      </c>
      <c r="O758" s="64">
        <v>1229.0999999999999</v>
      </c>
      <c r="P758" s="64">
        <v>9.6929999999999996</v>
      </c>
      <c r="Q758" s="64">
        <v>1229.0999999999999</v>
      </c>
      <c r="R758" s="73">
        <v>7.8862582377349291E-3</v>
      </c>
      <c r="S758" s="70">
        <v>68.13</v>
      </c>
      <c r="T758" s="65">
        <v>0.53729077373688072</v>
      </c>
      <c r="U758" s="65">
        <v>473.17549426409579</v>
      </c>
      <c r="V758" s="280">
        <v>32.237446424212848</v>
      </c>
    </row>
    <row r="759" spans="1:22" ht="12.75" x14ac:dyDescent="0.2">
      <c r="A759" s="332"/>
      <c r="B759" s="298">
        <v>753</v>
      </c>
      <c r="C759" s="278" t="s">
        <v>406</v>
      </c>
      <c r="D759" s="60" t="s">
        <v>407</v>
      </c>
      <c r="E759" s="69" t="s">
        <v>397</v>
      </c>
      <c r="F759" s="222" t="s">
        <v>40</v>
      </c>
      <c r="G759" s="35">
        <v>24</v>
      </c>
      <c r="H759" s="35">
        <v>1985</v>
      </c>
      <c r="I759" s="37">
        <v>18.827999999999999</v>
      </c>
      <c r="J759" s="37">
        <v>2.36</v>
      </c>
      <c r="K759" s="37">
        <v>4.87</v>
      </c>
      <c r="L759" s="37">
        <v>-0.36</v>
      </c>
      <c r="M759" s="37"/>
      <c r="N759" s="37">
        <v>11.95</v>
      </c>
      <c r="O759" s="37">
        <v>1503.04</v>
      </c>
      <c r="P759" s="37">
        <v>11.95</v>
      </c>
      <c r="Q759" s="37">
        <v>1503.04</v>
      </c>
      <c r="R759" s="38">
        <v>7.9505535448158391E-3</v>
      </c>
      <c r="S759" s="39">
        <v>64.75</v>
      </c>
      <c r="T759" s="40">
        <v>0.51479834202682562</v>
      </c>
      <c r="U759" s="40">
        <v>477.0332126889503</v>
      </c>
      <c r="V759" s="277">
        <v>30.887900521609531</v>
      </c>
    </row>
    <row r="760" spans="1:22" ht="12.75" x14ac:dyDescent="0.2">
      <c r="A760" s="332"/>
      <c r="B760" s="298">
        <v>754</v>
      </c>
      <c r="C760" s="278" t="s">
        <v>406</v>
      </c>
      <c r="D760" s="60" t="s">
        <v>407</v>
      </c>
      <c r="E760" s="69" t="s">
        <v>404</v>
      </c>
      <c r="F760" s="222" t="s">
        <v>40</v>
      </c>
      <c r="G760" s="35">
        <v>10</v>
      </c>
      <c r="H760" s="35">
        <v>1983</v>
      </c>
      <c r="I760" s="37">
        <v>9.0180000000000007</v>
      </c>
      <c r="J760" s="37">
        <v>1.25</v>
      </c>
      <c r="K760" s="37">
        <v>2.3199999999999998</v>
      </c>
      <c r="L760" s="37">
        <v>0.03</v>
      </c>
      <c r="M760" s="37"/>
      <c r="N760" s="37">
        <v>5.42</v>
      </c>
      <c r="O760" s="37">
        <v>681.36</v>
      </c>
      <c r="P760" s="37">
        <v>5.42</v>
      </c>
      <c r="Q760" s="37">
        <v>681.36</v>
      </c>
      <c r="R760" s="38">
        <v>7.9546788775390394E-3</v>
      </c>
      <c r="S760" s="39">
        <v>64.75</v>
      </c>
      <c r="T760" s="40">
        <v>0.51506545732065279</v>
      </c>
      <c r="U760" s="40">
        <v>477.28073265234241</v>
      </c>
      <c r="V760" s="277">
        <v>30.903927439239173</v>
      </c>
    </row>
    <row r="761" spans="1:22" ht="12.75" x14ac:dyDescent="0.2">
      <c r="A761" s="332"/>
      <c r="B761" s="299">
        <v>755</v>
      </c>
      <c r="C761" s="278" t="s">
        <v>406</v>
      </c>
      <c r="D761" s="60" t="s">
        <v>407</v>
      </c>
      <c r="E761" s="36" t="s">
        <v>401</v>
      </c>
      <c r="F761" s="222" t="s">
        <v>40</v>
      </c>
      <c r="G761" s="35">
        <v>15</v>
      </c>
      <c r="H761" s="35">
        <v>1984</v>
      </c>
      <c r="I761" s="37">
        <v>11.106999999999999</v>
      </c>
      <c r="J761" s="37">
        <v>1.42</v>
      </c>
      <c r="K761" s="37">
        <v>2.67</v>
      </c>
      <c r="L761" s="37">
        <v>0.37</v>
      </c>
      <c r="M761" s="37"/>
      <c r="N761" s="37">
        <v>6.65</v>
      </c>
      <c r="O761" s="37">
        <v>826.05</v>
      </c>
      <c r="P761" s="37">
        <v>6.65</v>
      </c>
      <c r="Q761" s="37">
        <v>826.05</v>
      </c>
      <c r="R761" s="38">
        <v>8.0503601476908191E-3</v>
      </c>
      <c r="S761" s="39">
        <v>64.75</v>
      </c>
      <c r="T761" s="40">
        <v>0.52126081956298054</v>
      </c>
      <c r="U761" s="40">
        <v>483.02160886144912</v>
      </c>
      <c r="V761" s="277">
        <v>31.275649173778831</v>
      </c>
    </row>
    <row r="762" spans="1:22" ht="12.75" x14ac:dyDescent="0.2">
      <c r="A762" s="332"/>
      <c r="B762" s="298">
        <v>756</v>
      </c>
      <c r="C762" s="278" t="s">
        <v>286</v>
      </c>
      <c r="D762" s="60" t="s">
        <v>287</v>
      </c>
      <c r="E762" s="59" t="s">
        <v>321</v>
      </c>
      <c r="F762" s="223" t="s">
        <v>40</v>
      </c>
      <c r="G762" s="60">
        <v>8</v>
      </c>
      <c r="H762" s="60">
        <v>1976</v>
      </c>
      <c r="I762" s="37">
        <v>3.27</v>
      </c>
      <c r="J762" s="37"/>
      <c r="K762" s="37"/>
      <c r="L762" s="37"/>
      <c r="M762" s="37"/>
      <c r="N762" s="37">
        <v>3.27</v>
      </c>
      <c r="O762" s="61">
        <v>404.24</v>
      </c>
      <c r="P762" s="37">
        <v>3.27</v>
      </c>
      <c r="Q762" s="61">
        <v>404.24</v>
      </c>
      <c r="R762" s="38">
        <v>8.0892539085691672E-3</v>
      </c>
      <c r="S762" s="39">
        <v>61.04</v>
      </c>
      <c r="T762" s="40">
        <v>0.49376805857906197</v>
      </c>
      <c r="U762" s="40">
        <v>485.35523451415003</v>
      </c>
      <c r="V762" s="277">
        <v>29.626083514743719</v>
      </c>
    </row>
    <row r="763" spans="1:22" ht="12.75" x14ac:dyDescent="0.2">
      <c r="A763" s="332"/>
      <c r="B763" s="298">
        <v>757</v>
      </c>
      <c r="C763" s="278" t="s">
        <v>408</v>
      </c>
      <c r="D763" s="60" t="s">
        <v>409</v>
      </c>
      <c r="E763" s="36" t="s">
        <v>834</v>
      </c>
      <c r="F763" s="222" t="s">
        <v>181</v>
      </c>
      <c r="G763" s="35">
        <v>22</v>
      </c>
      <c r="H763" s="35">
        <v>1977</v>
      </c>
      <c r="I763" s="37">
        <v>15.06</v>
      </c>
      <c r="J763" s="37">
        <v>2.16</v>
      </c>
      <c r="K763" s="37">
        <v>4.1900000000000004</v>
      </c>
      <c r="L763" s="37">
        <v>-0.48</v>
      </c>
      <c r="M763" s="37">
        <v>0</v>
      </c>
      <c r="N763" s="37">
        <v>9.18</v>
      </c>
      <c r="O763" s="37">
        <v>1130.5</v>
      </c>
      <c r="P763" s="37">
        <v>9.18</v>
      </c>
      <c r="Q763" s="37">
        <v>1130.2</v>
      </c>
      <c r="R763" s="38">
        <v>8.1224562024420459E-3</v>
      </c>
      <c r="S763" s="39">
        <v>80.099999999999994</v>
      </c>
      <c r="T763" s="40">
        <v>0.65060874181560779</v>
      </c>
      <c r="U763" s="40">
        <v>487.34737214652273</v>
      </c>
      <c r="V763" s="277">
        <v>39.036524508936466</v>
      </c>
    </row>
    <row r="764" spans="1:22" ht="12.75" x14ac:dyDescent="0.2">
      <c r="A764" s="332"/>
      <c r="B764" s="299">
        <v>758</v>
      </c>
      <c r="C764" s="278" t="s">
        <v>96</v>
      </c>
      <c r="D764" s="60" t="s">
        <v>97</v>
      </c>
      <c r="E764" s="36" t="s">
        <v>128</v>
      </c>
      <c r="F764" s="222"/>
      <c r="G764" s="35">
        <v>32</v>
      </c>
      <c r="H764" s="35">
        <v>1961</v>
      </c>
      <c r="I764" s="37">
        <v>15.65</v>
      </c>
      <c r="J764" s="37">
        <v>3.91</v>
      </c>
      <c r="K764" s="37">
        <v>0</v>
      </c>
      <c r="L764" s="37">
        <v>0</v>
      </c>
      <c r="M764" s="37">
        <v>0</v>
      </c>
      <c r="N764" s="37">
        <v>11.74</v>
      </c>
      <c r="O764" s="37">
        <v>1429.64</v>
      </c>
      <c r="P764" s="37">
        <v>11.74</v>
      </c>
      <c r="Q764" s="37">
        <v>1429.64</v>
      </c>
      <c r="R764" s="38">
        <v>8.2100000000000003E-3</v>
      </c>
      <c r="S764" s="39">
        <v>47.4</v>
      </c>
      <c r="T764" s="40">
        <v>0.39</v>
      </c>
      <c r="U764" s="40">
        <v>492.63</v>
      </c>
      <c r="V764" s="277">
        <v>23.35</v>
      </c>
    </row>
    <row r="765" spans="1:22" ht="12.75" x14ac:dyDescent="0.2">
      <c r="A765" s="332"/>
      <c r="B765" s="298">
        <v>759</v>
      </c>
      <c r="C765" s="278" t="s">
        <v>408</v>
      </c>
      <c r="D765" s="60" t="s">
        <v>409</v>
      </c>
      <c r="E765" s="36" t="s">
        <v>423</v>
      </c>
      <c r="F765" s="222" t="s">
        <v>181</v>
      </c>
      <c r="G765" s="35">
        <v>12</v>
      </c>
      <c r="H765" s="35">
        <v>1959</v>
      </c>
      <c r="I765" s="37">
        <v>6.9</v>
      </c>
      <c r="J765" s="37">
        <v>0.68</v>
      </c>
      <c r="K765" s="37">
        <v>1.65</v>
      </c>
      <c r="L765" s="37">
        <v>0.17</v>
      </c>
      <c r="M765" s="37">
        <v>0</v>
      </c>
      <c r="N765" s="37">
        <v>4.38</v>
      </c>
      <c r="O765" s="37">
        <v>527.79</v>
      </c>
      <c r="P765" s="37">
        <v>4.38</v>
      </c>
      <c r="Q765" s="37">
        <v>527.79</v>
      </c>
      <c r="R765" s="38">
        <v>8.2987551867219917E-3</v>
      </c>
      <c r="S765" s="39">
        <v>80.099999999999994</v>
      </c>
      <c r="T765" s="40">
        <v>0.66473029045643151</v>
      </c>
      <c r="U765" s="40">
        <v>497.9253112033195</v>
      </c>
      <c r="V765" s="277">
        <v>39.883817427385893</v>
      </c>
    </row>
    <row r="766" spans="1:22" ht="12.75" x14ac:dyDescent="0.2">
      <c r="A766" s="332"/>
      <c r="B766" s="298">
        <v>760</v>
      </c>
      <c r="C766" s="278" t="s">
        <v>286</v>
      </c>
      <c r="D766" s="60" t="s">
        <v>287</v>
      </c>
      <c r="E766" s="59" t="s">
        <v>325</v>
      </c>
      <c r="F766" s="223" t="s">
        <v>40</v>
      </c>
      <c r="G766" s="60">
        <v>10</v>
      </c>
      <c r="H766" s="60">
        <v>1938</v>
      </c>
      <c r="I766" s="37">
        <v>3.15</v>
      </c>
      <c r="J766" s="37"/>
      <c r="K766" s="37"/>
      <c r="L766" s="37"/>
      <c r="M766" s="37"/>
      <c r="N766" s="37">
        <v>3.15</v>
      </c>
      <c r="O766" s="61">
        <v>377.17</v>
      </c>
      <c r="P766" s="37">
        <v>3.15</v>
      </c>
      <c r="Q766" s="61">
        <v>377.17</v>
      </c>
      <c r="R766" s="38">
        <v>8.3516716599941667E-3</v>
      </c>
      <c r="S766" s="39">
        <v>61.04</v>
      </c>
      <c r="T766" s="40">
        <v>0.50978603812604395</v>
      </c>
      <c r="U766" s="40">
        <v>501.10029959964999</v>
      </c>
      <c r="V766" s="277">
        <v>30.587162287562634</v>
      </c>
    </row>
    <row r="767" spans="1:22" ht="12.75" x14ac:dyDescent="0.2">
      <c r="A767" s="332"/>
      <c r="B767" s="299">
        <v>761</v>
      </c>
      <c r="C767" s="278" t="s">
        <v>96</v>
      </c>
      <c r="D767" s="60" t="s">
        <v>97</v>
      </c>
      <c r="E767" s="36" t="s">
        <v>127</v>
      </c>
      <c r="F767" s="222"/>
      <c r="G767" s="35">
        <v>22</v>
      </c>
      <c r="H767" s="35">
        <v>1958</v>
      </c>
      <c r="I767" s="37">
        <v>12.8</v>
      </c>
      <c r="J767" s="37">
        <v>0</v>
      </c>
      <c r="K767" s="37">
        <v>0</v>
      </c>
      <c r="L767" s="37">
        <v>0</v>
      </c>
      <c r="M767" s="37">
        <v>0</v>
      </c>
      <c r="N767" s="37">
        <v>12.8</v>
      </c>
      <c r="O767" s="37">
        <v>1528.27</v>
      </c>
      <c r="P767" s="37">
        <v>9.33</v>
      </c>
      <c r="Q767" s="37">
        <v>1113.67</v>
      </c>
      <c r="R767" s="38">
        <v>8.3800000000000003E-3</v>
      </c>
      <c r="S767" s="39">
        <v>47.4</v>
      </c>
      <c r="T767" s="40">
        <v>0.4</v>
      </c>
      <c r="U767" s="40">
        <v>502.53</v>
      </c>
      <c r="V767" s="277">
        <v>23.82</v>
      </c>
    </row>
    <row r="768" spans="1:22" ht="12.75" x14ac:dyDescent="0.2">
      <c r="A768" s="332"/>
      <c r="B768" s="298">
        <v>762</v>
      </c>
      <c r="C768" s="278" t="s">
        <v>286</v>
      </c>
      <c r="D768" s="60" t="s">
        <v>287</v>
      </c>
      <c r="E768" s="59" t="s">
        <v>326</v>
      </c>
      <c r="F768" s="223" t="s">
        <v>40</v>
      </c>
      <c r="G768" s="60">
        <v>6</v>
      </c>
      <c r="H768" s="60">
        <v>1962</v>
      </c>
      <c r="I768" s="37">
        <v>2.63</v>
      </c>
      <c r="J768" s="37"/>
      <c r="K768" s="37"/>
      <c r="L768" s="37"/>
      <c r="M768" s="37"/>
      <c r="N768" s="37">
        <v>2.63</v>
      </c>
      <c r="O768" s="61">
        <v>312.16000000000003</v>
      </c>
      <c r="P768" s="37">
        <v>2.63</v>
      </c>
      <c r="Q768" s="61">
        <v>312.16000000000003</v>
      </c>
      <c r="R768" s="38">
        <v>8.4251665812403887E-3</v>
      </c>
      <c r="S768" s="39">
        <v>61.04</v>
      </c>
      <c r="T768" s="40">
        <v>0.5142721681189133</v>
      </c>
      <c r="U768" s="40">
        <v>505.50999487442328</v>
      </c>
      <c r="V768" s="277">
        <v>30.856330087134797</v>
      </c>
    </row>
    <row r="769" spans="1:22" ht="12.75" x14ac:dyDescent="0.2">
      <c r="A769" s="332"/>
      <c r="B769" s="298">
        <v>763</v>
      </c>
      <c r="C769" s="278" t="s">
        <v>408</v>
      </c>
      <c r="D769" s="60" t="s">
        <v>409</v>
      </c>
      <c r="E769" s="36" t="s">
        <v>424</v>
      </c>
      <c r="F769" s="222" t="s">
        <v>181</v>
      </c>
      <c r="G769" s="35">
        <v>12</v>
      </c>
      <c r="H769" s="35">
        <v>1965</v>
      </c>
      <c r="I769" s="37">
        <v>5.2</v>
      </c>
      <c r="J769" s="37">
        <v>1.1599999999999999</v>
      </c>
      <c r="K769" s="37">
        <v>0.1</v>
      </c>
      <c r="L769" s="37">
        <v>0</v>
      </c>
      <c r="M769" s="37">
        <v>0</v>
      </c>
      <c r="N769" s="37">
        <v>3.9</v>
      </c>
      <c r="O769" s="37">
        <v>461.73</v>
      </c>
      <c r="P769" s="37">
        <v>3.9</v>
      </c>
      <c r="Q769" s="37">
        <v>461.73</v>
      </c>
      <c r="R769" s="38">
        <v>8.4464947046975491E-3</v>
      </c>
      <c r="S769" s="39">
        <v>80.099999999999994</v>
      </c>
      <c r="T769" s="40">
        <v>0.67656422584627363</v>
      </c>
      <c r="U769" s="40">
        <v>506.78968228185295</v>
      </c>
      <c r="V769" s="277">
        <v>40.593853550776416</v>
      </c>
    </row>
    <row r="770" spans="1:22" ht="12.75" x14ac:dyDescent="0.2">
      <c r="A770" s="332"/>
      <c r="B770" s="299">
        <v>764</v>
      </c>
      <c r="C770" s="278" t="s">
        <v>257</v>
      </c>
      <c r="D770" s="60" t="s">
        <v>258</v>
      </c>
      <c r="E770" s="36" t="s">
        <v>281</v>
      </c>
      <c r="F770" s="222" t="s">
        <v>40</v>
      </c>
      <c r="G770" s="35">
        <v>15</v>
      </c>
      <c r="H770" s="35" t="s">
        <v>51</v>
      </c>
      <c r="I770" s="37">
        <v>4.883</v>
      </c>
      <c r="J770" s="37">
        <v>0.52500000000000002</v>
      </c>
      <c r="K770" s="37">
        <v>0.114</v>
      </c>
      <c r="L770" s="37">
        <v>0</v>
      </c>
      <c r="M770" s="37">
        <v>0</v>
      </c>
      <c r="N770" s="37">
        <v>4.2439999999999998</v>
      </c>
      <c r="O770" s="37">
        <v>502.04</v>
      </c>
      <c r="P770" s="37">
        <v>4.2439999999999998</v>
      </c>
      <c r="Q770" s="37">
        <v>502.04</v>
      </c>
      <c r="R770" s="38">
        <v>8.4535096805035456E-3</v>
      </c>
      <c r="S770" s="39">
        <v>61.3</v>
      </c>
      <c r="T770" s="40">
        <v>0.51820014341486731</v>
      </c>
      <c r="U770" s="40">
        <v>507.21058083021273</v>
      </c>
      <c r="V770" s="277">
        <v>31.092008604892037</v>
      </c>
    </row>
    <row r="771" spans="1:22" ht="12.75" x14ac:dyDescent="0.2">
      <c r="A771" s="332"/>
      <c r="B771" s="298">
        <v>765</v>
      </c>
      <c r="C771" s="278" t="s">
        <v>136</v>
      </c>
      <c r="D771" s="60" t="s">
        <v>137</v>
      </c>
      <c r="E771" s="36" t="s">
        <v>475</v>
      </c>
      <c r="F771" s="222"/>
      <c r="G771" s="35">
        <v>9</v>
      </c>
      <c r="H771" s="35">
        <v>1969</v>
      </c>
      <c r="I771" s="37">
        <v>5.6422999999999996</v>
      </c>
      <c r="J771" s="37">
        <v>1.4535</v>
      </c>
      <c r="K771" s="37">
        <v>0.11</v>
      </c>
      <c r="L771" s="37">
        <v>0</v>
      </c>
      <c r="M771" s="37">
        <v>0.67349999999999999</v>
      </c>
      <c r="N771" s="37">
        <v>3.4053</v>
      </c>
      <c r="O771" s="37">
        <v>481.78</v>
      </c>
      <c r="P771" s="37">
        <v>3.4775999999999998</v>
      </c>
      <c r="Q771" s="37">
        <v>410.77</v>
      </c>
      <c r="R771" s="38">
        <v>8.4660515617011947E-3</v>
      </c>
      <c r="S771" s="39">
        <v>48.2</v>
      </c>
      <c r="T771" s="40">
        <v>0.40806368527399761</v>
      </c>
      <c r="U771" s="40">
        <v>507.96309370207172</v>
      </c>
      <c r="V771" s="277">
        <v>24.483821116439859</v>
      </c>
    </row>
    <row r="772" spans="1:22" ht="12.75" x14ac:dyDescent="0.2">
      <c r="A772" s="332"/>
      <c r="B772" s="298">
        <v>766</v>
      </c>
      <c r="C772" s="281" t="s">
        <v>957</v>
      </c>
      <c r="D772" s="257" t="s">
        <v>958</v>
      </c>
      <c r="E772" s="62" t="s">
        <v>994</v>
      </c>
      <c r="F772" s="224" t="s">
        <v>40</v>
      </c>
      <c r="G772" s="63">
        <v>8</v>
      </c>
      <c r="H772" s="63" t="s">
        <v>51</v>
      </c>
      <c r="I772" s="64">
        <v>4.53</v>
      </c>
      <c r="J772" s="64">
        <v>0</v>
      </c>
      <c r="K772" s="64">
        <v>1.28</v>
      </c>
      <c r="L772" s="64">
        <v>0.10199999999999999</v>
      </c>
      <c r="M772" s="64">
        <v>0.56699999999999995</v>
      </c>
      <c r="N772" s="64">
        <v>2.581</v>
      </c>
      <c r="O772" s="64">
        <v>361.07</v>
      </c>
      <c r="P772" s="64">
        <v>3.1480000000000001</v>
      </c>
      <c r="Q772" s="64">
        <v>361.07</v>
      </c>
      <c r="R772" s="73">
        <v>8.7185310327637308E-3</v>
      </c>
      <c r="S772" s="70">
        <v>68.13</v>
      </c>
      <c r="T772" s="65">
        <v>0.5939935192621929</v>
      </c>
      <c r="U772" s="65">
        <v>523.11186196582378</v>
      </c>
      <c r="V772" s="280">
        <v>35.639611155731572</v>
      </c>
    </row>
    <row r="773" spans="1:22" ht="12.75" x14ac:dyDescent="0.2">
      <c r="A773" s="332"/>
      <c r="B773" s="299">
        <v>767</v>
      </c>
      <c r="C773" s="278" t="s">
        <v>286</v>
      </c>
      <c r="D773" s="60" t="s">
        <v>287</v>
      </c>
      <c r="E773" s="59" t="s">
        <v>324</v>
      </c>
      <c r="F773" s="223" t="s">
        <v>40</v>
      </c>
      <c r="G773" s="60">
        <v>24</v>
      </c>
      <c r="H773" s="60">
        <v>1961</v>
      </c>
      <c r="I773" s="37">
        <v>7.95</v>
      </c>
      <c r="J773" s="37"/>
      <c r="K773" s="37"/>
      <c r="L773" s="37"/>
      <c r="M773" s="37"/>
      <c r="N773" s="37">
        <v>7.95</v>
      </c>
      <c r="O773" s="61">
        <v>909.58</v>
      </c>
      <c r="P773" s="37">
        <v>7.95</v>
      </c>
      <c r="Q773" s="61">
        <v>909.58</v>
      </c>
      <c r="R773" s="38">
        <v>8.7402977198267322E-3</v>
      </c>
      <c r="S773" s="39">
        <v>61.04</v>
      </c>
      <c r="T773" s="40">
        <v>0.5335077728182237</v>
      </c>
      <c r="U773" s="40">
        <v>524.41786318960396</v>
      </c>
      <c r="V773" s="277">
        <v>32.010466369093422</v>
      </c>
    </row>
    <row r="774" spans="1:22" ht="12.75" x14ac:dyDescent="0.2">
      <c r="A774" s="332"/>
      <c r="B774" s="298">
        <v>768</v>
      </c>
      <c r="C774" s="278" t="s">
        <v>286</v>
      </c>
      <c r="D774" s="60" t="s">
        <v>287</v>
      </c>
      <c r="E774" s="59" t="s">
        <v>747</v>
      </c>
      <c r="F774" s="223" t="s">
        <v>40</v>
      </c>
      <c r="G774" s="60">
        <v>24</v>
      </c>
      <c r="H774" s="60">
        <v>1961</v>
      </c>
      <c r="I774" s="37">
        <v>8.08</v>
      </c>
      <c r="J774" s="37"/>
      <c r="K774" s="37"/>
      <c r="L774" s="37"/>
      <c r="M774" s="37"/>
      <c r="N774" s="37">
        <v>8.08</v>
      </c>
      <c r="O774" s="61">
        <v>916.4</v>
      </c>
      <c r="P774" s="37">
        <v>8.08</v>
      </c>
      <c r="Q774" s="61">
        <v>916.4</v>
      </c>
      <c r="R774" s="38">
        <v>8.8171104321257097E-3</v>
      </c>
      <c r="S774" s="39">
        <v>61.04</v>
      </c>
      <c r="T774" s="40">
        <v>0.53819642077695329</v>
      </c>
      <c r="U774" s="40">
        <v>529.02662592754257</v>
      </c>
      <c r="V774" s="277">
        <v>32.291785246617195</v>
      </c>
    </row>
    <row r="775" spans="1:22" ht="12.75" x14ac:dyDescent="0.2">
      <c r="A775" s="332"/>
      <c r="B775" s="298">
        <v>769</v>
      </c>
      <c r="C775" s="276" t="s">
        <v>915</v>
      </c>
      <c r="D775" s="247" t="s">
        <v>916</v>
      </c>
      <c r="E775" s="42" t="s">
        <v>951</v>
      </c>
      <c r="F775" s="222" t="s">
        <v>40</v>
      </c>
      <c r="G775" s="35">
        <v>5</v>
      </c>
      <c r="H775" s="35">
        <v>1920</v>
      </c>
      <c r="I775" s="37">
        <v>2.2478097750000003</v>
      </c>
      <c r="J775" s="37">
        <v>0.59081000199999989</v>
      </c>
      <c r="K775" s="37">
        <v>4.9999774999999996E-2</v>
      </c>
      <c r="L775" s="37">
        <v>0</v>
      </c>
      <c r="M775" s="37">
        <v>0</v>
      </c>
      <c r="N775" s="37">
        <v>1.606999998</v>
      </c>
      <c r="O775" s="37">
        <v>181.33</v>
      </c>
      <c r="P775" s="37">
        <f>SUM(M775+N775)</f>
        <v>1.606999998</v>
      </c>
      <c r="Q775" s="37">
        <v>181.33</v>
      </c>
      <c r="R775" s="38">
        <f>P775/Q775</f>
        <v>8.8622952517509509E-3</v>
      </c>
      <c r="S775" s="40">
        <v>57.6</v>
      </c>
      <c r="T775" s="40">
        <f>R775*S775</f>
        <v>0.51046820650085478</v>
      </c>
      <c r="U775" s="40">
        <f>R775*60*1000</f>
        <v>531.73771510505708</v>
      </c>
      <c r="V775" s="277">
        <f>U775*S775/1000</f>
        <v>30.62809239005129</v>
      </c>
    </row>
    <row r="776" spans="1:22" ht="12.75" x14ac:dyDescent="0.2">
      <c r="A776" s="332"/>
      <c r="B776" s="299">
        <v>770</v>
      </c>
      <c r="C776" s="278" t="s">
        <v>96</v>
      </c>
      <c r="D776" s="60" t="s">
        <v>97</v>
      </c>
      <c r="E776" s="36" t="s">
        <v>130</v>
      </c>
      <c r="F776" s="222"/>
      <c r="G776" s="35">
        <v>25</v>
      </c>
      <c r="H776" s="35">
        <v>1957</v>
      </c>
      <c r="I776" s="37">
        <v>13.97</v>
      </c>
      <c r="J776" s="37">
        <v>0</v>
      </c>
      <c r="K776" s="37">
        <v>0</v>
      </c>
      <c r="L776" s="37">
        <v>0</v>
      </c>
      <c r="M776" s="37">
        <v>0</v>
      </c>
      <c r="N776" s="37">
        <v>13.97</v>
      </c>
      <c r="O776" s="37">
        <v>1561.46</v>
      </c>
      <c r="P776" s="37">
        <v>13.97</v>
      </c>
      <c r="Q776" s="37">
        <v>1561.46</v>
      </c>
      <c r="R776" s="38">
        <v>8.9499999999999996E-3</v>
      </c>
      <c r="S776" s="39">
        <v>47.4</v>
      </c>
      <c r="T776" s="40">
        <v>0.42</v>
      </c>
      <c r="U776" s="40">
        <v>536.80999999999995</v>
      </c>
      <c r="V776" s="277">
        <v>25.44</v>
      </c>
    </row>
    <row r="777" spans="1:22" ht="12.75" x14ac:dyDescent="0.2">
      <c r="A777" s="332"/>
      <c r="B777" s="298">
        <v>771</v>
      </c>
      <c r="C777" s="278" t="s">
        <v>232</v>
      </c>
      <c r="D777" s="60" t="s">
        <v>714</v>
      </c>
      <c r="E777" s="36" t="s">
        <v>730</v>
      </c>
      <c r="F777" s="222" t="s">
        <v>722</v>
      </c>
      <c r="G777" s="35">
        <v>2</v>
      </c>
      <c r="H777" s="35">
        <v>1985</v>
      </c>
      <c r="I777" s="37">
        <v>1.6400000000000001</v>
      </c>
      <c r="J777" s="37">
        <v>0.2</v>
      </c>
      <c r="K777" s="37">
        <v>0.4</v>
      </c>
      <c r="L777" s="37">
        <v>-0.06</v>
      </c>
      <c r="M777" s="37">
        <v>0</v>
      </c>
      <c r="N777" s="37">
        <v>1.1000000000000001</v>
      </c>
      <c r="O777" s="37">
        <v>121.22</v>
      </c>
      <c r="P777" s="37">
        <v>1.1000000000000001</v>
      </c>
      <c r="Q777" s="37">
        <v>121.22</v>
      </c>
      <c r="R777" s="38">
        <v>9.0744101633393835E-3</v>
      </c>
      <c r="S777" s="39">
        <v>71.83</v>
      </c>
      <c r="T777" s="40">
        <v>0.65181488203266791</v>
      </c>
      <c r="U777" s="40">
        <v>544.46460980036306</v>
      </c>
      <c r="V777" s="277">
        <v>39.108892921960077</v>
      </c>
    </row>
    <row r="778" spans="1:22" ht="12.75" x14ac:dyDescent="0.2">
      <c r="A778" s="332"/>
      <c r="B778" s="298">
        <v>772</v>
      </c>
      <c r="C778" s="278" t="s">
        <v>136</v>
      </c>
      <c r="D778" s="60" t="s">
        <v>137</v>
      </c>
      <c r="E778" s="36" t="s">
        <v>476</v>
      </c>
      <c r="F778" s="222"/>
      <c r="G778" s="35">
        <v>5</v>
      </c>
      <c r="H778" s="35">
        <v>1900</v>
      </c>
      <c r="I778" s="37">
        <v>2.7267000000000001</v>
      </c>
      <c r="J778" s="37">
        <v>0.48649999999999999</v>
      </c>
      <c r="K778" s="37">
        <v>0.37</v>
      </c>
      <c r="L778" s="37">
        <v>7.5600000000000001E-2</v>
      </c>
      <c r="M778" s="37">
        <v>0.35859999999999997</v>
      </c>
      <c r="N778" s="37">
        <v>1.4359999999999999</v>
      </c>
      <c r="O778" s="37">
        <v>195.79</v>
      </c>
      <c r="P778" s="37">
        <v>1.7946</v>
      </c>
      <c r="Q778" s="37">
        <v>195.79</v>
      </c>
      <c r="R778" s="38">
        <v>9.1659431023034879E-3</v>
      </c>
      <c r="S778" s="39">
        <v>48.2</v>
      </c>
      <c r="T778" s="40">
        <v>0.44179845753102814</v>
      </c>
      <c r="U778" s="40">
        <v>549.95658613820933</v>
      </c>
      <c r="V778" s="277">
        <v>26.507907451861691</v>
      </c>
    </row>
    <row r="779" spans="1:22" ht="12.75" x14ac:dyDescent="0.2">
      <c r="A779" s="332"/>
      <c r="B779" s="299">
        <v>773</v>
      </c>
      <c r="C779" s="279" t="s">
        <v>141</v>
      </c>
      <c r="D779" s="248" t="s">
        <v>142</v>
      </c>
      <c r="E779" s="249" t="s">
        <v>534</v>
      </c>
      <c r="F779" s="250"/>
      <c r="G779" s="251">
        <v>6</v>
      </c>
      <c r="H779" s="252" t="s">
        <v>51</v>
      </c>
      <c r="I779" s="253">
        <v>4.08</v>
      </c>
      <c r="J779" s="253">
        <v>0.48</v>
      </c>
      <c r="K779" s="253">
        <v>0.79</v>
      </c>
      <c r="L779" s="253"/>
      <c r="M779" s="253">
        <v>0.50580000000000003</v>
      </c>
      <c r="N779" s="253">
        <v>2.3041999999999998</v>
      </c>
      <c r="O779" s="254">
        <v>305.61</v>
      </c>
      <c r="P779" s="253">
        <v>2.81</v>
      </c>
      <c r="Q779" s="254">
        <v>305.61</v>
      </c>
      <c r="R779" s="73">
        <v>9.1947253034913769E-3</v>
      </c>
      <c r="S779" s="70">
        <v>56.7</v>
      </c>
      <c r="T779" s="65">
        <v>0.52134092470796112</v>
      </c>
      <c r="U779" s="65">
        <v>551.6835182094826</v>
      </c>
      <c r="V779" s="280">
        <v>31.280455482477663</v>
      </c>
    </row>
    <row r="780" spans="1:22" ht="12.75" x14ac:dyDescent="0.2">
      <c r="A780" s="332"/>
      <c r="B780" s="298">
        <v>774</v>
      </c>
      <c r="C780" s="278" t="s">
        <v>408</v>
      </c>
      <c r="D780" s="60" t="s">
        <v>409</v>
      </c>
      <c r="E780" s="36" t="s">
        <v>835</v>
      </c>
      <c r="F780" s="222" t="s">
        <v>181</v>
      </c>
      <c r="G780" s="35">
        <v>8</v>
      </c>
      <c r="H780" s="35">
        <v>1955</v>
      </c>
      <c r="I780" s="37">
        <v>6.7</v>
      </c>
      <c r="J780" s="37">
        <v>0.74</v>
      </c>
      <c r="K780" s="37">
        <v>2.42</v>
      </c>
      <c r="L780" s="37">
        <v>-7.0000000000000007E-2</v>
      </c>
      <c r="M780" s="37">
        <v>0</v>
      </c>
      <c r="N780" s="37">
        <v>3.6</v>
      </c>
      <c r="O780" s="37">
        <v>390.37</v>
      </c>
      <c r="P780" s="37">
        <v>3.6</v>
      </c>
      <c r="Q780" s="37">
        <v>390.37</v>
      </c>
      <c r="R780" s="38">
        <v>9.2220201347439617E-3</v>
      </c>
      <c r="S780" s="39">
        <v>80.099999999999994</v>
      </c>
      <c r="T780" s="40">
        <v>0.73868381279299133</v>
      </c>
      <c r="U780" s="40">
        <v>553.32120808463765</v>
      </c>
      <c r="V780" s="277">
        <v>44.321028767579477</v>
      </c>
    </row>
    <row r="781" spans="1:22" ht="12.75" x14ac:dyDescent="0.2">
      <c r="A781" s="332"/>
      <c r="B781" s="298">
        <v>775</v>
      </c>
      <c r="C781" s="278" t="s">
        <v>228</v>
      </c>
      <c r="D781" s="60" t="s">
        <v>229</v>
      </c>
      <c r="E781" s="36" t="s">
        <v>713</v>
      </c>
      <c r="F781" s="222" t="s">
        <v>40</v>
      </c>
      <c r="G781" s="35">
        <v>8</v>
      </c>
      <c r="H781" s="35">
        <v>1992</v>
      </c>
      <c r="I781" s="37">
        <v>4.29</v>
      </c>
      <c r="J781" s="37">
        <v>0.57899999999999996</v>
      </c>
      <c r="K781" s="37">
        <v>6.6890000000000005E-2</v>
      </c>
      <c r="L781" s="37">
        <v>3.3070000000000002E-2</v>
      </c>
      <c r="M781" s="37"/>
      <c r="N781" s="37">
        <v>3.6110000000000002</v>
      </c>
      <c r="O781" s="37">
        <v>390.46</v>
      </c>
      <c r="P781" s="37">
        <v>3.6110000000000002</v>
      </c>
      <c r="Q781" s="37">
        <v>390.46</v>
      </c>
      <c r="R781" s="38">
        <v>9.2480663832402825E-3</v>
      </c>
      <c r="S781" s="39">
        <v>70.400000000000006</v>
      </c>
      <c r="T781" s="40">
        <v>0.65106387338011595</v>
      </c>
      <c r="U781" s="40">
        <v>554.88398299441701</v>
      </c>
      <c r="V781" s="277">
        <v>39.063832402806959</v>
      </c>
    </row>
    <row r="782" spans="1:22" ht="12.75" x14ac:dyDescent="0.2">
      <c r="A782" s="332"/>
      <c r="B782" s="299">
        <v>776</v>
      </c>
      <c r="C782" s="278" t="s">
        <v>257</v>
      </c>
      <c r="D782" s="60" t="s">
        <v>258</v>
      </c>
      <c r="E782" s="36" t="s">
        <v>284</v>
      </c>
      <c r="F782" s="222" t="s">
        <v>40</v>
      </c>
      <c r="G782" s="35">
        <v>3</v>
      </c>
      <c r="H782" s="35" t="s">
        <v>51</v>
      </c>
      <c r="I782" s="37">
        <v>1.351</v>
      </c>
      <c r="J782" s="37">
        <v>0</v>
      </c>
      <c r="K782" s="37">
        <v>0</v>
      </c>
      <c r="L782" s="37">
        <v>0</v>
      </c>
      <c r="M782" s="37">
        <v>0</v>
      </c>
      <c r="N782" s="37">
        <v>1.351</v>
      </c>
      <c r="O782" s="37">
        <v>145.55000000000001</v>
      </c>
      <c r="P782" s="37">
        <v>1.351</v>
      </c>
      <c r="Q782" s="37">
        <v>145.55000000000001</v>
      </c>
      <c r="R782" s="38">
        <v>9.2820336654070752E-3</v>
      </c>
      <c r="S782" s="39">
        <v>61.3</v>
      </c>
      <c r="T782" s="40">
        <v>0.56898866368945367</v>
      </c>
      <c r="U782" s="40">
        <v>556.92201992442449</v>
      </c>
      <c r="V782" s="277">
        <v>34.139319821367224</v>
      </c>
    </row>
    <row r="783" spans="1:22" ht="12.75" x14ac:dyDescent="0.2">
      <c r="A783" s="332"/>
      <c r="B783" s="298">
        <v>777</v>
      </c>
      <c r="C783" s="278" t="s">
        <v>408</v>
      </c>
      <c r="D783" s="60" t="s">
        <v>409</v>
      </c>
      <c r="E783" s="36" t="s">
        <v>419</v>
      </c>
      <c r="F783" s="222" t="s">
        <v>181</v>
      </c>
      <c r="G783" s="35">
        <v>18</v>
      </c>
      <c r="H783" s="35">
        <v>1981</v>
      </c>
      <c r="I783" s="37">
        <v>14.05</v>
      </c>
      <c r="J783" s="37">
        <v>1.69</v>
      </c>
      <c r="K783" s="37">
        <v>3.83</v>
      </c>
      <c r="L783" s="37">
        <v>-0.46</v>
      </c>
      <c r="M783" s="37">
        <v>0</v>
      </c>
      <c r="N783" s="37">
        <v>8.98</v>
      </c>
      <c r="O783" s="37">
        <v>955.32</v>
      </c>
      <c r="P783" s="37">
        <v>8.9</v>
      </c>
      <c r="Q783" s="37">
        <v>955.32</v>
      </c>
      <c r="R783" s="38">
        <v>9.3162500523384841E-3</v>
      </c>
      <c r="S783" s="39">
        <v>80.099999999999994</v>
      </c>
      <c r="T783" s="40">
        <v>0.74623162919231256</v>
      </c>
      <c r="U783" s="40">
        <v>558.97500314030901</v>
      </c>
      <c r="V783" s="277">
        <v>44.773897751538755</v>
      </c>
    </row>
    <row r="784" spans="1:22" ht="12.75" x14ac:dyDescent="0.2">
      <c r="A784" s="332"/>
      <c r="B784" s="298">
        <v>778</v>
      </c>
      <c r="C784" s="281" t="s">
        <v>957</v>
      </c>
      <c r="D784" s="257" t="s">
        <v>971</v>
      </c>
      <c r="E784" s="62" t="s">
        <v>995</v>
      </c>
      <c r="F784" s="224" t="s">
        <v>40</v>
      </c>
      <c r="G784" s="63">
        <v>8</v>
      </c>
      <c r="H784" s="63" t="s">
        <v>51</v>
      </c>
      <c r="I784" s="64">
        <v>4.1353</v>
      </c>
      <c r="J784" s="64">
        <v>0.39400000000000002</v>
      </c>
      <c r="K784" s="64">
        <v>0.12959999999999999</v>
      </c>
      <c r="L784" s="64">
        <v>0.26869999999999999</v>
      </c>
      <c r="M784" s="64">
        <v>0.61499999999999999</v>
      </c>
      <c r="N784" s="64">
        <v>2.7280000000000002</v>
      </c>
      <c r="O784" s="64">
        <v>356.05</v>
      </c>
      <c r="P784" s="64">
        <v>3.343</v>
      </c>
      <c r="Q784" s="64">
        <v>356.05</v>
      </c>
      <c r="R784" s="73">
        <v>9.3891307400645971E-3</v>
      </c>
      <c r="S784" s="70">
        <v>68.13</v>
      </c>
      <c r="T784" s="65">
        <v>0.63968147732060099</v>
      </c>
      <c r="U784" s="65">
        <v>563.34784440387591</v>
      </c>
      <c r="V784" s="280">
        <v>38.380888639236062</v>
      </c>
    </row>
    <row r="785" spans="1:22" ht="12.75" x14ac:dyDescent="0.2">
      <c r="A785" s="332"/>
      <c r="B785" s="299">
        <v>779</v>
      </c>
      <c r="C785" s="279" t="s">
        <v>141</v>
      </c>
      <c r="D785" s="248" t="s">
        <v>142</v>
      </c>
      <c r="E785" s="249" t="s">
        <v>164</v>
      </c>
      <c r="F785" s="250"/>
      <c r="G785" s="258">
        <v>20</v>
      </c>
      <c r="H785" s="252" t="s">
        <v>51</v>
      </c>
      <c r="I785" s="253">
        <v>15.86</v>
      </c>
      <c r="J785" s="253">
        <v>0.61</v>
      </c>
      <c r="K785" s="253">
        <v>5.01</v>
      </c>
      <c r="L785" s="253"/>
      <c r="M785" s="253">
        <v>1.8431999999999999</v>
      </c>
      <c r="N785" s="253">
        <v>8.3968000000000007</v>
      </c>
      <c r="O785" s="254">
        <v>1079.8800000000001</v>
      </c>
      <c r="P785" s="253">
        <v>10.24</v>
      </c>
      <c r="Q785" s="254">
        <v>1079.8800000000001</v>
      </c>
      <c r="R785" s="73">
        <v>9.4825350964922017E-3</v>
      </c>
      <c r="S785" s="70">
        <v>56.7</v>
      </c>
      <c r="T785" s="65">
        <v>0.53765973997110783</v>
      </c>
      <c r="U785" s="65">
        <v>568.9521057895322</v>
      </c>
      <c r="V785" s="280">
        <v>32.259584398266476</v>
      </c>
    </row>
    <row r="786" spans="1:22" ht="12.75" x14ac:dyDescent="0.2">
      <c r="A786" s="332"/>
      <c r="B786" s="298">
        <v>780</v>
      </c>
      <c r="C786" s="278" t="s">
        <v>257</v>
      </c>
      <c r="D786" s="60" t="s">
        <v>258</v>
      </c>
      <c r="E786" s="36" t="s">
        <v>285</v>
      </c>
      <c r="F786" s="222" t="s">
        <v>40</v>
      </c>
      <c r="G786" s="35">
        <v>4</v>
      </c>
      <c r="H786" s="35" t="s">
        <v>51</v>
      </c>
      <c r="I786" s="37">
        <v>1.4510000000000001</v>
      </c>
      <c r="J786" s="37">
        <v>0</v>
      </c>
      <c r="K786" s="37">
        <v>0</v>
      </c>
      <c r="L786" s="37">
        <v>0</v>
      </c>
      <c r="M786" s="37">
        <v>0</v>
      </c>
      <c r="N786" s="37">
        <v>1.4510000000000001</v>
      </c>
      <c r="O786" s="37">
        <v>151.85</v>
      </c>
      <c r="P786" s="37">
        <v>1.4510000000000001</v>
      </c>
      <c r="Q786" s="37">
        <v>151.85</v>
      </c>
      <c r="R786" s="38">
        <v>9.5554823839315121E-3</v>
      </c>
      <c r="S786" s="39">
        <v>61.3</v>
      </c>
      <c r="T786" s="40">
        <v>0.58575107013500172</v>
      </c>
      <c r="U786" s="40">
        <v>573.3289430358908</v>
      </c>
      <c r="V786" s="277">
        <v>35.145064208100109</v>
      </c>
    </row>
    <row r="787" spans="1:22" ht="12.75" x14ac:dyDescent="0.2">
      <c r="A787" s="332"/>
      <c r="B787" s="298">
        <v>781</v>
      </c>
      <c r="C787" s="278" t="s">
        <v>228</v>
      </c>
      <c r="D787" s="60" t="s">
        <v>229</v>
      </c>
      <c r="E787" s="36" t="s">
        <v>712</v>
      </c>
      <c r="F787" s="222" t="s">
        <v>40</v>
      </c>
      <c r="G787" s="35">
        <v>24</v>
      </c>
      <c r="H787" s="35">
        <v>1981</v>
      </c>
      <c r="I787" s="37">
        <v>16.079999999999998</v>
      </c>
      <c r="J787" s="37">
        <v>1.2629999999999999</v>
      </c>
      <c r="K787" s="37">
        <v>4.9770000000000003</v>
      </c>
      <c r="L787" s="37">
        <v>0.26700000000000002</v>
      </c>
      <c r="M787" s="37"/>
      <c r="N787" s="37">
        <v>9.5730000000000004</v>
      </c>
      <c r="O787" s="37">
        <v>996.18</v>
      </c>
      <c r="P787" s="37">
        <v>9.5730000000000004</v>
      </c>
      <c r="Q787" s="37">
        <v>996.18</v>
      </c>
      <c r="R787" s="38">
        <v>9.6097090887189065E-3</v>
      </c>
      <c r="S787" s="39">
        <v>70.400000000000006</v>
      </c>
      <c r="T787" s="40">
        <v>0.67652351984581105</v>
      </c>
      <c r="U787" s="40">
        <v>576.58254532313435</v>
      </c>
      <c r="V787" s="277">
        <v>40.591411190748659</v>
      </c>
    </row>
    <row r="788" spans="1:22" ht="12.75" x14ac:dyDescent="0.2">
      <c r="A788" s="332"/>
      <c r="B788" s="299">
        <v>782</v>
      </c>
      <c r="C788" s="278" t="s">
        <v>257</v>
      </c>
      <c r="D788" s="60" t="s">
        <v>258</v>
      </c>
      <c r="E788" s="36" t="s">
        <v>746</v>
      </c>
      <c r="F788" s="222" t="s">
        <v>40</v>
      </c>
      <c r="G788" s="35">
        <v>9</v>
      </c>
      <c r="H788" s="35" t="s">
        <v>51</v>
      </c>
      <c r="I788" s="37">
        <v>7.1829999999999998</v>
      </c>
      <c r="J788" s="37">
        <v>0.96899999999999997</v>
      </c>
      <c r="K788" s="37">
        <v>1.2490000000000001</v>
      </c>
      <c r="L788" s="37">
        <v>0</v>
      </c>
      <c r="M788" s="37">
        <v>0</v>
      </c>
      <c r="N788" s="37">
        <v>4.9649999999999999</v>
      </c>
      <c r="O788" s="37">
        <v>515.76</v>
      </c>
      <c r="P788" s="37">
        <v>4.9649999999999999</v>
      </c>
      <c r="Q788" s="37">
        <v>515.76</v>
      </c>
      <c r="R788" s="38">
        <v>9.6265704979060021E-3</v>
      </c>
      <c r="S788" s="39">
        <v>61.3</v>
      </c>
      <c r="T788" s="40">
        <v>0.59010877152163788</v>
      </c>
      <c r="U788" s="40">
        <v>577.59422987436017</v>
      </c>
      <c r="V788" s="277">
        <v>35.406526291298277</v>
      </c>
    </row>
    <row r="789" spans="1:22" ht="12.75" x14ac:dyDescent="0.2">
      <c r="A789" s="332"/>
      <c r="B789" s="298">
        <v>783</v>
      </c>
      <c r="C789" s="278" t="s">
        <v>228</v>
      </c>
      <c r="D789" s="60" t="s">
        <v>229</v>
      </c>
      <c r="E789" s="36" t="s">
        <v>711</v>
      </c>
      <c r="F789" s="222" t="s">
        <v>40</v>
      </c>
      <c r="G789" s="35">
        <v>8</v>
      </c>
      <c r="H789" s="35">
        <v>1981</v>
      </c>
      <c r="I789" s="37">
        <v>5.851</v>
      </c>
      <c r="J789" s="37">
        <v>0.316</v>
      </c>
      <c r="K789" s="37">
        <v>2.0529999999999999</v>
      </c>
      <c r="L789" s="37">
        <v>-0.01</v>
      </c>
      <c r="M789" s="37"/>
      <c r="N789" s="37">
        <v>3.492</v>
      </c>
      <c r="O789" s="37">
        <v>361.53</v>
      </c>
      <c r="P789" s="37">
        <v>3.492</v>
      </c>
      <c r="Q789" s="37">
        <v>361.53</v>
      </c>
      <c r="R789" s="38">
        <v>9.6589494647747083E-3</v>
      </c>
      <c r="S789" s="39">
        <v>70.400000000000006</v>
      </c>
      <c r="T789" s="40">
        <v>0.67999004232013949</v>
      </c>
      <c r="U789" s="40">
        <v>579.53696788648244</v>
      </c>
      <c r="V789" s="277">
        <v>40.799402539208366</v>
      </c>
    </row>
    <row r="790" spans="1:22" ht="12.75" x14ac:dyDescent="0.2">
      <c r="A790" s="332"/>
      <c r="B790" s="298">
        <v>784</v>
      </c>
      <c r="C790" s="281" t="s">
        <v>957</v>
      </c>
      <c r="D790" s="257" t="s">
        <v>964</v>
      </c>
      <c r="E790" s="62" t="s">
        <v>996</v>
      </c>
      <c r="F790" s="224" t="s">
        <v>40</v>
      </c>
      <c r="G790" s="63">
        <v>12</v>
      </c>
      <c r="H790" s="63" t="s">
        <v>51</v>
      </c>
      <c r="I790" s="64">
        <v>8.5760000000000005</v>
      </c>
      <c r="J790" s="64">
        <v>0</v>
      </c>
      <c r="K790" s="64">
        <v>1.599</v>
      </c>
      <c r="L790" s="64">
        <v>0</v>
      </c>
      <c r="M790" s="64">
        <v>0</v>
      </c>
      <c r="N790" s="64">
        <v>6.9770000000000003</v>
      </c>
      <c r="O790" s="64">
        <v>695.88</v>
      </c>
      <c r="P790" s="64">
        <v>6.9770000000000003</v>
      </c>
      <c r="Q790" s="64">
        <v>695.88</v>
      </c>
      <c r="R790" s="73">
        <v>1.0026153934586423E-2</v>
      </c>
      <c r="S790" s="70">
        <v>68.13</v>
      </c>
      <c r="T790" s="65">
        <v>0.68308186756337297</v>
      </c>
      <c r="U790" s="65">
        <v>601.56923607518547</v>
      </c>
      <c r="V790" s="280">
        <v>40.984912053802383</v>
      </c>
    </row>
    <row r="791" spans="1:22" ht="12.75" x14ac:dyDescent="0.2">
      <c r="A791" s="332"/>
      <c r="B791" s="299">
        <v>785</v>
      </c>
      <c r="C791" s="279" t="s">
        <v>141</v>
      </c>
      <c r="D791" s="248" t="s">
        <v>142</v>
      </c>
      <c r="E791" s="249" t="s">
        <v>161</v>
      </c>
      <c r="F791" s="250"/>
      <c r="G791" s="258">
        <v>12</v>
      </c>
      <c r="H791" s="252" t="s">
        <v>51</v>
      </c>
      <c r="I791" s="253">
        <v>9.77</v>
      </c>
      <c r="J791" s="253">
        <v>1.79</v>
      </c>
      <c r="K791" s="253">
        <v>2.31</v>
      </c>
      <c r="L791" s="253"/>
      <c r="M791" s="253">
        <v>1.02</v>
      </c>
      <c r="N791" s="253">
        <v>4.6500000000000004</v>
      </c>
      <c r="O791" s="254">
        <v>552.99</v>
      </c>
      <c r="P791" s="253">
        <v>5.59</v>
      </c>
      <c r="Q791" s="254">
        <v>552.99</v>
      </c>
      <c r="R791" s="73">
        <v>1.0108681892981789E-2</v>
      </c>
      <c r="S791" s="70">
        <v>56.7</v>
      </c>
      <c r="T791" s="65">
        <v>0.57316226333206743</v>
      </c>
      <c r="U791" s="65">
        <v>606.52091357890731</v>
      </c>
      <c r="V791" s="280">
        <v>34.389735799924047</v>
      </c>
    </row>
    <row r="792" spans="1:22" ht="12.75" x14ac:dyDescent="0.2">
      <c r="A792" s="332"/>
      <c r="B792" s="298">
        <v>786</v>
      </c>
      <c r="C792" s="279" t="s">
        <v>141</v>
      </c>
      <c r="D792" s="248" t="s">
        <v>142</v>
      </c>
      <c r="E792" s="249" t="s">
        <v>169</v>
      </c>
      <c r="F792" s="250"/>
      <c r="G792" s="251">
        <v>19</v>
      </c>
      <c r="H792" s="252" t="s">
        <v>51</v>
      </c>
      <c r="I792" s="253">
        <v>8.26</v>
      </c>
      <c r="J792" s="253">
        <v>0.93</v>
      </c>
      <c r="K792" s="253">
        <v>0.51</v>
      </c>
      <c r="L792" s="253"/>
      <c r="M792" s="253">
        <v>1.2276</v>
      </c>
      <c r="N792" s="253">
        <v>5.5924000000000005</v>
      </c>
      <c r="O792" s="254">
        <v>670.33</v>
      </c>
      <c r="P792" s="253">
        <v>6.82</v>
      </c>
      <c r="Q792" s="254">
        <v>670.33</v>
      </c>
      <c r="R792" s="73">
        <v>1.0174093357003268E-2</v>
      </c>
      <c r="S792" s="70">
        <v>56.7</v>
      </c>
      <c r="T792" s="65">
        <v>0.57687109334208531</v>
      </c>
      <c r="U792" s="65">
        <v>610.44560142019611</v>
      </c>
      <c r="V792" s="280">
        <v>34.61226560052512</v>
      </c>
    </row>
    <row r="793" spans="1:22" ht="12.75" x14ac:dyDescent="0.2">
      <c r="A793" s="332"/>
      <c r="B793" s="298">
        <v>787</v>
      </c>
      <c r="C793" s="281" t="s">
        <v>957</v>
      </c>
      <c r="D793" s="257" t="s">
        <v>971</v>
      </c>
      <c r="E793" s="62" t="s">
        <v>997</v>
      </c>
      <c r="F793" s="224" t="s">
        <v>40</v>
      </c>
      <c r="G793" s="63">
        <v>47</v>
      </c>
      <c r="H793" s="63" t="s">
        <v>51</v>
      </c>
      <c r="I793" s="64">
        <v>16.919999999999998</v>
      </c>
      <c r="J793" s="64">
        <v>1.7010000000000001</v>
      </c>
      <c r="K793" s="64">
        <v>2.3860000000000001</v>
      </c>
      <c r="L793" s="64">
        <v>0.39</v>
      </c>
      <c r="M793" s="64">
        <v>0</v>
      </c>
      <c r="N793" s="64">
        <v>12.443</v>
      </c>
      <c r="O793" s="64">
        <v>1217.8399999999999</v>
      </c>
      <c r="P793" s="64">
        <v>12.443</v>
      </c>
      <c r="Q793" s="64">
        <v>1217.8399999999999</v>
      </c>
      <c r="R793" s="73">
        <v>1.0217269920515011E-2</v>
      </c>
      <c r="S793" s="70">
        <v>68.13</v>
      </c>
      <c r="T793" s="65">
        <v>0.69610259968468768</v>
      </c>
      <c r="U793" s="65">
        <v>613.03619523090072</v>
      </c>
      <c r="V793" s="280">
        <v>41.766155981081262</v>
      </c>
    </row>
    <row r="794" spans="1:22" ht="12.75" x14ac:dyDescent="0.2">
      <c r="A794" s="332"/>
      <c r="B794" s="299">
        <v>788</v>
      </c>
      <c r="C794" s="279" t="s">
        <v>141</v>
      </c>
      <c r="D794" s="248" t="s">
        <v>142</v>
      </c>
      <c r="E794" s="249" t="s">
        <v>535</v>
      </c>
      <c r="F794" s="250"/>
      <c r="G794" s="251">
        <v>4</v>
      </c>
      <c r="H794" s="252" t="s">
        <v>51</v>
      </c>
      <c r="I794" s="253">
        <v>2.04</v>
      </c>
      <c r="J794" s="253">
        <v>0.41</v>
      </c>
      <c r="K794" s="253">
        <v>0</v>
      </c>
      <c r="L794" s="253"/>
      <c r="M794" s="253">
        <v>0.29339999999999999</v>
      </c>
      <c r="N794" s="253">
        <v>1.3365999999999998</v>
      </c>
      <c r="O794" s="254">
        <v>158.1</v>
      </c>
      <c r="P794" s="253">
        <v>1.63</v>
      </c>
      <c r="Q794" s="254">
        <v>158.1</v>
      </c>
      <c r="R794" s="73">
        <v>1.0309930423782416E-2</v>
      </c>
      <c r="S794" s="70">
        <v>56.7</v>
      </c>
      <c r="T794" s="65">
        <v>0.58457305502846302</v>
      </c>
      <c r="U794" s="65">
        <v>618.59582542694488</v>
      </c>
      <c r="V794" s="280">
        <v>35.074383301707776</v>
      </c>
    </row>
    <row r="795" spans="1:22" ht="12.75" x14ac:dyDescent="0.2">
      <c r="A795" s="332"/>
      <c r="B795" s="298">
        <v>789</v>
      </c>
      <c r="C795" s="278" t="s">
        <v>406</v>
      </c>
      <c r="D795" s="60" t="s">
        <v>407</v>
      </c>
      <c r="E795" s="69" t="s">
        <v>398</v>
      </c>
      <c r="F795" s="222" t="s">
        <v>40</v>
      </c>
      <c r="G795" s="35">
        <v>9</v>
      </c>
      <c r="H795" s="35">
        <v>1990</v>
      </c>
      <c r="I795" s="37">
        <v>7.8167999999999997</v>
      </c>
      <c r="J795" s="37">
        <v>0.91</v>
      </c>
      <c r="K795" s="37">
        <v>1</v>
      </c>
      <c r="L795" s="37">
        <v>0.42</v>
      </c>
      <c r="M795" s="37"/>
      <c r="N795" s="37">
        <v>5.49</v>
      </c>
      <c r="O795" s="37">
        <v>513.42999999999995</v>
      </c>
      <c r="P795" s="37">
        <v>5.49</v>
      </c>
      <c r="Q795" s="37">
        <v>513.42999999999995</v>
      </c>
      <c r="R795" s="38">
        <v>1.0692791617163003E-2</v>
      </c>
      <c r="S795" s="39">
        <v>64.75</v>
      </c>
      <c r="T795" s="40">
        <v>0.6923582572113044</v>
      </c>
      <c r="U795" s="40">
        <v>641.56749702978027</v>
      </c>
      <c r="V795" s="277">
        <v>41.541495432678275</v>
      </c>
    </row>
    <row r="796" spans="1:22" ht="12.75" x14ac:dyDescent="0.2">
      <c r="A796" s="332"/>
      <c r="B796" s="298">
        <v>790</v>
      </c>
      <c r="C796" s="278" t="s">
        <v>189</v>
      </c>
      <c r="D796" s="60" t="s">
        <v>190</v>
      </c>
      <c r="E796" s="36" t="s">
        <v>582</v>
      </c>
      <c r="F796" s="222" t="s">
        <v>40</v>
      </c>
      <c r="G796" s="35">
        <v>54</v>
      </c>
      <c r="H796" s="35" t="s">
        <v>51</v>
      </c>
      <c r="I796" s="37">
        <v>40.200000000000003</v>
      </c>
      <c r="J796" s="37">
        <v>3.8</v>
      </c>
      <c r="K796" s="37">
        <v>9.9</v>
      </c>
      <c r="L796" s="37">
        <v>0.5</v>
      </c>
      <c r="M796" s="37">
        <v>4.7</v>
      </c>
      <c r="N796" s="37">
        <v>21.3</v>
      </c>
      <c r="O796" s="37">
        <v>2522</v>
      </c>
      <c r="P796" s="37">
        <v>25.8</v>
      </c>
      <c r="Q796" s="37">
        <v>2392.6999999999998</v>
      </c>
      <c r="R796" s="38">
        <v>1.078E-2</v>
      </c>
      <c r="S796" s="39">
        <v>57</v>
      </c>
      <c r="T796" s="40">
        <v>0.61</v>
      </c>
      <c r="U796" s="40">
        <v>646.97</v>
      </c>
      <c r="V796" s="277">
        <v>36.880000000000003</v>
      </c>
    </row>
    <row r="797" spans="1:22" ht="12.75" x14ac:dyDescent="0.2">
      <c r="A797" s="332"/>
      <c r="B797" s="299">
        <v>791</v>
      </c>
      <c r="C797" s="278" t="s">
        <v>357</v>
      </c>
      <c r="D797" s="60" t="s">
        <v>358</v>
      </c>
      <c r="E797" s="36" t="s">
        <v>809</v>
      </c>
      <c r="F797" s="222" t="s">
        <v>40</v>
      </c>
      <c r="G797" s="35">
        <v>5</v>
      </c>
      <c r="H797" s="35">
        <v>1984</v>
      </c>
      <c r="I797" s="37">
        <v>2.1</v>
      </c>
      <c r="J797" s="37">
        <v>0.1</v>
      </c>
      <c r="K797" s="37">
        <v>0</v>
      </c>
      <c r="L797" s="37">
        <v>0</v>
      </c>
      <c r="M797" s="37">
        <v>0.2</v>
      </c>
      <c r="N797" s="37">
        <v>1.8</v>
      </c>
      <c r="O797" s="37">
        <v>180.5</v>
      </c>
      <c r="P797" s="37">
        <v>2</v>
      </c>
      <c r="Q797" s="37">
        <v>180.5</v>
      </c>
      <c r="R797" s="38">
        <v>1.1080332409972299E-2</v>
      </c>
      <c r="S797" s="39">
        <v>61.26</v>
      </c>
      <c r="T797" s="40">
        <v>0.67878116343490302</v>
      </c>
      <c r="U797" s="40">
        <v>664.81994459833788</v>
      </c>
      <c r="V797" s="277">
        <v>40.726869806094172</v>
      </c>
    </row>
    <row r="798" spans="1:22" ht="12.75" x14ac:dyDescent="0.2">
      <c r="A798" s="332"/>
      <c r="B798" s="298">
        <v>792</v>
      </c>
      <c r="C798" s="278" t="s">
        <v>189</v>
      </c>
      <c r="D798" s="60" t="s">
        <v>190</v>
      </c>
      <c r="E798" s="36" t="s">
        <v>583</v>
      </c>
      <c r="F798" s="222" t="s">
        <v>40</v>
      </c>
      <c r="G798" s="35">
        <v>45</v>
      </c>
      <c r="H798" s="35" t="s">
        <v>51</v>
      </c>
      <c r="I798" s="37">
        <v>37.200000000000003</v>
      </c>
      <c r="J798" s="37">
        <v>3.4</v>
      </c>
      <c r="K798" s="37">
        <v>7.6</v>
      </c>
      <c r="L798" s="37">
        <v>0.4</v>
      </c>
      <c r="M798" s="37">
        <v>0</v>
      </c>
      <c r="N798" s="37">
        <v>25.8</v>
      </c>
      <c r="O798" s="37">
        <v>2327.9</v>
      </c>
      <c r="P798" s="37">
        <v>25.8</v>
      </c>
      <c r="Q798" s="37">
        <v>2327.9</v>
      </c>
      <c r="R798" s="38">
        <v>1.11E-2</v>
      </c>
      <c r="S798" s="39">
        <v>57</v>
      </c>
      <c r="T798" s="40">
        <v>0.63</v>
      </c>
      <c r="U798" s="40">
        <v>665.98</v>
      </c>
      <c r="V798" s="277">
        <v>37.96</v>
      </c>
    </row>
    <row r="799" spans="1:22" ht="12.75" x14ac:dyDescent="0.2">
      <c r="A799" s="332"/>
      <c r="B799" s="298">
        <v>793</v>
      </c>
      <c r="C799" s="278" t="s">
        <v>189</v>
      </c>
      <c r="D799" s="60" t="s">
        <v>190</v>
      </c>
      <c r="E799" s="36" t="s">
        <v>584</v>
      </c>
      <c r="F799" s="222" t="s">
        <v>40</v>
      </c>
      <c r="G799" s="35">
        <v>40</v>
      </c>
      <c r="H799" s="35" t="s">
        <v>51</v>
      </c>
      <c r="I799" s="37">
        <v>34</v>
      </c>
      <c r="J799" s="37">
        <v>2.2000000000000002</v>
      </c>
      <c r="K799" s="37">
        <v>6.8</v>
      </c>
      <c r="L799" s="37">
        <v>-0.5</v>
      </c>
      <c r="M799" s="37">
        <v>0</v>
      </c>
      <c r="N799" s="37">
        <v>25.5</v>
      </c>
      <c r="O799" s="37">
        <v>2298.4</v>
      </c>
      <c r="P799" s="37">
        <v>25.5</v>
      </c>
      <c r="Q799" s="37">
        <v>2298.4</v>
      </c>
      <c r="R799" s="38">
        <v>1.111E-2</v>
      </c>
      <c r="S799" s="39">
        <v>57</v>
      </c>
      <c r="T799" s="40">
        <v>0.63</v>
      </c>
      <c r="U799" s="40">
        <v>666.42</v>
      </c>
      <c r="V799" s="277">
        <v>37.99</v>
      </c>
    </row>
    <row r="800" spans="1:22" ht="12.75" x14ac:dyDescent="0.2">
      <c r="A800" s="332"/>
      <c r="B800" s="299">
        <v>794</v>
      </c>
      <c r="C800" s="278" t="s">
        <v>96</v>
      </c>
      <c r="D800" s="60" t="s">
        <v>97</v>
      </c>
      <c r="E800" s="36" t="s">
        <v>126</v>
      </c>
      <c r="F800" s="222"/>
      <c r="G800" s="35">
        <v>28</v>
      </c>
      <c r="H800" s="35">
        <v>1957</v>
      </c>
      <c r="I800" s="37">
        <v>16.260000000000002</v>
      </c>
      <c r="J800" s="37">
        <v>0</v>
      </c>
      <c r="K800" s="37">
        <v>0</v>
      </c>
      <c r="L800" s="37">
        <v>0</v>
      </c>
      <c r="M800" s="37">
        <v>0</v>
      </c>
      <c r="N800" s="37">
        <v>16.260000000000002</v>
      </c>
      <c r="O800" s="37">
        <v>1462.5</v>
      </c>
      <c r="P800" s="37">
        <v>14.47</v>
      </c>
      <c r="Q800" s="37">
        <v>1301.0899999999999</v>
      </c>
      <c r="R800" s="38">
        <v>1.112E-2</v>
      </c>
      <c r="S800" s="39">
        <v>47.4</v>
      </c>
      <c r="T800" s="40">
        <v>0.53</v>
      </c>
      <c r="U800" s="40">
        <v>667.07</v>
      </c>
      <c r="V800" s="277">
        <v>31.62</v>
      </c>
    </row>
    <row r="801" spans="1:22" ht="12.75" x14ac:dyDescent="0.2">
      <c r="A801" s="332"/>
      <c r="B801" s="298">
        <v>795</v>
      </c>
      <c r="C801" s="278" t="s">
        <v>189</v>
      </c>
      <c r="D801" s="60" t="s">
        <v>190</v>
      </c>
      <c r="E801" s="36" t="s">
        <v>203</v>
      </c>
      <c r="F801" s="222" t="s">
        <v>40</v>
      </c>
      <c r="G801" s="35">
        <v>8</v>
      </c>
      <c r="H801" s="35" t="s">
        <v>51</v>
      </c>
      <c r="I801" s="37">
        <v>4.5</v>
      </c>
      <c r="J801" s="37">
        <v>0</v>
      </c>
      <c r="K801" s="37">
        <v>0.1</v>
      </c>
      <c r="L801" s="37">
        <v>0</v>
      </c>
      <c r="M801" s="37">
        <v>0</v>
      </c>
      <c r="N801" s="37">
        <v>4.4000000000000004</v>
      </c>
      <c r="O801" s="37">
        <v>396.8</v>
      </c>
      <c r="P801" s="37">
        <v>4.4000000000000004</v>
      </c>
      <c r="Q801" s="37">
        <v>396.8</v>
      </c>
      <c r="R801" s="38">
        <v>1.1169999999999999E-2</v>
      </c>
      <c r="S801" s="39">
        <v>57</v>
      </c>
      <c r="T801" s="40">
        <v>0.64</v>
      </c>
      <c r="U801" s="40">
        <v>670.3</v>
      </c>
      <c r="V801" s="277">
        <v>38.21</v>
      </c>
    </row>
    <row r="802" spans="1:22" ht="12.75" x14ac:dyDescent="0.2">
      <c r="A802" s="332"/>
      <c r="B802" s="298">
        <v>796</v>
      </c>
      <c r="C802" s="278" t="s">
        <v>189</v>
      </c>
      <c r="D802" s="60" t="s">
        <v>190</v>
      </c>
      <c r="E802" s="36" t="s">
        <v>585</v>
      </c>
      <c r="F802" s="222" t="s">
        <v>40</v>
      </c>
      <c r="G802" s="35">
        <v>45</v>
      </c>
      <c r="H802" s="35" t="s">
        <v>51</v>
      </c>
      <c r="I802" s="37">
        <v>39.299999999999997</v>
      </c>
      <c r="J802" s="37">
        <v>4.8</v>
      </c>
      <c r="K802" s="37">
        <v>7.7</v>
      </c>
      <c r="L802" s="37">
        <v>0.7</v>
      </c>
      <c r="M802" s="37">
        <v>0</v>
      </c>
      <c r="N802" s="37">
        <v>26.1</v>
      </c>
      <c r="O802" s="37">
        <v>2338.6999999999998</v>
      </c>
      <c r="P802" s="37">
        <v>26.1</v>
      </c>
      <c r="Q802" s="37">
        <v>2338.6999999999998</v>
      </c>
      <c r="R802" s="38">
        <v>1.1180000000000001E-2</v>
      </c>
      <c r="S802" s="39">
        <v>57</v>
      </c>
      <c r="T802" s="40">
        <v>0.64</v>
      </c>
      <c r="U802" s="40">
        <v>670.75</v>
      </c>
      <c r="V802" s="277">
        <v>38.229999999999997</v>
      </c>
    </row>
    <row r="803" spans="1:22" ht="12.75" x14ac:dyDescent="0.2">
      <c r="A803" s="332"/>
      <c r="B803" s="299">
        <v>797</v>
      </c>
      <c r="C803" s="282" t="s">
        <v>172</v>
      </c>
      <c r="D803" s="35" t="s">
        <v>173</v>
      </c>
      <c r="E803" s="42" t="s">
        <v>557</v>
      </c>
      <c r="F803" s="222" t="s">
        <v>181</v>
      </c>
      <c r="G803" s="35">
        <v>7</v>
      </c>
      <c r="H803" s="35" t="s">
        <v>51</v>
      </c>
      <c r="I803" s="37">
        <f>SUM(J803:O803)</f>
        <v>343.59880000000004</v>
      </c>
      <c r="J803" s="37">
        <v>0.21029999999999999</v>
      </c>
      <c r="K803" s="37">
        <v>2.8119999999999998</v>
      </c>
      <c r="L803" s="37">
        <v>-6.3E-3</v>
      </c>
      <c r="M803" s="37">
        <v>0</v>
      </c>
      <c r="N803" s="37">
        <v>3.7928000000000002</v>
      </c>
      <c r="O803" s="37">
        <v>336.79</v>
      </c>
      <c r="P803" s="37">
        <f>N803</f>
        <v>3.7928000000000002</v>
      </c>
      <c r="Q803" s="37">
        <f>O803</f>
        <v>336.79</v>
      </c>
      <c r="R803" s="38">
        <f>P803/Q803</f>
        <v>1.1261617031384542E-2</v>
      </c>
      <c r="S803" s="39">
        <v>42.4</v>
      </c>
      <c r="T803" s="40">
        <f>R803*S803</f>
        <v>0.47749256213070457</v>
      </c>
      <c r="U803" s="40">
        <f>R803*60*1000</f>
        <v>675.69702188307258</v>
      </c>
      <c r="V803" s="277">
        <f>U803*S803/1000</f>
        <v>28.649553727842278</v>
      </c>
    </row>
    <row r="804" spans="1:22" ht="12.75" x14ac:dyDescent="0.2">
      <c r="A804" s="332"/>
      <c r="B804" s="298">
        <v>798</v>
      </c>
      <c r="C804" s="278" t="s">
        <v>96</v>
      </c>
      <c r="D804" s="60" t="s">
        <v>97</v>
      </c>
      <c r="E804" s="36" t="s">
        <v>129</v>
      </c>
      <c r="F804" s="222"/>
      <c r="G804" s="35">
        <v>18</v>
      </c>
      <c r="H804" s="35">
        <v>1959</v>
      </c>
      <c r="I804" s="37">
        <v>13.32</v>
      </c>
      <c r="J804" s="37">
        <v>2.35</v>
      </c>
      <c r="K804" s="37">
        <v>0</v>
      </c>
      <c r="L804" s="37">
        <v>0</v>
      </c>
      <c r="M804" s="37">
        <v>0</v>
      </c>
      <c r="N804" s="37">
        <v>10.97</v>
      </c>
      <c r="O804" s="37">
        <v>963.76</v>
      </c>
      <c r="P804" s="37">
        <v>10.97</v>
      </c>
      <c r="Q804" s="37">
        <v>963.76</v>
      </c>
      <c r="R804" s="38">
        <v>1.1390000000000001E-2</v>
      </c>
      <c r="S804" s="39">
        <v>47.4</v>
      </c>
      <c r="T804" s="40">
        <v>0.54</v>
      </c>
      <c r="U804" s="40">
        <v>683.2</v>
      </c>
      <c r="V804" s="277">
        <v>32.380000000000003</v>
      </c>
    </row>
    <row r="805" spans="1:22" ht="12.75" x14ac:dyDescent="0.2">
      <c r="A805" s="332"/>
      <c r="B805" s="298">
        <v>799</v>
      </c>
      <c r="C805" s="282" t="s">
        <v>172</v>
      </c>
      <c r="D805" s="35" t="s">
        <v>173</v>
      </c>
      <c r="E805" s="42" t="s">
        <v>558</v>
      </c>
      <c r="F805" s="222" t="s">
        <v>181</v>
      </c>
      <c r="G805" s="35">
        <v>7</v>
      </c>
      <c r="H805" s="35" t="s">
        <v>51</v>
      </c>
      <c r="I805" s="37">
        <f>SUM(J805:N805)</f>
        <v>3</v>
      </c>
      <c r="J805" s="37">
        <v>0.3155</v>
      </c>
      <c r="K805" s="37">
        <v>0</v>
      </c>
      <c r="L805" s="37">
        <v>4.1500000000000002E-2</v>
      </c>
      <c r="M805" s="37">
        <v>0</v>
      </c>
      <c r="N805" s="37">
        <v>2.6429999999999998</v>
      </c>
      <c r="O805" s="37">
        <v>231.49</v>
      </c>
      <c r="P805" s="37">
        <f>N805</f>
        <v>2.6429999999999998</v>
      </c>
      <c r="Q805" s="37">
        <f>O805</f>
        <v>231.49</v>
      </c>
      <c r="R805" s="38">
        <f>P805/Q805</f>
        <v>1.1417339841893817E-2</v>
      </c>
      <c r="S805" s="39">
        <v>42.4</v>
      </c>
      <c r="T805" s="40">
        <f>R805*S805</f>
        <v>0.48409520929629785</v>
      </c>
      <c r="U805" s="40">
        <f>R805*60*1000</f>
        <v>685.04039051362906</v>
      </c>
      <c r="V805" s="277">
        <f>U805*S805/1000</f>
        <v>29.045712557777872</v>
      </c>
    </row>
    <row r="806" spans="1:22" ht="12.75" x14ac:dyDescent="0.2">
      <c r="A806" s="332"/>
      <c r="B806" s="299">
        <v>800</v>
      </c>
      <c r="C806" s="278" t="s">
        <v>330</v>
      </c>
      <c r="D806" s="60" t="s">
        <v>331</v>
      </c>
      <c r="E806" s="244" t="s">
        <v>355</v>
      </c>
      <c r="F806" s="222" t="s">
        <v>40</v>
      </c>
      <c r="G806" s="245">
        <v>9</v>
      </c>
      <c r="H806" s="245" t="s">
        <v>354</v>
      </c>
      <c r="I806" s="37">
        <v>2.9179999999999997</v>
      </c>
      <c r="J806" s="37"/>
      <c r="K806" s="37"/>
      <c r="L806" s="37"/>
      <c r="M806" s="37">
        <v>0.29099999999999998</v>
      </c>
      <c r="N806" s="37">
        <v>2.6269999999999998</v>
      </c>
      <c r="O806" s="246">
        <v>255.12</v>
      </c>
      <c r="P806" s="37">
        <v>2.9180000000000001</v>
      </c>
      <c r="Q806" s="246">
        <v>255.1</v>
      </c>
      <c r="R806" s="38">
        <v>1.1438651509212075E-2</v>
      </c>
      <c r="S806" s="39">
        <v>57.8</v>
      </c>
      <c r="T806" s="40">
        <v>0.6611540572324579</v>
      </c>
      <c r="U806" s="40">
        <v>686.31909055272445</v>
      </c>
      <c r="V806" s="277">
        <v>39.669243433947472</v>
      </c>
    </row>
    <row r="807" spans="1:22" ht="12.75" x14ac:dyDescent="0.2">
      <c r="A807" s="332"/>
      <c r="B807" s="298">
        <v>801</v>
      </c>
      <c r="C807" s="278" t="s">
        <v>189</v>
      </c>
      <c r="D807" s="60" t="s">
        <v>190</v>
      </c>
      <c r="E807" s="36" t="s">
        <v>204</v>
      </c>
      <c r="F807" s="222" t="s">
        <v>40</v>
      </c>
      <c r="G807" s="35">
        <v>23</v>
      </c>
      <c r="H807" s="35" t="s">
        <v>51</v>
      </c>
      <c r="I807" s="37">
        <v>10.9</v>
      </c>
      <c r="J807" s="37">
        <v>0.7</v>
      </c>
      <c r="K807" s="37">
        <v>0.2</v>
      </c>
      <c r="L807" s="37">
        <v>-3.7</v>
      </c>
      <c r="M807" s="37">
        <v>0</v>
      </c>
      <c r="N807" s="37">
        <v>13.7</v>
      </c>
      <c r="O807" s="37">
        <v>1196.4000000000001</v>
      </c>
      <c r="P807" s="37">
        <v>13.7</v>
      </c>
      <c r="Q807" s="37">
        <v>1196.4000000000001</v>
      </c>
      <c r="R807" s="38">
        <v>1.1480000000000001E-2</v>
      </c>
      <c r="S807" s="39">
        <v>57</v>
      </c>
      <c r="T807" s="40">
        <v>0.65</v>
      </c>
      <c r="U807" s="40">
        <v>688.65</v>
      </c>
      <c r="V807" s="277">
        <v>39.25</v>
      </c>
    </row>
    <row r="808" spans="1:22" ht="12.75" x14ac:dyDescent="0.2">
      <c r="A808" s="332"/>
      <c r="B808" s="298">
        <v>802</v>
      </c>
      <c r="C808" s="278" t="s">
        <v>189</v>
      </c>
      <c r="D808" s="60" t="s">
        <v>190</v>
      </c>
      <c r="E808" s="36" t="s">
        <v>202</v>
      </c>
      <c r="F808" s="222" t="s">
        <v>40</v>
      </c>
      <c r="G808" s="35">
        <v>27</v>
      </c>
      <c r="H808" s="35" t="s">
        <v>51</v>
      </c>
      <c r="I808" s="37">
        <v>14.5</v>
      </c>
      <c r="J808" s="37">
        <v>0.5</v>
      </c>
      <c r="K808" s="37">
        <v>0.2</v>
      </c>
      <c r="L808" s="37">
        <v>-1.9</v>
      </c>
      <c r="M808" s="37">
        <v>0</v>
      </c>
      <c r="N808" s="37">
        <v>15.7</v>
      </c>
      <c r="O808" s="37">
        <v>1364.6</v>
      </c>
      <c r="P808" s="37">
        <v>15.7</v>
      </c>
      <c r="Q808" s="37">
        <v>1364.6</v>
      </c>
      <c r="R808" s="38">
        <v>1.1509999999999999E-2</v>
      </c>
      <c r="S808" s="39">
        <v>57</v>
      </c>
      <c r="T808" s="40">
        <v>0.66</v>
      </c>
      <c r="U808" s="40">
        <v>690.44</v>
      </c>
      <c r="V808" s="277">
        <v>39.36</v>
      </c>
    </row>
    <row r="809" spans="1:22" ht="12.75" x14ac:dyDescent="0.2">
      <c r="A809" s="332"/>
      <c r="B809" s="299">
        <v>803</v>
      </c>
      <c r="C809" s="282" t="s">
        <v>172</v>
      </c>
      <c r="D809" s="35" t="s">
        <v>173</v>
      </c>
      <c r="E809" s="42" t="s">
        <v>559</v>
      </c>
      <c r="F809" s="222" t="s">
        <v>181</v>
      </c>
      <c r="G809" s="35">
        <v>23</v>
      </c>
      <c r="H809" s="35" t="s">
        <v>51</v>
      </c>
      <c r="I809" s="37">
        <f>SUM(J809:N809)</f>
        <v>8.7059999999999995</v>
      </c>
      <c r="J809" s="37">
        <v>0.90439999999999998</v>
      </c>
      <c r="K809" s="37">
        <v>0</v>
      </c>
      <c r="L809" s="37">
        <v>0.26860000000000001</v>
      </c>
      <c r="M809" s="37">
        <v>0</v>
      </c>
      <c r="N809" s="37">
        <v>7.5330000000000004</v>
      </c>
      <c r="O809" s="37">
        <v>649.96</v>
      </c>
      <c r="P809" s="37">
        <f>N809</f>
        <v>7.5330000000000004</v>
      </c>
      <c r="Q809" s="37">
        <f>O809</f>
        <v>649.96</v>
      </c>
      <c r="R809" s="38">
        <f>P809/Q809</f>
        <v>1.1589943996553633E-2</v>
      </c>
      <c r="S809" s="39">
        <v>42.4</v>
      </c>
      <c r="T809" s="40">
        <f>R809*S809</f>
        <v>0.49141362545387401</v>
      </c>
      <c r="U809" s="40">
        <f>R809*60*1000</f>
        <v>695.39663979321801</v>
      </c>
      <c r="V809" s="277">
        <f>U809*S809/1000</f>
        <v>29.484817527232444</v>
      </c>
    </row>
    <row r="810" spans="1:22" ht="12.75" x14ac:dyDescent="0.2">
      <c r="A810" s="332"/>
      <c r="B810" s="298">
        <v>804</v>
      </c>
      <c r="C810" s="281" t="s">
        <v>957</v>
      </c>
      <c r="D810" s="257" t="s">
        <v>971</v>
      </c>
      <c r="E810" s="62" t="s">
        <v>998</v>
      </c>
      <c r="F810" s="224" t="s">
        <v>40</v>
      </c>
      <c r="G810" s="63">
        <v>7</v>
      </c>
      <c r="H810" s="63" t="s">
        <v>51</v>
      </c>
      <c r="I810" s="64">
        <v>4.9740000000000002</v>
      </c>
      <c r="J810" s="64">
        <v>0.68300000000000005</v>
      </c>
      <c r="K810" s="64">
        <v>0.13500000000000001</v>
      </c>
      <c r="L810" s="64">
        <v>-0.02</v>
      </c>
      <c r="M810" s="64">
        <v>0</v>
      </c>
      <c r="N810" s="64">
        <v>4.1760000000000002</v>
      </c>
      <c r="O810" s="64">
        <v>358.82</v>
      </c>
      <c r="P810" s="64">
        <v>4.1760000000000002</v>
      </c>
      <c r="Q810" s="64">
        <v>358.82</v>
      </c>
      <c r="R810" s="73">
        <v>1.1638147260464858E-2</v>
      </c>
      <c r="S810" s="70">
        <v>68.13</v>
      </c>
      <c r="T810" s="65">
        <v>0.79290697285547074</v>
      </c>
      <c r="U810" s="65">
        <v>698.28883562789144</v>
      </c>
      <c r="V810" s="280">
        <v>47.574418371328242</v>
      </c>
    </row>
    <row r="811" spans="1:22" ht="12.75" x14ac:dyDescent="0.2">
      <c r="A811" s="332"/>
      <c r="B811" s="298">
        <v>805</v>
      </c>
      <c r="C811" s="278" t="s">
        <v>357</v>
      </c>
      <c r="D811" s="60" t="s">
        <v>358</v>
      </c>
      <c r="E811" s="36" t="s">
        <v>808</v>
      </c>
      <c r="F811" s="222" t="s">
        <v>40</v>
      </c>
      <c r="G811" s="35">
        <v>3</v>
      </c>
      <c r="H811" s="35">
        <v>1988</v>
      </c>
      <c r="I811" s="37">
        <v>2.9950000000000001</v>
      </c>
      <c r="J811" s="37">
        <v>0.23899999999999999</v>
      </c>
      <c r="K811" s="37">
        <v>0.83299999999999996</v>
      </c>
      <c r="L811" s="37">
        <v>-3.5000000000000003E-2</v>
      </c>
      <c r="M811" s="37">
        <v>0.19600000000000001</v>
      </c>
      <c r="N811" s="37">
        <v>1.762</v>
      </c>
      <c r="O811" s="37">
        <v>167.31</v>
      </c>
      <c r="P811" s="37">
        <v>1.958</v>
      </c>
      <c r="Q811" s="37">
        <v>167.31</v>
      </c>
      <c r="R811" s="38">
        <v>1.1702827087442472E-2</v>
      </c>
      <c r="S811" s="39">
        <v>61.258000000000003</v>
      </c>
      <c r="T811" s="40">
        <v>0.71689178172255097</v>
      </c>
      <c r="U811" s="40">
        <v>702.16962524654832</v>
      </c>
      <c r="V811" s="277">
        <v>43.013506903353061</v>
      </c>
    </row>
    <row r="812" spans="1:22" ht="12.75" x14ac:dyDescent="0.2">
      <c r="A812" s="332"/>
      <c r="B812" s="299">
        <v>806</v>
      </c>
      <c r="C812" s="278" t="s">
        <v>189</v>
      </c>
      <c r="D812" s="60" t="s">
        <v>190</v>
      </c>
      <c r="E812" s="36" t="s">
        <v>586</v>
      </c>
      <c r="F812" s="222" t="s">
        <v>40</v>
      </c>
      <c r="G812" s="35">
        <v>25</v>
      </c>
      <c r="H812" s="35" t="s">
        <v>51</v>
      </c>
      <c r="I812" s="37">
        <v>24.1</v>
      </c>
      <c r="J812" s="37">
        <v>2.7</v>
      </c>
      <c r="K812" s="37">
        <v>3.5</v>
      </c>
      <c r="L812" s="37">
        <v>0</v>
      </c>
      <c r="M812" s="37">
        <v>0</v>
      </c>
      <c r="N812" s="37">
        <v>18</v>
      </c>
      <c r="O812" s="37">
        <v>1511.1</v>
      </c>
      <c r="P812" s="37">
        <v>18</v>
      </c>
      <c r="Q812" s="37">
        <v>1511.1</v>
      </c>
      <c r="R812" s="38">
        <v>1.188E-2</v>
      </c>
      <c r="S812" s="39">
        <v>57</v>
      </c>
      <c r="T812" s="40">
        <v>0.68</v>
      </c>
      <c r="U812" s="40">
        <v>713.07</v>
      </c>
      <c r="V812" s="277">
        <v>40.65</v>
      </c>
    </row>
    <row r="813" spans="1:22" ht="12.75" x14ac:dyDescent="0.2">
      <c r="A813" s="332"/>
      <c r="B813" s="298">
        <v>807</v>
      </c>
      <c r="C813" s="278" t="s">
        <v>330</v>
      </c>
      <c r="D813" s="60" t="s">
        <v>331</v>
      </c>
      <c r="E813" s="244" t="s">
        <v>353</v>
      </c>
      <c r="F813" s="222" t="s">
        <v>40</v>
      </c>
      <c r="G813" s="245">
        <v>6</v>
      </c>
      <c r="H813" s="245" t="s">
        <v>354</v>
      </c>
      <c r="I813" s="37">
        <v>5.3170000000000002</v>
      </c>
      <c r="J813" s="37">
        <v>0.33200000000000002</v>
      </c>
      <c r="K813" s="37">
        <v>1.903</v>
      </c>
      <c r="L813" s="37">
        <v>7.4999999999999997E-2</v>
      </c>
      <c r="M813" s="37"/>
      <c r="N813" s="37">
        <v>3.0070000000000001</v>
      </c>
      <c r="O813" s="246">
        <v>252.5</v>
      </c>
      <c r="P813" s="37">
        <v>3.0070000000000001</v>
      </c>
      <c r="Q813" s="246">
        <v>252.5</v>
      </c>
      <c r="R813" s="38">
        <v>1.1908910891089109E-2</v>
      </c>
      <c r="S813" s="39">
        <v>57.8</v>
      </c>
      <c r="T813" s="40">
        <v>0.6883350495049505</v>
      </c>
      <c r="U813" s="40">
        <v>714.53465346534654</v>
      </c>
      <c r="V813" s="277">
        <v>41.300102970297026</v>
      </c>
    </row>
    <row r="814" spans="1:22" ht="12.75" x14ac:dyDescent="0.2">
      <c r="A814" s="332"/>
      <c r="B814" s="298">
        <v>808</v>
      </c>
      <c r="C814" s="278" t="s">
        <v>408</v>
      </c>
      <c r="D814" s="60" t="s">
        <v>409</v>
      </c>
      <c r="E814" s="36" t="s">
        <v>425</v>
      </c>
      <c r="F814" s="222" t="s">
        <v>181</v>
      </c>
      <c r="G814" s="35">
        <v>9</v>
      </c>
      <c r="H814" s="35" t="s">
        <v>51</v>
      </c>
      <c r="I814" s="37">
        <v>5.0599999999999996</v>
      </c>
      <c r="J814" s="37">
        <v>0</v>
      </c>
      <c r="K814" s="37">
        <v>0</v>
      </c>
      <c r="L814" s="37">
        <v>0</v>
      </c>
      <c r="M814" s="37">
        <v>0</v>
      </c>
      <c r="N814" s="37">
        <v>5.0599999999999996</v>
      </c>
      <c r="O814" s="37">
        <v>422.73</v>
      </c>
      <c r="P814" s="37">
        <v>5.0599999999999996</v>
      </c>
      <c r="Q814" s="37">
        <v>422.73</v>
      </c>
      <c r="R814" s="38">
        <v>1.1969815248503771E-2</v>
      </c>
      <c r="S814" s="39">
        <v>80.099999999999994</v>
      </c>
      <c r="T814" s="40">
        <v>0.95878220140515202</v>
      </c>
      <c r="U814" s="40">
        <v>718.18891491022634</v>
      </c>
      <c r="V814" s="277">
        <v>57.526932084309124</v>
      </c>
    </row>
    <row r="815" spans="1:22" ht="12.75" x14ac:dyDescent="0.2">
      <c r="A815" s="332"/>
      <c r="B815" s="299">
        <v>809</v>
      </c>
      <c r="C815" s="278" t="s">
        <v>357</v>
      </c>
      <c r="D815" s="60" t="s">
        <v>358</v>
      </c>
      <c r="E815" s="36" t="s">
        <v>807</v>
      </c>
      <c r="F815" s="222" t="s">
        <v>40</v>
      </c>
      <c r="G815" s="35">
        <v>6</v>
      </c>
      <c r="H815" s="35">
        <v>1934</v>
      </c>
      <c r="I815" s="37">
        <v>3.2240000000000002</v>
      </c>
      <c r="J815" s="37">
        <v>0.38800000000000001</v>
      </c>
      <c r="K815" s="37">
        <v>6.0999999999999999E-2</v>
      </c>
      <c r="L815" s="37">
        <v>0.02</v>
      </c>
      <c r="M815" s="37">
        <v>0.496</v>
      </c>
      <c r="N815" s="37">
        <v>2.2589999999999999</v>
      </c>
      <c r="O815" s="37">
        <v>229.18</v>
      </c>
      <c r="P815" s="37">
        <v>2.2309999999999999</v>
      </c>
      <c r="Q815" s="37">
        <v>185.58</v>
      </c>
      <c r="R815" s="38">
        <v>1.2021769587240003E-2</v>
      </c>
      <c r="S815" s="39">
        <v>61.258000000000003</v>
      </c>
      <c r="T815" s="40">
        <v>0.73642956137514815</v>
      </c>
      <c r="U815" s="40">
        <v>721.30617523440026</v>
      </c>
      <c r="V815" s="277">
        <v>44.185773682508895</v>
      </c>
    </row>
    <row r="816" spans="1:22" ht="12.75" x14ac:dyDescent="0.2">
      <c r="A816" s="332"/>
      <c r="B816" s="298">
        <v>810</v>
      </c>
      <c r="C816" s="282" t="s">
        <v>172</v>
      </c>
      <c r="D816" s="35" t="s">
        <v>173</v>
      </c>
      <c r="E816" s="42" t="s">
        <v>560</v>
      </c>
      <c r="F816" s="222" t="s">
        <v>181</v>
      </c>
      <c r="G816" s="35">
        <v>4</v>
      </c>
      <c r="H816" s="35" t="s">
        <v>51</v>
      </c>
      <c r="I816" s="37">
        <f>SUM(J816:N816)</f>
        <v>3.66</v>
      </c>
      <c r="J816" s="37">
        <v>0.15770000000000001</v>
      </c>
      <c r="K816" s="37">
        <v>0.74639999999999995</v>
      </c>
      <c r="L816" s="37">
        <v>-4.7000000000000002E-3</v>
      </c>
      <c r="M816" s="37">
        <v>0</v>
      </c>
      <c r="N816" s="37">
        <v>2.7606000000000002</v>
      </c>
      <c r="O816" s="37">
        <v>228.92</v>
      </c>
      <c r="P816" s="37">
        <f>N816</f>
        <v>2.7606000000000002</v>
      </c>
      <c r="Q816" s="37">
        <f>O816</f>
        <v>228.92</v>
      </c>
      <c r="R816" s="38">
        <f>P816/Q816</f>
        <v>1.2059234667132624E-2</v>
      </c>
      <c r="S816" s="39">
        <v>42.4</v>
      </c>
      <c r="T816" s="40">
        <f>R816*S816</f>
        <v>0.51131154988642324</v>
      </c>
      <c r="U816" s="40">
        <f>R816*60*1000</f>
        <v>723.55408002795741</v>
      </c>
      <c r="V816" s="277">
        <f>U816*S816/1000</f>
        <v>30.678692993185393</v>
      </c>
    </row>
    <row r="817" spans="1:22" ht="12.75" x14ac:dyDescent="0.2">
      <c r="A817" s="332"/>
      <c r="B817" s="298">
        <v>811</v>
      </c>
      <c r="C817" s="278" t="s">
        <v>408</v>
      </c>
      <c r="D817" s="60" t="s">
        <v>409</v>
      </c>
      <c r="E817" s="36" t="s">
        <v>422</v>
      </c>
      <c r="F817" s="222" t="s">
        <v>181</v>
      </c>
      <c r="G817" s="35">
        <v>9</v>
      </c>
      <c r="H817" s="35">
        <v>1977</v>
      </c>
      <c r="I817" s="37">
        <v>8.36</v>
      </c>
      <c r="J817" s="37">
        <v>0.38</v>
      </c>
      <c r="K817" s="37">
        <v>2.4300000000000002</v>
      </c>
      <c r="L817" s="37">
        <v>-0.02</v>
      </c>
      <c r="M817" s="37">
        <v>0</v>
      </c>
      <c r="N817" s="37">
        <v>5.57</v>
      </c>
      <c r="O817" s="37">
        <v>460.02</v>
      </c>
      <c r="P817" s="37">
        <v>5.57</v>
      </c>
      <c r="Q817" s="37">
        <v>460.02</v>
      </c>
      <c r="R817" s="38">
        <v>1.2108169210034348E-2</v>
      </c>
      <c r="S817" s="39">
        <v>80.099999999999994</v>
      </c>
      <c r="T817" s="40">
        <v>0.96986435372375124</v>
      </c>
      <c r="U817" s="40">
        <v>726.49015260206079</v>
      </c>
      <c r="V817" s="277">
        <v>58.191861223425072</v>
      </c>
    </row>
    <row r="818" spans="1:22" ht="12.75" x14ac:dyDescent="0.2">
      <c r="A818" s="332"/>
      <c r="B818" s="299">
        <v>812</v>
      </c>
      <c r="C818" s="278" t="s">
        <v>357</v>
      </c>
      <c r="D818" s="60" t="s">
        <v>358</v>
      </c>
      <c r="E818" s="36" t="s">
        <v>373</v>
      </c>
      <c r="F818" s="222" t="s">
        <v>40</v>
      </c>
      <c r="G818" s="35">
        <v>12</v>
      </c>
      <c r="H818" s="35">
        <v>1958</v>
      </c>
      <c r="I818" s="37">
        <v>8.8130000000000006</v>
      </c>
      <c r="J818" s="37">
        <v>0.35499999999999998</v>
      </c>
      <c r="K818" s="37">
        <v>1.7869999999999999</v>
      </c>
      <c r="L818" s="37">
        <v>0.104</v>
      </c>
      <c r="M818" s="37">
        <v>0.65700000000000003</v>
      </c>
      <c r="N818" s="37">
        <v>5.91</v>
      </c>
      <c r="O818" s="37">
        <v>633.79</v>
      </c>
      <c r="P818" s="37">
        <v>5.8869999999999996</v>
      </c>
      <c r="Q818" s="37">
        <v>486.2</v>
      </c>
      <c r="R818" s="38">
        <v>1.2108185931715343E-2</v>
      </c>
      <c r="S818" s="39">
        <v>61.258000000000003</v>
      </c>
      <c r="T818" s="40">
        <v>0.74172325380501847</v>
      </c>
      <c r="U818" s="40">
        <v>726.49115590292058</v>
      </c>
      <c r="V818" s="277">
        <v>44.503395228301109</v>
      </c>
    </row>
    <row r="819" spans="1:22" ht="12.75" x14ac:dyDescent="0.2">
      <c r="A819" s="332"/>
      <c r="B819" s="298">
        <v>813</v>
      </c>
      <c r="C819" s="282" t="s">
        <v>172</v>
      </c>
      <c r="D819" s="35" t="s">
        <v>173</v>
      </c>
      <c r="E819" s="42" t="s">
        <v>561</v>
      </c>
      <c r="F819" s="222" t="s">
        <v>181</v>
      </c>
      <c r="G819" s="35">
        <v>4</v>
      </c>
      <c r="H819" s="35" t="s">
        <v>51</v>
      </c>
      <c r="I819" s="37">
        <f>SUM(J819:N819)</f>
        <v>4.2</v>
      </c>
      <c r="J819" s="37">
        <v>0.36809999999999998</v>
      </c>
      <c r="K819" s="37">
        <v>0.70379999999999998</v>
      </c>
      <c r="L819" s="37">
        <v>3.9899999999999998E-2</v>
      </c>
      <c r="M819" s="37">
        <v>0</v>
      </c>
      <c r="N819" s="37">
        <v>3.0882000000000001</v>
      </c>
      <c r="O819" s="37">
        <v>254.45</v>
      </c>
      <c r="P819" s="37">
        <f>N819</f>
        <v>3.0882000000000001</v>
      </c>
      <c r="Q819" s="37">
        <f>O819</f>
        <v>254.45</v>
      </c>
      <c r="R819" s="38">
        <f>P819/Q819</f>
        <v>1.2136765572804088E-2</v>
      </c>
      <c r="S819" s="39">
        <v>42.4</v>
      </c>
      <c r="T819" s="40">
        <f>R819*S819</f>
        <v>0.51459886028689328</v>
      </c>
      <c r="U819" s="40">
        <f>R819*60*1000</f>
        <v>728.20593436824527</v>
      </c>
      <c r="V819" s="277">
        <f>U819*S819/1000</f>
        <v>30.875931617213599</v>
      </c>
    </row>
    <row r="820" spans="1:22" ht="12.75" x14ac:dyDescent="0.2">
      <c r="A820" s="332"/>
      <c r="B820" s="298">
        <v>814</v>
      </c>
      <c r="C820" s="279" t="s">
        <v>141</v>
      </c>
      <c r="D820" s="255" t="s">
        <v>157</v>
      </c>
      <c r="E820" s="249" t="s">
        <v>168</v>
      </c>
      <c r="F820" s="250"/>
      <c r="G820" s="258">
        <v>47</v>
      </c>
      <c r="H820" s="252" t="s">
        <v>51</v>
      </c>
      <c r="I820" s="253">
        <v>28.14</v>
      </c>
      <c r="J820" s="253">
        <v>1.64</v>
      </c>
      <c r="K820" s="253">
        <v>6.74</v>
      </c>
      <c r="L820" s="253">
        <v>0.4</v>
      </c>
      <c r="M820" s="253">
        <v>3.49</v>
      </c>
      <c r="N820" s="253">
        <v>15.87</v>
      </c>
      <c r="O820" s="256">
        <v>1586.55</v>
      </c>
      <c r="P820" s="253">
        <v>18.98</v>
      </c>
      <c r="Q820" s="256">
        <v>1555.54</v>
      </c>
      <c r="R820" s="73">
        <v>1.2201550586934441E-2</v>
      </c>
      <c r="S820" s="70">
        <v>56.7</v>
      </c>
      <c r="T820" s="65">
        <v>0.69182791827918277</v>
      </c>
      <c r="U820" s="65">
        <v>732.09303521606637</v>
      </c>
      <c r="V820" s="280">
        <v>41.509675096750968</v>
      </c>
    </row>
    <row r="821" spans="1:22" ht="12.75" x14ac:dyDescent="0.2">
      <c r="A821" s="332"/>
      <c r="B821" s="299">
        <v>815</v>
      </c>
      <c r="C821" s="278" t="s">
        <v>357</v>
      </c>
      <c r="D821" s="60" t="s">
        <v>358</v>
      </c>
      <c r="E821" s="36" t="s">
        <v>369</v>
      </c>
      <c r="F821" s="222" t="s">
        <v>40</v>
      </c>
      <c r="G821" s="35">
        <v>12</v>
      </c>
      <c r="H821" s="35">
        <v>1965</v>
      </c>
      <c r="I821" s="37">
        <v>7.4509999999999996</v>
      </c>
      <c r="J821" s="37">
        <v>0.80300000000000005</v>
      </c>
      <c r="K821" s="37">
        <v>5.0999999999999997E-2</v>
      </c>
      <c r="L821" s="37">
        <v>0.115</v>
      </c>
      <c r="M821" s="37">
        <v>1.167</v>
      </c>
      <c r="N821" s="37">
        <v>5.3150000000000004</v>
      </c>
      <c r="O821" s="37">
        <v>529.58000000000004</v>
      </c>
      <c r="P821" s="37">
        <v>5.8739999999999997</v>
      </c>
      <c r="Q821" s="37">
        <v>479.98</v>
      </c>
      <c r="R821" s="38">
        <v>1.2238009917079877E-2</v>
      </c>
      <c r="S821" s="39">
        <v>61.258000000000003</v>
      </c>
      <c r="T821" s="40">
        <v>0.74967601150047913</v>
      </c>
      <c r="U821" s="40">
        <v>734.28059502479255</v>
      </c>
      <c r="V821" s="277">
        <v>44.980560690028746</v>
      </c>
    </row>
    <row r="822" spans="1:22" ht="12.75" x14ac:dyDescent="0.2">
      <c r="A822" s="332"/>
      <c r="B822" s="298">
        <v>816</v>
      </c>
      <c r="C822" s="278" t="s">
        <v>189</v>
      </c>
      <c r="D822" s="60" t="s">
        <v>190</v>
      </c>
      <c r="E822" s="36" t="s">
        <v>587</v>
      </c>
      <c r="F822" s="222" t="s">
        <v>40</v>
      </c>
      <c r="G822" s="35">
        <v>10</v>
      </c>
      <c r="H822" s="35" t="s">
        <v>51</v>
      </c>
      <c r="I822" s="37">
        <v>10.1</v>
      </c>
      <c r="J822" s="37">
        <v>0.45900000000000002</v>
      </c>
      <c r="K822" s="37">
        <v>2.21</v>
      </c>
      <c r="L822" s="37">
        <v>0.20399999999999999</v>
      </c>
      <c r="M822" s="37">
        <v>0</v>
      </c>
      <c r="N822" s="37">
        <v>7.2</v>
      </c>
      <c r="O822" s="37">
        <v>584.33000000000004</v>
      </c>
      <c r="P822" s="37">
        <v>7.2</v>
      </c>
      <c r="Q822" s="37">
        <v>584.33000000000004</v>
      </c>
      <c r="R822" s="38">
        <v>1.2330000000000001E-2</v>
      </c>
      <c r="S822" s="39">
        <v>57</v>
      </c>
      <c r="T822" s="40">
        <v>0.7</v>
      </c>
      <c r="U822" s="40">
        <v>739.84</v>
      </c>
      <c r="V822" s="277">
        <v>42.17</v>
      </c>
    </row>
    <row r="823" spans="1:22" ht="12.75" x14ac:dyDescent="0.2">
      <c r="A823" s="332"/>
      <c r="B823" s="298">
        <v>817</v>
      </c>
      <c r="C823" s="278" t="s">
        <v>139</v>
      </c>
      <c r="D823" s="60" t="s">
        <v>140</v>
      </c>
      <c r="E823" s="36" t="s">
        <v>509</v>
      </c>
      <c r="F823" s="222" t="s">
        <v>40</v>
      </c>
      <c r="G823" s="35">
        <v>146</v>
      </c>
      <c r="H823" s="35">
        <v>1973</v>
      </c>
      <c r="I823" s="37">
        <v>47.606999999999999</v>
      </c>
      <c r="J823" s="37">
        <v>9.18</v>
      </c>
      <c r="K823" s="37"/>
      <c r="L823" s="37">
        <v>0.42299999999999999</v>
      </c>
      <c r="M823" s="37"/>
      <c r="N823" s="37">
        <v>38.427</v>
      </c>
      <c r="O823" s="37">
        <v>3101.27</v>
      </c>
      <c r="P823" s="37">
        <v>38.427</v>
      </c>
      <c r="Q823" s="37">
        <v>3101.27</v>
      </c>
      <c r="R823" s="38">
        <v>1.239E-2</v>
      </c>
      <c r="S823" s="39">
        <v>45.78</v>
      </c>
      <c r="T823" s="40">
        <v>0.56999999999999995</v>
      </c>
      <c r="U823" s="40">
        <v>743.44</v>
      </c>
      <c r="V823" s="277">
        <v>34.03</v>
      </c>
    </row>
    <row r="824" spans="1:22" ht="12.75" x14ac:dyDescent="0.2">
      <c r="A824" s="332"/>
      <c r="B824" s="299">
        <v>818</v>
      </c>
      <c r="C824" s="278" t="s">
        <v>96</v>
      </c>
      <c r="D824" s="60" t="s">
        <v>97</v>
      </c>
      <c r="E824" s="36" t="s">
        <v>132</v>
      </c>
      <c r="F824" s="222"/>
      <c r="G824" s="35">
        <v>7</v>
      </c>
      <c r="H824" s="35">
        <v>1959</v>
      </c>
      <c r="I824" s="37">
        <v>4.01</v>
      </c>
      <c r="J824" s="37">
        <v>0</v>
      </c>
      <c r="K824" s="37">
        <v>0</v>
      </c>
      <c r="L824" s="37">
        <v>0</v>
      </c>
      <c r="M824" s="37">
        <v>0</v>
      </c>
      <c r="N824" s="37">
        <v>4.01</v>
      </c>
      <c r="O824" s="37">
        <v>321.98</v>
      </c>
      <c r="P824" s="37">
        <v>4.01</v>
      </c>
      <c r="Q824" s="37">
        <v>321.98</v>
      </c>
      <c r="R824" s="38">
        <v>1.2449999999999999E-2</v>
      </c>
      <c r="S824" s="39">
        <v>47.4</v>
      </c>
      <c r="T824" s="40">
        <v>0.59</v>
      </c>
      <c r="U824" s="40">
        <v>747.25</v>
      </c>
      <c r="V824" s="277">
        <v>35.42</v>
      </c>
    </row>
    <row r="825" spans="1:22" ht="12.75" x14ac:dyDescent="0.2">
      <c r="A825" s="332"/>
      <c r="B825" s="298">
        <v>819</v>
      </c>
      <c r="C825" s="282" t="s">
        <v>172</v>
      </c>
      <c r="D825" s="35" t="s">
        <v>173</v>
      </c>
      <c r="E825" s="42" t="s">
        <v>187</v>
      </c>
      <c r="F825" s="222" t="s">
        <v>181</v>
      </c>
      <c r="G825" s="35">
        <v>5</v>
      </c>
      <c r="H825" s="35" t="s">
        <v>51</v>
      </c>
      <c r="I825" s="37">
        <f>SUM(J825:N825)</f>
        <v>3.0411000000000001</v>
      </c>
      <c r="J825" s="37">
        <v>0.36809999999999998</v>
      </c>
      <c r="K825" s="37">
        <v>0.85440000000000005</v>
      </c>
      <c r="L825" s="37">
        <v>-0.621</v>
      </c>
      <c r="M825" s="37">
        <v>0</v>
      </c>
      <c r="N825" s="37">
        <v>2.4396</v>
      </c>
      <c r="O825" s="37">
        <v>192.6</v>
      </c>
      <c r="P825" s="37">
        <f>N825</f>
        <v>2.4396</v>
      </c>
      <c r="Q825" s="37">
        <f>O825</f>
        <v>192.6</v>
      </c>
      <c r="R825" s="38">
        <f>P825/Q825</f>
        <v>1.2666666666666666E-2</v>
      </c>
      <c r="S825" s="39">
        <v>42.4</v>
      </c>
      <c r="T825" s="40">
        <f>R825*S825</f>
        <v>0.53706666666666658</v>
      </c>
      <c r="U825" s="40">
        <f>R825*60*1000</f>
        <v>760</v>
      </c>
      <c r="V825" s="277">
        <f>U825*S825/1000</f>
        <v>32.223999999999997</v>
      </c>
    </row>
    <row r="826" spans="1:22" ht="12.75" x14ac:dyDescent="0.2">
      <c r="A826" s="332"/>
      <c r="B826" s="298">
        <v>820</v>
      </c>
      <c r="C826" s="278" t="s">
        <v>96</v>
      </c>
      <c r="D826" s="60" t="s">
        <v>97</v>
      </c>
      <c r="E826" s="36" t="s">
        <v>133</v>
      </c>
      <c r="F826" s="222"/>
      <c r="G826" s="35">
        <v>24</v>
      </c>
      <c r="H826" s="35">
        <v>1962</v>
      </c>
      <c r="I826" s="37">
        <v>5.09</v>
      </c>
      <c r="J826" s="37">
        <v>0</v>
      </c>
      <c r="K826" s="37">
        <v>0</v>
      </c>
      <c r="L826" s="37">
        <v>0</v>
      </c>
      <c r="M826" s="37">
        <v>0</v>
      </c>
      <c r="N826" s="37">
        <v>5.09</v>
      </c>
      <c r="O826" s="37">
        <v>402.03</v>
      </c>
      <c r="P826" s="37">
        <v>5.09</v>
      </c>
      <c r="Q826" s="37">
        <v>402.03</v>
      </c>
      <c r="R826" s="38">
        <v>1.2670000000000001E-2</v>
      </c>
      <c r="S826" s="39">
        <v>47.4</v>
      </c>
      <c r="T826" s="40">
        <v>0.6</v>
      </c>
      <c r="U826" s="40">
        <v>759.94</v>
      </c>
      <c r="V826" s="277">
        <v>36.020000000000003</v>
      </c>
    </row>
    <row r="827" spans="1:22" ht="12.75" x14ac:dyDescent="0.2">
      <c r="A827" s="332"/>
      <c r="B827" s="299">
        <v>821</v>
      </c>
      <c r="C827" s="282" t="s">
        <v>172</v>
      </c>
      <c r="D827" s="35" t="s">
        <v>173</v>
      </c>
      <c r="E827" s="42" t="s">
        <v>562</v>
      </c>
      <c r="F827" s="222" t="s">
        <v>181</v>
      </c>
      <c r="G827" s="35">
        <v>4</v>
      </c>
      <c r="H827" s="35" t="s">
        <v>51</v>
      </c>
      <c r="I827" s="37">
        <f>SUM(J827:N827)</f>
        <v>5</v>
      </c>
      <c r="J827" s="37">
        <v>0.34179999999999999</v>
      </c>
      <c r="K827" s="37">
        <v>0.78059999999999996</v>
      </c>
      <c r="L827" s="37">
        <v>-3.5799999999999998E-2</v>
      </c>
      <c r="M827" s="37">
        <v>0</v>
      </c>
      <c r="N827" s="37">
        <v>3.9134000000000002</v>
      </c>
      <c r="O827" s="37">
        <v>306.08</v>
      </c>
      <c r="P827" s="37">
        <f>N827</f>
        <v>3.9134000000000002</v>
      </c>
      <c r="Q827" s="37">
        <f>O827</f>
        <v>306.08</v>
      </c>
      <c r="R827" s="38">
        <f>P827/Q827</f>
        <v>1.2785546262415057E-2</v>
      </c>
      <c r="S827" s="39">
        <v>42.4</v>
      </c>
      <c r="T827" s="40">
        <f>R827*S827</f>
        <v>0.54210716152639837</v>
      </c>
      <c r="U827" s="40">
        <f>R827*60*1000</f>
        <v>767.13277574490337</v>
      </c>
      <c r="V827" s="277">
        <f>U827*S827/1000</f>
        <v>32.5264296915839</v>
      </c>
    </row>
    <row r="828" spans="1:22" ht="12.75" x14ac:dyDescent="0.2">
      <c r="A828" s="332"/>
      <c r="B828" s="298">
        <v>822</v>
      </c>
      <c r="C828" s="278" t="s">
        <v>357</v>
      </c>
      <c r="D828" s="60" t="s">
        <v>358</v>
      </c>
      <c r="E828" s="36" t="s">
        <v>376</v>
      </c>
      <c r="F828" s="222" t="s">
        <v>40</v>
      </c>
      <c r="G828" s="35">
        <v>12</v>
      </c>
      <c r="H828" s="35">
        <v>1965</v>
      </c>
      <c r="I828" s="37">
        <v>7.9859999999999998</v>
      </c>
      <c r="J828" s="37">
        <v>0.81899999999999995</v>
      </c>
      <c r="K828" s="37">
        <v>0.49199999999999999</v>
      </c>
      <c r="L828" s="37">
        <v>-0.20699999999999999</v>
      </c>
      <c r="M828" s="37">
        <v>1.2390000000000001</v>
      </c>
      <c r="N828" s="37">
        <v>5.6440000000000001</v>
      </c>
      <c r="O828" s="37">
        <v>537.54999999999995</v>
      </c>
      <c r="P828" s="37">
        <v>6.34</v>
      </c>
      <c r="Q828" s="37">
        <v>495.2</v>
      </c>
      <c r="R828" s="38">
        <v>1.2802907915993538E-2</v>
      </c>
      <c r="S828" s="39">
        <v>61.258000000000003</v>
      </c>
      <c r="T828" s="40">
        <v>0.78428053311793222</v>
      </c>
      <c r="U828" s="40">
        <v>768.17447495961233</v>
      </c>
      <c r="V828" s="277">
        <v>47.056831987075938</v>
      </c>
    </row>
    <row r="829" spans="1:22" ht="12.75" x14ac:dyDescent="0.2">
      <c r="A829" s="332"/>
      <c r="B829" s="298">
        <v>823</v>
      </c>
      <c r="C829" s="276" t="s">
        <v>915</v>
      </c>
      <c r="D829" s="247" t="s">
        <v>916</v>
      </c>
      <c r="E829" s="42" t="s">
        <v>950</v>
      </c>
      <c r="F829" s="222" t="s">
        <v>40</v>
      </c>
      <c r="G829" s="35">
        <v>6</v>
      </c>
      <c r="H829" s="35">
        <v>1900</v>
      </c>
      <c r="I829" s="37">
        <v>1.5509999999999999</v>
      </c>
      <c r="J829" s="37">
        <v>5.0000000000000001E-9</v>
      </c>
      <c r="K829" s="37">
        <v>0</v>
      </c>
      <c r="L829" s="37">
        <v>0</v>
      </c>
      <c r="M829" s="37">
        <v>0.27917999700000001</v>
      </c>
      <c r="N829" s="37">
        <v>1.271819998</v>
      </c>
      <c r="O829" s="37">
        <v>193.05</v>
      </c>
      <c r="P829" s="37">
        <f>SUM(M829+N829)</f>
        <v>1.550999995</v>
      </c>
      <c r="Q829" s="37">
        <v>120.27</v>
      </c>
      <c r="R829" s="38">
        <f>P829/Q829</f>
        <v>1.2895983994346055E-2</v>
      </c>
      <c r="S829" s="40">
        <v>57.6</v>
      </c>
      <c r="T829" s="40">
        <f>R829*S829</f>
        <v>0.74280867807433282</v>
      </c>
      <c r="U829" s="40">
        <f>R829*60*1000</f>
        <v>773.75903966076328</v>
      </c>
      <c r="V829" s="277">
        <f>U829*S829/1000</f>
        <v>44.568520684459969</v>
      </c>
    </row>
    <row r="830" spans="1:22" ht="12.75" x14ac:dyDescent="0.2">
      <c r="A830" s="332"/>
      <c r="B830" s="299">
        <v>824</v>
      </c>
      <c r="C830" s="278" t="s">
        <v>139</v>
      </c>
      <c r="D830" s="60" t="s">
        <v>140</v>
      </c>
      <c r="E830" s="36" t="s">
        <v>510</v>
      </c>
      <c r="F830" s="222" t="s">
        <v>40</v>
      </c>
      <c r="G830" s="35">
        <v>26</v>
      </c>
      <c r="H830" s="35">
        <v>1965</v>
      </c>
      <c r="I830" s="37">
        <v>20.189</v>
      </c>
      <c r="J830" s="37">
        <v>1.9379999999999999</v>
      </c>
      <c r="K830" s="37"/>
      <c r="L830" s="37">
        <v>0.108</v>
      </c>
      <c r="M830" s="37"/>
      <c r="N830" s="37">
        <v>18.251000000000001</v>
      </c>
      <c r="O830" s="37">
        <v>1407.93</v>
      </c>
      <c r="P830" s="37">
        <v>14.929</v>
      </c>
      <c r="Q830" s="37">
        <v>1151.71</v>
      </c>
      <c r="R830" s="38">
        <v>1.2959999999999999E-2</v>
      </c>
      <c r="S830" s="39">
        <v>45.78</v>
      </c>
      <c r="T830" s="40">
        <v>0.59</v>
      </c>
      <c r="U830" s="40">
        <v>777.75</v>
      </c>
      <c r="V830" s="277">
        <v>35.61</v>
      </c>
    </row>
    <row r="831" spans="1:22" ht="12.75" x14ac:dyDescent="0.2">
      <c r="A831" s="332"/>
      <c r="B831" s="298">
        <v>825</v>
      </c>
      <c r="C831" s="282" t="s">
        <v>172</v>
      </c>
      <c r="D831" s="35" t="s">
        <v>173</v>
      </c>
      <c r="E831" s="42" t="s">
        <v>185</v>
      </c>
      <c r="F831" s="222" t="s">
        <v>181</v>
      </c>
      <c r="G831" s="35">
        <v>6</v>
      </c>
      <c r="H831" s="35" t="s">
        <v>51</v>
      </c>
      <c r="I831" s="37">
        <f>SUM(J831:N831)</f>
        <v>5.9</v>
      </c>
      <c r="J831" s="37">
        <v>0.6835</v>
      </c>
      <c r="K831" s="37">
        <v>0.92679999999999996</v>
      </c>
      <c r="L831" s="37">
        <v>3.0499999999999999E-2</v>
      </c>
      <c r="M831" s="37">
        <v>0</v>
      </c>
      <c r="N831" s="37">
        <v>4.2591999999999999</v>
      </c>
      <c r="O831" s="37">
        <v>326.97000000000003</v>
      </c>
      <c r="P831" s="37">
        <f>N831</f>
        <v>4.2591999999999999</v>
      </c>
      <c r="Q831" s="37">
        <f>O831</f>
        <v>326.97000000000003</v>
      </c>
      <c r="R831" s="38">
        <f>P831/Q831</f>
        <v>1.3026271523381348E-2</v>
      </c>
      <c r="S831" s="39">
        <v>42.4</v>
      </c>
      <c r="T831" s="40">
        <f>R831*S831</f>
        <v>0.55231391259136908</v>
      </c>
      <c r="U831" s="40">
        <f>R831*60*1000</f>
        <v>781.57629140288088</v>
      </c>
      <c r="V831" s="277">
        <f>U831*S831/1000</f>
        <v>33.138834755482144</v>
      </c>
    </row>
    <row r="832" spans="1:22" ht="12.75" x14ac:dyDescent="0.2">
      <c r="A832" s="332"/>
      <c r="B832" s="298">
        <v>826</v>
      </c>
      <c r="C832" s="278" t="s">
        <v>328</v>
      </c>
      <c r="D832" s="60" t="s">
        <v>329</v>
      </c>
      <c r="E832" s="36" t="s">
        <v>778</v>
      </c>
      <c r="F832" s="222" t="s">
        <v>40</v>
      </c>
      <c r="G832" s="35">
        <v>8</v>
      </c>
      <c r="H832" s="35">
        <v>1960</v>
      </c>
      <c r="I832" s="37">
        <v>6.6349999999999998</v>
      </c>
      <c r="J832" s="37">
        <v>0.42064000000000001</v>
      </c>
      <c r="K832" s="37">
        <v>1.4803120000000001</v>
      </c>
      <c r="L832" s="37">
        <v>-6.3639000000000001E-2</v>
      </c>
      <c r="M832" s="37">
        <v>0</v>
      </c>
      <c r="N832" s="37">
        <v>4.7976869999999998</v>
      </c>
      <c r="O832" s="37">
        <v>365.71</v>
      </c>
      <c r="P832" s="37">
        <v>4.7976869999999998</v>
      </c>
      <c r="Q832" s="37">
        <v>365.71</v>
      </c>
      <c r="R832" s="38">
        <v>1.3118829126903831E-2</v>
      </c>
      <c r="S832" s="39">
        <v>48.941000000000003</v>
      </c>
      <c r="T832" s="40">
        <v>0.64204861629980048</v>
      </c>
      <c r="U832" s="40">
        <v>787.12974761422993</v>
      </c>
      <c r="V832" s="277">
        <v>38.522916977988032</v>
      </c>
    </row>
    <row r="833" spans="1:22" ht="12.75" x14ac:dyDescent="0.2">
      <c r="A833" s="332"/>
      <c r="B833" s="299">
        <v>827</v>
      </c>
      <c r="C833" s="278" t="s">
        <v>139</v>
      </c>
      <c r="D833" s="60" t="s">
        <v>140</v>
      </c>
      <c r="E833" s="36" t="s">
        <v>511</v>
      </c>
      <c r="F833" s="222" t="s">
        <v>40</v>
      </c>
      <c r="G833" s="35">
        <v>32</v>
      </c>
      <c r="H833" s="35">
        <v>1961</v>
      </c>
      <c r="I833" s="37">
        <v>20.379000000000001</v>
      </c>
      <c r="J833" s="37">
        <v>2.9580000000000002</v>
      </c>
      <c r="K833" s="37"/>
      <c r="L833" s="37">
        <v>0.75600000000000001</v>
      </c>
      <c r="M833" s="37"/>
      <c r="N833" s="37">
        <v>17.420999999999999</v>
      </c>
      <c r="O833" s="37">
        <v>1411.88</v>
      </c>
      <c r="P833" s="37">
        <v>17.420999999999999</v>
      </c>
      <c r="Q833" s="37">
        <v>1321.43</v>
      </c>
      <c r="R833" s="38">
        <v>1.3180000000000001E-2</v>
      </c>
      <c r="S833" s="39">
        <v>45.78</v>
      </c>
      <c r="T833" s="40">
        <v>0.6</v>
      </c>
      <c r="U833" s="40">
        <v>791.01</v>
      </c>
      <c r="V833" s="277">
        <v>36.21</v>
      </c>
    </row>
    <row r="834" spans="1:22" ht="12.75" x14ac:dyDescent="0.2">
      <c r="A834" s="332"/>
      <c r="B834" s="298">
        <v>828</v>
      </c>
      <c r="C834" s="278" t="s">
        <v>189</v>
      </c>
      <c r="D834" s="60" t="s">
        <v>190</v>
      </c>
      <c r="E834" s="36" t="s">
        <v>206</v>
      </c>
      <c r="F834" s="222" t="s">
        <v>40</v>
      </c>
      <c r="G834" s="35">
        <v>4</v>
      </c>
      <c r="H834" s="35" t="s">
        <v>51</v>
      </c>
      <c r="I834" s="37">
        <v>1.8</v>
      </c>
      <c r="J834" s="37">
        <v>0</v>
      </c>
      <c r="K834" s="37">
        <v>0</v>
      </c>
      <c r="L834" s="37">
        <v>0</v>
      </c>
      <c r="M834" s="37">
        <v>0</v>
      </c>
      <c r="N834" s="37">
        <v>1.79</v>
      </c>
      <c r="O834" s="37">
        <v>135.59</v>
      </c>
      <c r="P834" s="37">
        <v>1.792</v>
      </c>
      <c r="Q834" s="37">
        <v>135.59</v>
      </c>
      <c r="R834" s="38">
        <v>1.3220000000000001E-2</v>
      </c>
      <c r="S834" s="39">
        <v>57</v>
      </c>
      <c r="T834" s="40">
        <v>0.75</v>
      </c>
      <c r="U834" s="40">
        <v>792.98</v>
      </c>
      <c r="V834" s="277">
        <v>45.2</v>
      </c>
    </row>
    <row r="835" spans="1:22" ht="12.75" x14ac:dyDescent="0.2">
      <c r="A835" s="332"/>
      <c r="B835" s="298">
        <v>829</v>
      </c>
      <c r="C835" s="278" t="s">
        <v>328</v>
      </c>
      <c r="D835" s="60" t="s">
        <v>329</v>
      </c>
      <c r="E835" s="36" t="s">
        <v>779</v>
      </c>
      <c r="F835" s="222" t="s">
        <v>40</v>
      </c>
      <c r="G835" s="35">
        <v>8</v>
      </c>
      <c r="H835" s="35">
        <v>1959</v>
      </c>
      <c r="I835" s="37">
        <v>6.0599970000000001</v>
      </c>
      <c r="J835" s="37">
        <v>0.44167200000000001</v>
      </c>
      <c r="K835" s="37">
        <v>0.83559300000000003</v>
      </c>
      <c r="L835" s="37">
        <v>-3.3674000000000003E-2</v>
      </c>
      <c r="M835" s="37">
        <v>0</v>
      </c>
      <c r="N835" s="37">
        <v>4.8164059999999997</v>
      </c>
      <c r="O835" s="37">
        <v>363.07</v>
      </c>
      <c r="P835" s="37">
        <v>4.8164059999999997</v>
      </c>
      <c r="Q835" s="37">
        <v>363.07</v>
      </c>
      <c r="R835" s="38">
        <v>1.3265777949155809E-2</v>
      </c>
      <c r="S835" s="39">
        <v>48.941000000000003</v>
      </c>
      <c r="T835" s="40">
        <v>0.64924043860963443</v>
      </c>
      <c r="U835" s="40">
        <v>795.94667694934856</v>
      </c>
      <c r="V835" s="277">
        <v>38.954426316578072</v>
      </c>
    </row>
    <row r="836" spans="1:22" ht="12.75" x14ac:dyDescent="0.2">
      <c r="A836" s="332"/>
      <c r="B836" s="299">
        <v>830</v>
      </c>
      <c r="C836" s="278" t="s">
        <v>328</v>
      </c>
      <c r="D836" s="60" t="s">
        <v>329</v>
      </c>
      <c r="E836" s="36" t="s">
        <v>780</v>
      </c>
      <c r="F836" s="222" t="s">
        <v>40</v>
      </c>
      <c r="G836" s="35">
        <v>8</v>
      </c>
      <c r="H836" s="35">
        <v>1961</v>
      </c>
      <c r="I836" s="37">
        <v>4.9820019999999996</v>
      </c>
      <c r="J836" s="37">
        <v>0.26290000000000002</v>
      </c>
      <c r="K836" s="37">
        <v>0.26677499999999998</v>
      </c>
      <c r="L836" s="37">
        <v>0.24709999999999999</v>
      </c>
      <c r="M836" s="37">
        <v>0</v>
      </c>
      <c r="N836" s="37">
        <v>4.2052269999999998</v>
      </c>
      <c r="O836" s="37">
        <v>316.22000000000003</v>
      </c>
      <c r="P836" s="37">
        <v>4.2052269999999998</v>
      </c>
      <c r="Q836" s="37">
        <v>316.22000000000003</v>
      </c>
      <c r="R836" s="38">
        <v>1.3298421984694199E-2</v>
      </c>
      <c r="S836" s="39">
        <v>48.941000000000003</v>
      </c>
      <c r="T836" s="40">
        <v>0.65083807035291885</v>
      </c>
      <c r="U836" s="40">
        <v>797.90531908165201</v>
      </c>
      <c r="V836" s="277">
        <v>39.050284221175133</v>
      </c>
    </row>
    <row r="837" spans="1:22" ht="12.75" x14ac:dyDescent="0.2">
      <c r="A837" s="332"/>
      <c r="B837" s="298">
        <v>831</v>
      </c>
      <c r="C837" s="278" t="s">
        <v>139</v>
      </c>
      <c r="D837" s="60" t="s">
        <v>140</v>
      </c>
      <c r="E837" s="36" t="s">
        <v>512</v>
      </c>
      <c r="F837" s="222" t="s">
        <v>40</v>
      </c>
      <c r="G837" s="35">
        <v>13</v>
      </c>
      <c r="H837" s="35">
        <v>1955</v>
      </c>
      <c r="I837" s="37">
        <v>5.8220000000000001</v>
      </c>
      <c r="J837" s="37">
        <v>0.45900000000000002</v>
      </c>
      <c r="K837" s="37"/>
      <c r="L837" s="37">
        <v>3.7999999999999999E-2</v>
      </c>
      <c r="M837" s="37"/>
      <c r="N837" s="37">
        <v>5.3630000000000004</v>
      </c>
      <c r="O837" s="37">
        <v>399.33</v>
      </c>
      <c r="P837" s="37">
        <v>4.5919999999999996</v>
      </c>
      <c r="Q837" s="37">
        <v>341.96</v>
      </c>
      <c r="R837" s="38">
        <v>1.3429999999999999E-2</v>
      </c>
      <c r="S837" s="39">
        <v>45.78</v>
      </c>
      <c r="T837" s="40">
        <v>0.61</v>
      </c>
      <c r="U837" s="40">
        <v>805.71</v>
      </c>
      <c r="V837" s="277">
        <v>36.89</v>
      </c>
    </row>
    <row r="838" spans="1:22" ht="12.75" x14ac:dyDescent="0.2">
      <c r="A838" s="332"/>
      <c r="B838" s="298">
        <v>832</v>
      </c>
      <c r="C838" s="278" t="s">
        <v>139</v>
      </c>
      <c r="D838" s="60" t="s">
        <v>140</v>
      </c>
      <c r="E838" s="36" t="s">
        <v>513</v>
      </c>
      <c r="F838" s="222" t="s">
        <v>40</v>
      </c>
      <c r="G838" s="35">
        <v>6</v>
      </c>
      <c r="H838" s="35">
        <v>1955</v>
      </c>
      <c r="I838" s="37">
        <v>3.7570000000000001</v>
      </c>
      <c r="J838" s="37">
        <v>0.35699999999999998</v>
      </c>
      <c r="K838" s="37"/>
      <c r="L838" s="37">
        <v>3.2000000000000001E-2</v>
      </c>
      <c r="M838" s="37"/>
      <c r="N838" s="37">
        <v>3.4</v>
      </c>
      <c r="O838" s="37">
        <v>249.66</v>
      </c>
      <c r="P838" s="37">
        <v>2.2250000000000001</v>
      </c>
      <c r="Q838" s="37">
        <v>163.41999999999999</v>
      </c>
      <c r="R838" s="38">
        <v>1.362E-2</v>
      </c>
      <c r="S838" s="39">
        <v>45.78</v>
      </c>
      <c r="T838" s="40">
        <v>0.62</v>
      </c>
      <c r="U838" s="40">
        <v>816.91</v>
      </c>
      <c r="V838" s="277">
        <v>37.4</v>
      </c>
    </row>
    <row r="839" spans="1:22" ht="12.75" x14ac:dyDescent="0.2">
      <c r="A839" s="332"/>
      <c r="B839" s="299">
        <v>833</v>
      </c>
      <c r="C839" s="278" t="s">
        <v>139</v>
      </c>
      <c r="D839" s="60" t="s">
        <v>140</v>
      </c>
      <c r="E839" s="36" t="s">
        <v>514</v>
      </c>
      <c r="F839" s="222" t="s">
        <v>40</v>
      </c>
      <c r="G839" s="35">
        <v>6</v>
      </c>
      <c r="H839" s="35">
        <v>1953</v>
      </c>
      <c r="I839" s="37">
        <v>2.6869999999999998</v>
      </c>
      <c r="J839" s="37">
        <v>0.153</v>
      </c>
      <c r="K839" s="37"/>
      <c r="L839" s="37">
        <v>4.4999999999999998E-2</v>
      </c>
      <c r="M839" s="37"/>
      <c r="N839" s="37">
        <v>2.5339999999999998</v>
      </c>
      <c r="O839" s="37">
        <v>272.16000000000003</v>
      </c>
      <c r="P839" s="37">
        <v>1.9550000000000001</v>
      </c>
      <c r="Q839" s="37">
        <v>142.96</v>
      </c>
      <c r="R839" s="38">
        <v>1.367E-2</v>
      </c>
      <c r="S839" s="39">
        <v>45.78</v>
      </c>
      <c r="T839" s="40">
        <v>0.63</v>
      </c>
      <c r="U839" s="40">
        <v>820.33</v>
      </c>
      <c r="V839" s="277">
        <v>37.549999999999997</v>
      </c>
    </row>
    <row r="840" spans="1:22" ht="12.75" x14ac:dyDescent="0.2">
      <c r="A840" s="332"/>
      <c r="B840" s="298">
        <v>834</v>
      </c>
      <c r="C840" s="278" t="s">
        <v>328</v>
      </c>
      <c r="D840" s="60" t="s">
        <v>329</v>
      </c>
      <c r="E840" s="36" t="s">
        <v>781</v>
      </c>
      <c r="F840" s="222" t="s">
        <v>40</v>
      </c>
      <c r="G840" s="35">
        <v>4</v>
      </c>
      <c r="H840" s="35">
        <v>1952</v>
      </c>
      <c r="I840" s="37">
        <v>2.8229989999999998</v>
      </c>
      <c r="J840" s="37">
        <v>0</v>
      </c>
      <c r="K840" s="37">
        <v>0</v>
      </c>
      <c r="L840" s="37">
        <v>0</v>
      </c>
      <c r="M840" s="37">
        <v>0</v>
      </c>
      <c r="N840" s="37">
        <v>2.8229989999999998</v>
      </c>
      <c r="O840" s="37">
        <v>206.32</v>
      </c>
      <c r="P840" s="37">
        <v>2.8229989999999998</v>
      </c>
      <c r="Q840" s="37">
        <v>206.32</v>
      </c>
      <c r="R840" s="38">
        <v>1.3682624079100427E-2</v>
      </c>
      <c r="S840" s="39">
        <v>48.941000000000003</v>
      </c>
      <c r="T840" s="40">
        <v>0.66964130505525399</v>
      </c>
      <c r="U840" s="40">
        <v>820.95744474602566</v>
      </c>
      <c r="V840" s="277">
        <v>40.178478303315245</v>
      </c>
    </row>
    <row r="841" spans="1:22" ht="12.75" x14ac:dyDescent="0.2">
      <c r="A841" s="332"/>
      <c r="B841" s="298">
        <v>835</v>
      </c>
      <c r="C841" s="278" t="s">
        <v>139</v>
      </c>
      <c r="D841" s="60" t="s">
        <v>140</v>
      </c>
      <c r="E841" s="36" t="s">
        <v>515</v>
      </c>
      <c r="F841" s="222" t="s">
        <v>40</v>
      </c>
      <c r="G841" s="35">
        <v>6</v>
      </c>
      <c r="H841" s="35">
        <v>1926</v>
      </c>
      <c r="I841" s="37">
        <v>5.5309999999999997</v>
      </c>
      <c r="J841" s="37">
        <v>0.30599999999999999</v>
      </c>
      <c r="K841" s="37">
        <v>1.74</v>
      </c>
      <c r="L841" s="37">
        <v>0.15</v>
      </c>
      <c r="M841" s="37"/>
      <c r="N841" s="37">
        <v>3.4849999999999999</v>
      </c>
      <c r="O841" s="37">
        <v>254.15</v>
      </c>
      <c r="P841" s="37">
        <v>3.4849999999999999</v>
      </c>
      <c r="Q841" s="37">
        <v>254.15</v>
      </c>
      <c r="R841" s="38">
        <v>1.371E-2</v>
      </c>
      <c r="S841" s="39">
        <v>45.78</v>
      </c>
      <c r="T841" s="40">
        <v>0.63</v>
      </c>
      <c r="U841" s="40">
        <v>822.74</v>
      </c>
      <c r="V841" s="277">
        <v>37.67</v>
      </c>
    </row>
    <row r="842" spans="1:22" ht="12.75" x14ac:dyDescent="0.2">
      <c r="A842" s="332"/>
      <c r="B842" s="299">
        <v>836</v>
      </c>
      <c r="C842" s="281" t="s">
        <v>957</v>
      </c>
      <c r="D842" s="257" t="s">
        <v>971</v>
      </c>
      <c r="E842" s="62" t="s">
        <v>999</v>
      </c>
      <c r="F842" s="224" t="s">
        <v>40</v>
      </c>
      <c r="G842" s="63">
        <v>12</v>
      </c>
      <c r="H842" s="63" t="s">
        <v>51</v>
      </c>
      <c r="I842" s="64">
        <v>10.700000000000001</v>
      </c>
      <c r="J842" s="64">
        <v>0.90700000000000003</v>
      </c>
      <c r="K842" s="64">
        <v>1.482</v>
      </c>
      <c r="L842" s="64">
        <v>6.2E-2</v>
      </c>
      <c r="M842" s="64">
        <v>0</v>
      </c>
      <c r="N842" s="64">
        <v>8.2490000000000006</v>
      </c>
      <c r="O842" s="64">
        <v>599.9</v>
      </c>
      <c r="P842" s="64">
        <v>8.2490000000000006</v>
      </c>
      <c r="Q842" s="64">
        <v>599.9</v>
      </c>
      <c r="R842" s="73">
        <v>1.3750625104184032E-2</v>
      </c>
      <c r="S842" s="70">
        <v>68.13</v>
      </c>
      <c r="T842" s="65">
        <v>0.93683008834805803</v>
      </c>
      <c r="U842" s="65">
        <v>825.03750625104192</v>
      </c>
      <c r="V842" s="280">
        <v>56.209805300883481</v>
      </c>
    </row>
    <row r="843" spans="1:22" ht="12.75" x14ac:dyDescent="0.2">
      <c r="A843" s="332"/>
      <c r="B843" s="298">
        <v>837</v>
      </c>
      <c r="C843" s="279" t="s">
        <v>141</v>
      </c>
      <c r="D843" s="248" t="s">
        <v>142</v>
      </c>
      <c r="E843" s="249" t="s">
        <v>171</v>
      </c>
      <c r="F843" s="250"/>
      <c r="G843" s="251">
        <v>4</v>
      </c>
      <c r="H843" s="259" t="s">
        <v>51</v>
      </c>
      <c r="I843" s="253">
        <v>3.25</v>
      </c>
      <c r="J843" s="253">
        <v>0.13</v>
      </c>
      <c r="K843" s="253">
        <v>0.45</v>
      </c>
      <c r="L843" s="253">
        <v>0.02</v>
      </c>
      <c r="M843" s="253">
        <v>0.47699999999999998</v>
      </c>
      <c r="N843" s="253">
        <v>2.173</v>
      </c>
      <c r="O843" s="254">
        <v>191.55</v>
      </c>
      <c r="P843" s="253">
        <v>2.65</v>
      </c>
      <c r="Q843" s="254">
        <v>191.55</v>
      </c>
      <c r="R843" s="73">
        <v>1.3834507961367789E-2</v>
      </c>
      <c r="S843" s="70">
        <v>56.7</v>
      </c>
      <c r="T843" s="65">
        <v>0.7844166014095536</v>
      </c>
      <c r="U843" s="65">
        <v>830.07047768206735</v>
      </c>
      <c r="V843" s="280">
        <v>47.064996084573224</v>
      </c>
    </row>
    <row r="844" spans="1:22" ht="12.75" x14ac:dyDescent="0.2">
      <c r="A844" s="332"/>
      <c r="B844" s="298">
        <v>838</v>
      </c>
      <c r="C844" s="283" t="s">
        <v>32</v>
      </c>
      <c r="D844" s="261" t="s">
        <v>33</v>
      </c>
      <c r="E844" s="262" t="s">
        <v>91</v>
      </c>
      <c r="F844" s="223"/>
      <c r="G844" s="60">
        <v>6</v>
      </c>
      <c r="H844" s="60">
        <v>1959</v>
      </c>
      <c r="I844" s="61">
        <v>6.15</v>
      </c>
      <c r="J844" s="61">
        <v>0.86814899999999995</v>
      </c>
      <c r="K844" s="61">
        <v>0.91288800000000003</v>
      </c>
      <c r="L844" s="61">
        <v>4.9852E-2</v>
      </c>
      <c r="M844" s="61">
        <v>0</v>
      </c>
      <c r="N844" s="61">
        <v>4.3191119999999996</v>
      </c>
      <c r="O844" s="61">
        <v>310.93</v>
      </c>
      <c r="P844" s="61">
        <v>4.3191119999999996</v>
      </c>
      <c r="Q844" s="61">
        <v>310.93</v>
      </c>
      <c r="R844" s="263">
        <v>1.389094651529283E-2</v>
      </c>
      <c r="S844" s="264">
        <v>54.1</v>
      </c>
      <c r="T844" s="264">
        <v>0.75150020647734217</v>
      </c>
      <c r="U844" s="264">
        <v>833.45679091756983</v>
      </c>
      <c r="V844" s="284">
        <v>45.090012388640524</v>
      </c>
    </row>
    <row r="845" spans="1:22" ht="12.75" x14ac:dyDescent="0.2">
      <c r="A845" s="332"/>
      <c r="B845" s="299">
        <v>839</v>
      </c>
      <c r="C845" s="278" t="s">
        <v>139</v>
      </c>
      <c r="D845" s="60" t="s">
        <v>140</v>
      </c>
      <c r="E845" s="36" t="s">
        <v>516</v>
      </c>
      <c r="F845" s="222" t="s">
        <v>40</v>
      </c>
      <c r="G845" s="35">
        <v>65</v>
      </c>
      <c r="H845" s="35">
        <v>1963</v>
      </c>
      <c r="I845" s="37">
        <v>20.963999999999999</v>
      </c>
      <c r="J845" s="37">
        <v>2.6520000000000001</v>
      </c>
      <c r="K845" s="37"/>
      <c r="L845" s="37">
        <v>-0.28499999999999998</v>
      </c>
      <c r="M845" s="37"/>
      <c r="N845" s="37">
        <v>18.312000000000001</v>
      </c>
      <c r="O845" s="37">
        <v>1312.02</v>
      </c>
      <c r="P845" s="37">
        <v>18.312000000000001</v>
      </c>
      <c r="Q845" s="37">
        <v>1312.02</v>
      </c>
      <c r="R845" s="38">
        <v>1.396E-2</v>
      </c>
      <c r="S845" s="39">
        <v>45.78</v>
      </c>
      <c r="T845" s="40">
        <v>0.64</v>
      </c>
      <c r="U845" s="40">
        <v>837.43</v>
      </c>
      <c r="V845" s="277">
        <v>38.340000000000003</v>
      </c>
    </row>
    <row r="846" spans="1:22" ht="12.75" x14ac:dyDescent="0.2">
      <c r="A846" s="332"/>
      <c r="B846" s="298">
        <v>840</v>
      </c>
      <c r="C846" s="278" t="s">
        <v>328</v>
      </c>
      <c r="D846" s="60" t="s">
        <v>329</v>
      </c>
      <c r="E846" s="36" t="s">
        <v>782</v>
      </c>
      <c r="F846" s="222" t="s">
        <v>40</v>
      </c>
      <c r="G846" s="35">
        <v>12</v>
      </c>
      <c r="H846" s="35">
        <v>1958</v>
      </c>
      <c r="I846" s="37">
        <v>11.856000000000002</v>
      </c>
      <c r="J846" s="37">
        <v>1.15676</v>
      </c>
      <c r="K846" s="37">
        <v>1.9115549999999999</v>
      </c>
      <c r="L846" s="37">
        <v>-0.18776000000000001</v>
      </c>
      <c r="M846" s="37">
        <v>0</v>
      </c>
      <c r="N846" s="37">
        <v>8.9754450000000006</v>
      </c>
      <c r="O846" s="37">
        <v>641.11</v>
      </c>
      <c r="P846" s="37">
        <v>8.9754450000000006</v>
      </c>
      <c r="Q846" s="37">
        <v>641.11</v>
      </c>
      <c r="R846" s="38">
        <v>1.3999851819500555E-2</v>
      </c>
      <c r="S846" s="39">
        <v>48.941000000000003</v>
      </c>
      <c r="T846" s="40">
        <v>0.68516674789817666</v>
      </c>
      <c r="U846" s="40">
        <v>839.99110917003327</v>
      </c>
      <c r="V846" s="277">
        <v>41.110004873890595</v>
      </c>
    </row>
    <row r="847" spans="1:22" ht="12.75" x14ac:dyDescent="0.2">
      <c r="A847" s="332"/>
      <c r="B847" s="298">
        <v>841</v>
      </c>
      <c r="C847" s="278" t="s">
        <v>357</v>
      </c>
      <c r="D847" s="60" t="s">
        <v>358</v>
      </c>
      <c r="E847" s="36" t="s">
        <v>374</v>
      </c>
      <c r="F847" s="222" t="s">
        <v>806</v>
      </c>
      <c r="G847" s="35">
        <v>5</v>
      </c>
      <c r="H847" s="35">
        <v>1986</v>
      </c>
      <c r="I847" s="37">
        <v>5.6639999999999997</v>
      </c>
      <c r="J847" s="37">
        <v>0</v>
      </c>
      <c r="K847" s="37">
        <v>0</v>
      </c>
      <c r="L847" s="37">
        <v>0</v>
      </c>
      <c r="M847" s="37">
        <v>1.02</v>
      </c>
      <c r="N847" s="37">
        <v>4.6440000000000001</v>
      </c>
      <c r="O847" s="37">
        <v>407.89</v>
      </c>
      <c r="P847" s="37">
        <v>2.7639999999999998</v>
      </c>
      <c r="Q847" s="37">
        <v>193.9</v>
      </c>
      <c r="R847" s="38">
        <v>1.4254770500257863E-2</v>
      </c>
      <c r="S847" s="39">
        <v>61.258000000000003</v>
      </c>
      <c r="T847" s="40">
        <v>0.87321873130479621</v>
      </c>
      <c r="U847" s="40">
        <v>855.2862300154718</v>
      </c>
      <c r="V847" s="277">
        <v>52.393123878287774</v>
      </c>
    </row>
    <row r="848" spans="1:22" ht="12.75" x14ac:dyDescent="0.2">
      <c r="A848" s="332"/>
      <c r="B848" s="299">
        <v>842</v>
      </c>
      <c r="C848" s="278" t="s">
        <v>357</v>
      </c>
      <c r="D848" s="60" t="s">
        <v>358</v>
      </c>
      <c r="E848" s="36" t="s">
        <v>371</v>
      </c>
      <c r="F848" s="222" t="s">
        <v>40</v>
      </c>
      <c r="G848" s="35">
        <v>6</v>
      </c>
      <c r="H848" s="35">
        <v>1957</v>
      </c>
      <c r="I848" s="37">
        <v>5.6310000000000002</v>
      </c>
      <c r="J848" s="37">
        <v>0.38300000000000001</v>
      </c>
      <c r="K848" s="37">
        <v>0.44</v>
      </c>
      <c r="L848" s="37">
        <v>0.22900000000000001</v>
      </c>
      <c r="M848" s="37">
        <v>0.45800000000000002</v>
      </c>
      <c r="N848" s="37">
        <v>4.1210000000000004</v>
      </c>
      <c r="O848" s="37">
        <v>319.77999999999997</v>
      </c>
      <c r="P848" s="37">
        <v>4.5789999999999997</v>
      </c>
      <c r="Q848" s="37">
        <v>319.77999999999997</v>
      </c>
      <c r="R848" s="38">
        <v>1.4319219463381074E-2</v>
      </c>
      <c r="S848" s="39">
        <v>61.258000000000003</v>
      </c>
      <c r="T848" s="40">
        <v>0.87716674588779786</v>
      </c>
      <c r="U848" s="40">
        <v>859.15316780286446</v>
      </c>
      <c r="V848" s="277">
        <v>52.630004753267876</v>
      </c>
    </row>
    <row r="849" spans="1:22" ht="12.75" x14ac:dyDescent="0.2">
      <c r="A849" s="332"/>
      <c r="B849" s="298">
        <v>843</v>
      </c>
      <c r="C849" s="281" t="s">
        <v>957</v>
      </c>
      <c r="D849" s="257" t="s">
        <v>958</v>
      </c>
      <c r="E849" s="62" t="s">
        <v>1000</v>
      </c>
      <c r="F849" s="224" t="s">
        <v>40</v>
      </c>
      <c r="G849" s="63">
        <v>12</v>
      </c>
      <c r="H849" s="63" t="s">
        <v>51</v>
      </c>
      <c r="I849" s="64">
        <v>7.7299999999999995</v>
      </c>
      <c r="J849" s="64">
        <v>0</v>
      </c>
      <c r="K849" s="64">
        <v>1.181</v>
      </c>
      <c r="L849" s="64">
        <v>0.255</v>
      </c>
      <c r="M849" s="64">
        <v>1.133</v>
      </c>
      <c r="N849" s="64">
        <v>5.1609999999999996</v>
      </c>
      <c r="O849" s="64">
        <v>438.57</v>
      </c>
      <c r="P849" s="64">
        <v>6.2939999999999996</v>
      </c>
      <c r="Q849" s="64">
        <v>438.57</v>
      </c>
      <c r="R849" s="73">
        <v>1.4351186811683425E-2</v>
      </c>
      <c r="S849" s="70">
        <v>68.13</v>
      </c>
      <c r="T849" s="65">
        <v>0.97774635747999172</v>
      </c>
      <c r="U849" s="65">
        <v>861.0712087010055</v>
      </c>
      <c r="V849" s="280">
        <v>58.664781448799495</v>
      </c>
    </row>
    <row r="850" spans="1:22" ht="12.75" x14ac:dyDescent="0.2">
      <c r="A850" s="332"/>
      <c r="B850" s="298">
        <v>844</v>
      </c>
      <c r="C850" s="278" t="s">
        <v>357</v>
      </c>
      <c r="D850" s="60" t="s">
        <v>358</v>
      </c>
      <c r="E850" s="36" t="s">
        <v>368</v>
      </c>
      <c r="F850" s="222" t="s">
        <v>40</v>
      </c>
      <c r="G850" s="35">
        <v>5</v>
      </c>
      <c r="H850" s="35">
        <v>1932</v>
      </c>
      <c r="I850" s="37">
        <v>4.0860000000000003</v>
      </c>
      <c r="J850" s="37">
        <v>0.16600000000000001</v>
      </c>
      <c r="K850" s="37">
        <v>0.308</v>
      </c>
      <c r="L850" s="37">
        <v>-1.2999999999999999E-2</v>
      </c>
      <c r="M850" s="37">
        <v>0.36199999999999999</v>
      </c>
      <c r="N850" s="37">
        <v>3.262</v>
      </c>
      <c r="O850" s="37">
        <v>252.37</v>
      </c>
      <c r="P850" s="37">
        <v>2.347</v>
      </c>
      <c r="Q850" s="37">
        <v>163.44</v>
      </c>
      <c r="R850" s="38">
        <v>1.4360009789525207E-2</v>
      </c>
      <c r="S850" s="39">
        <v>61.258000000000003</v>
      </c>
      <c r="T850" s="40">
        <v>0.87966547968673514</v>
      </c>
      <c r="U850" s="40">
        <v>861.60058737151246</v>
      </c>
      <c r="V850" s="277">
        <v>52.779928781204113</v>
      </c>
    </row>
    <row r="851" spans="1:22" ht="12.75" x14ac:dyDescent="0.2">
      <c r="A851" s="332"/>
      <c r="B851" s="299">
        <v>845</v>
      </c>
      <c r="C851" s="278" t="s">
        <v>328</v>
      </c>
      <c r="D851" s="60" t="s">
        <v>329</v>
      </c>
      <c r="E851" s="36" t="s">
        <v>783</v>
      </c>
      <c r="F851" s="222" t="s">
        <v>40</v>
      </c>
      <c r="G851" s="35">
        <v>12</v>
      </c>
      <c r="H851" s="35">
        <v>1956</v>
      </c>
      <c r="I851" s="37">
        <v>9.2810039999999994</v>
      </c>
      <c r="J851" s="37">
        <v>0.78869999999999996</v>
      </c>
      <c r="K851" s="37">
        <v>0.122796</v>
      </c>
      <c r="L851" s="37">
        <v>2.7300999999999999E-2</v>
      </c>
      <c r="M851" s="37">
        <v>0</v>
      </c>
      <c r="N851" s="37">
        <v>8.3422070000000001</v>
      </c>
      <c r="O851" s="37">
        <v>569.76</v>
      </c>
      <c r="P851" s="37">
        <v>8.3422070000000001</v>
      </c>
      <c r="Q851" s="37">
        <v>569.76</v>
      </c>
      <c r="R851" s="38">
        <v>1.4641615768042685E-2</v>
      </c>
      <c r="S851" s="39">
        <v>48.941000000000003</v>
      </c>
      <c r="T851" s="40">
        <v>0.7165753173037771</v>
      </c>
      <c r="U851" s="40">
        <v>878.49694608256118</v>
      </c>
      <c r="V851" s="277">
        <v>42.994519038226628</v>
      </c>
    </row>
    <row r="852" spans="1:22" ht="12.75" x14ac:dyDescent="0.2">
      <c r="A852" s="332"/>
      <c r="B852" s="298">
        <v>846</v>
      </c>
      <c r="C852" s="278" t="s">
        <v>328</v>
      </c>
      <c r="D852" s="60" t="s">
        <v>329</v>
      </c>
      <c r="E852" s="36" t="s">
        <v>784</v>
      </c>
      <c r="F852" s="222" t="s">
        <v>40</v>
      </c>
      <c r="G852" s="35">
        <v>12</v>
      </c>
      <c r="H852" s="35">
        <v>1955</v>
      </c>
      <c r="I852" s="37">
        <v>6.97</v>
      </c>
      <c r="J852" s="37">
        <v>0</v>
      </c>
      <c r="K852" s="37">
        <v>0</v>
      </c>
      <c r="L852" s="37">
        <v>0</v>
      </c>
      <c r="M852" s="37">
        <v>0</v>
      </c>
      <c r="N852" s="37">
        <v>6.97</v>
      </c>
      <c r="O852" s="37">
        <v>475.24</v>
      </c>
      <c r="P852" s="37">
        <v>6.97</v>
      </c>
      <c r="Q852" s="37">
        <v>475.24</v>
      </c>
      <c r="R852" s="38">
        <v>1.4666273882669808E-2</v>
      </c>
      <c r="S852" s="39">
        <v>48.941000000000003</v>
      </c>
      <c r="T852" s="40">
        <v>0.71778211009174309</v>
      </c>
      <c r="U852" s="40">
        <v>879.9764329601885</v>
      </c>
      <c r="V852" s="277">
        <v>43.066926605504591</v>
      </c>
    </row>
    <row r="853" spans="1:22" ht="12.75" x14ac:dyDescent="0.2">
      <c r="A853" s="332"/>
      <c r="B853" s="298">
        <v>847</v>
      </c>
      <c r="C853" s="278" t="s">
        <v>328</v>
      </c>
      <c r="D853" s="60" t="s">
        <v>329</v>
      </c>
      <c r="E853" s="36" t="s">
        <v>785</v>
      </c>
      <c r="F853" s="222" t="s">
        <v>40</v>
      </c>
      <c r="G853" s="35">
        <v>7</v>
      </c>
      <c r="H853" s="35">
        <v>1955</v>
      </c>
      <c r="I853" s="37">
        <v>3.9350000000000001</v>
      </c>
      <c r="J853" s="37">
        <v>0</v>
      </c>
      <c r="K853" s="37">
        <v>0</v>
      </c>
      <c r="L853" s="37">
        <v>0</v>
      </c>
      <c r="M853" s="37">
        <v>0</v>
      </c>
      <c r="N853" s="37">
        <v>3.9350000000000001</v>
      </c>
      <c r="O853" s="37">
        <v>266.2</v>
      </c>
      <c r="P853" s="37">
        <v>3.9350000000000001</v>
      </c>
      <c r="Q853" s="37">
        <v>266.2</v>
      </c>
      <c r="R853" s="38">
        <v>1.4782118707738543E-2</v>
      </c>
      <c r="S853" s="39">
        <v>48.941000000000003</v>
      </c>
      <c r="T853" s="40">
        <v>0.72345167167543212</v>
      </c>
      <c r="U853" s="40">
        <v>886.92712246431256</v>
      </c>
      <c r="V853" s="277">
        <v>43.407100300525926</v>
      </c>
    </row>
    <row r="854" spans="1:22" ht="12.75" x14ac:dyDescent="0.2">
      <c r="A854" s="332"/>
      <c r="B854" s="299">
        <v>848</v>
      </c>
      <c r="C854" s="278" t="s">
        <v>330</v>
      </c>
      <c r="D854" s="60" t="s">
        <v>331</v>
      </c>
      <c r="E854" s="244" t="s">
        <v>352</v>
      </c>
      <c r="F854" s="222" t="s">
        <v>40</v>
      </c>
      <c r="G854" s="245">
        <v>8</v>
      </c>
      <c r="H854" s="245">
        <v>1959</v>
      </c>
      <c r="I854" s="37">
        <v>4.3520000000000003</v>
      </c>
      <c r="J854" s="37"/>
      <c r="K854" s="37"/>
      <c r="L854" s="37"/>
      <c r="M854" s="37"/>
      <c r="N854" s="37">
        <v>4.3520000000000003</v>
      </c>
      <c r="O854" s="246">
        <v>303.83</v>
      </c>
      <c r="P854" s="37">
        <v>3.8140000000000001</v>
      </c>
      <c r="Q854" s="246">
        <v>256.89999999999998</v>
      </c>
      <c r="R854" s="38">
        <v>1.4846243674581551E-2</v>
      </c>
      <c r="S854" s="39">
        <v>57.8</v>
      </c>
      <c r="T854" s="40">
        <v>0.85811288439081357</v>
      </c>
      <c r="U854" s="40">
        <v>890.77462047489314</v>
      </c>
      <c r="V854" s="277">
        <v>51.486773063448815</v>
      </c>
    </row>
    <row r="855" spans="1:22" ht="12.75" x14ac:dyDescent="0.2">
      <c r="A855" s="332"/>
      <c r="B855" s="298">
        <v>849</v>
      </c>
      <c r="C855" s="278" t="s">
        <v>328</v>
      </c>
      <c r="D855" s="60" t="s">
        <v>329</v>
      </c>
      <c r="E855" s="36" t="s">
        <v>786</v>
      </c>
      <c r="F855" s="222" t="s">
        <v>40</v>
      </c>
      <c r="G855" s="35">
        <v>8</v>
      </c>
      <c r="H855" s="35">
        <v>1961</v>
      </c>
      <c r="I855" s="37">
        <v>5.3750010000000001</v>
      </c>
      <c r="J855" s="37">
        <v>0</v>
      </c>
      <c r="K855" s="37">
        <v>0</v>
      </c>
      <c r="L855" s="37">
        <v>0</v>
      </c>
      <c r="M855" s="37">
        <v>0</v>
      </c>
      <c r="N855" s="37">
        <v>5.3750010000000001</v>
      </c>
      <c r="O855" s="37">
        <v>361.18</v>
      </c>
      <c r="P855" s="37">
        <v>5.3750010000000001</v>
      </c>
      <c r="Q855" s="37">
        <v>361.18</v>
      </c>
      <c r="R855" s="38">
        <v>1.4881779168281744E-2</v>
      </c>
      <c r="S855" s="39">
        <v>48.941000000000003</v>
      </c>
      <c r="T855" s="40">
        <v>0.72832915427487688</v>
      </c>
      <c r="U855" s="40">
        <v>892.90675009690472</v>
      </c>
      <c r="V855" s="277">
        <v>43.699749256492616</v>
      </c>
    </row>
    <row r="856" spans="1:22" ht="12.75" x14ac:dyDescent="0.2">
      <c r="A856" s="332"/>
      <c r="B856" s="298">
        <v>850</v>
      </c>
      <c r="C856" s="278" t="s">
        <v>406</v>
      </c>
      <c r="D856" s="60" t="s">
        <v>407</v>
      </c>
      <c r="E856" s="36" t="s">
        <v>403</v>
      </c>
      <c r="F856" s="222" t="s">
        <v>40</v>
      </c>
      <c r="G856" s="35">
        <v>18</v>
      </c>
      <c r="H856" s="35">
        <v>1987</v>
      </c>
      <c r="I856" s="37">
        <v>15.18</v>
      </c>
      <c r="J856" s="37">
        <v>2.78</v>
      </c>
      <c r="K856" s="37">
        <v>3.43</v>
      </c>
      <c r="L856" s="37">
        <v>-0.74</v>
      </c>
      <c r="M856" s="37"/>
      <c r="N856" s="37">
        <v>9.7100000000000009</v>
      </c>
      <c r="O856" s="37">
        <v>651.44000000000005</v>
      </c>
      <c r="P856" s="37">
        <v>9.7100000000000009</v>
      </c>
      <c r="Q856" s="37">
        <v>651.44000000000005</v>
      </c>
      <c r="R856" s="38">
        <v>1.4905440255434116E-2</v>
      </c>
      <c r="S856" s="39">
        <v>64.75</v>
      </c>
      <c r="T856" s="40">
        <v>0.96512725653935894</v>
      </c>
      <c r="U856" s="40">
        <v>894.32641532604691</v>
      </c>
      <c r="V856" s="277">
        <v>57.907635392361541</v>
      </c>
    </row>
    <row r="857" spans="1:22" ht="12.75" x14ac:dyDescent="0.2">
      <c r="A857" s="332"/>
      <c r="B857" s="299">
        <v>851</v>
      </c>
      <c r="C857" s="278" t="s">
        <v>136</v>
      </c>
      <c r="D857" s="60" t="s">
        <v>137</v>
      </c>
      <c r="E857" s="36" t="s">
        <v>477</v>
      </c>
      <c r="F857" s="222"/>
      <c r="G857" s="35">
        <v>8</v>
      </c>
      <c r="H857" s="35">
        <v>1903</v>
      </c>
      <c r="I857" s="37">
        <v>13.594900000000001</v>
      </c>
      <c r="J857" s="37">
        <v>2.7562000000000002</v>
      </c>
      <c r="K857" s="37">
        <v>0.94</v>
      </c>
      <c r="L857" s="37">
        <v>0.54269999999999996</v>
      </c>
      <c r="M857" s="37">
        <v>0</v>
      </c>
      <c r="N857" s="37">
        <v>9.3559999999999999</v>
      </c>
      <c r="O857" s="37">
        <v>738.51</v>
      </c>
      <c r="P857" s="37">
        <v>7.4722999999999997</v>
      </c>
      <c r="Q857" s="37">
        <v>498.44</v>
      </c>
      <c r="R857" s="38">
        <v>1.4991373084022149E-2</v>
      </c>
      <c r="S857" s="39">
        <v>48.2</v>
      </c>
      <c r="T857" s="40">
        <v>0.72258418264986768</v>
      </c>
      <c r="U857" s="40">
        <v>899.48238504132894</v>
      </c>
      <c r="V857" s="277">
        <v>43.355050958992052</v>
      </c>
    </row>
    <row r="858" spans="1:22" ht="12.75" x14ac:dyDescent="0.2">
      <c r="A858" s="332"/>
      <c r="B858" s="298">
        <v>852</v>
      </c>
      <c r="C858" s="278" t="s">
        <v>426</v>
      </c>
      <c r="D858" s="60" t="s">
        <v>427</v>
      </c>
      <c r="E858" s="36" t="s">
        <v>856</v>
      </c>
      <c r="F858" s="222" t="s">
        <v>181</v>
      </c>
      <c r="G858" s="35">
        <v>14</v>
      </c>
      <c r="H858" s="35">
        <v>1972</v>
      </c>
      <c r="I858" s="37">
        <v>7.63</v>
      </c>
      <c r="J858" s="37">
        <v>1.2</v>
      </c>
      <c r="K858" s="37">
        <v>0</v>
      </c>
      <c r="L858" s="37">
        <v>-0.4</v>
      </c>
      <c r="M858" s="37"/>
      <c r="N858" s="37">
        <v>6.83</v>
      </c>
      <c r="O858" s="37"/>
      <c r="P858" s="37">
        <v>7.63</v>
      </c>
      <c r="Q858" s="37">
        <v>508.13</v>
      </c>
      <c r="R858" s="38">
        <v>1.5015842402534785E-2</v>
      </c>
      <c r="S858" s="39">
        <v>54.28</v>
      </c>
      <c r="T858" s="40">
        <v>0.81505992560958818</v>
      </c>
      <c r="U858" s="40">
        <v>900.9505441520871</v>
      </c>
      <c r="V858" s="277">
        <v>48.903595536575288</v>
      </c>
    </row>
    <row r="859" spans="1:22" ht="12.75" x14ac:dyDescent="0.2">
      <c r="A859" s="332"/>
      <c r="B859" s="298">
        <v>853</v>
      </c>
      <c r="C859" s="282" t="s">
        <v>172</v>
      </c>
      <c r="D859" s="35" t="s">
        <v>173</v>
      </c>
      <c r="E859" s="42" t="s">
        <v>188</v>
      </c>
      <c r="F859" s="222" t="s">
        <v>181</v>
      </c>
      <c r="G859" s="35">
        <v>4</v>
      </c>
      <c r="H859" s="35" t="s">
        <v>51</v>
      </c>
      <c r="I859" s="37">
        <f>SUM(J859:N859)</f>
        <v>3.9399999999999995</v>
      </c>
      <c r="J859" s="37">
        <v>0.1052</v>
      </c>
      <c r="K859" s="37">
        <v>1.3486</v>
      </c>
      <c r="L859" s="37">
        <v>-3.2000000000000002E-3</v>
      </c>
      <c r="M859" s="37">
        <v>0</v>
      </c>
      <c r="N859" s="37">
        <v>2.4893999999999998</v>
      </c>
      <c r="O859" s="37">
        <v>162.94</v>
      </c>
      <c r="P859" s="37">
        <f>N859</f>
        <v>2.4893999999999998</v>
      </c>
      <c r="Q859" s="37">
        <f>O859</f>
        <v>162.94</v>
      </c>
      <c r="R859" s="38">
        <f>P859/Q859</f>
        <v>1.5278016447772186E-2</v>
      </c>
      <c r="S859" s="39">
        <v>42.4</v>
      </c>
      <c r="T859" s="40">
        <f>R859*S859</f>
        <v>0.64778789738554066</v>
      </c>
      <c r="U859" s="40">
        <f>R859*60*1000</f>
        <v>916.68098686633118</v>
      </c>
      <c r="V859" s="277">
        <f>U859*S859/1000</f>
        <v>38.867273843132438</v>
      </c>
    </row>
    <row r="860" spans="1:22" ht="12.75" x14ac:dyDescent="0.2">
      <c r="A860" s="332"/>
      <c r="B860" s="299">
        <v>854</v>
      </c>
      <c r="C860" s="281" t="s">
        <v>957</v>
      </c>
      <c r="D860" s="257" t="s">
        <v>971</v>
      </c>
      <c r="E860" s="62" t="s">
        <v>1001</v>
      </c>
      <c r="F860" s="224" t="s">
        <v>40</v>
      </c>
      <c r="G860" s="63">
        <v>23</v>
      </c>
      <c r="H860" s="63">
        <v>1998</v>
      </c>
      <c r="I860" s="64">
        <v>14.33</v>
      </c>
      <c r="J860" s="64">
        <v>0</v>
      </c>
      <c r="K860" s="64">
        <v>0</v>
      </c>
      <c r="L860" s="64">
        <v>0</v>
      </c>
      <c r="M860" s="64">
        <v>0</v>
      </c>
      <c r="N860" s="64">
        <v>14.33</v>
      </c>
      <c r="O860" s="64">
        <v>926.77</v>
      </c>
      <c r="P860" s="64">
        <v>14.33</v>
      </c>
      <c r="Q860" s="64">
        <v>926.77</v>
      </c>
      <c r="R860" s="73">
        <v>1.5462304563160223E-2</v>
      </c>
      <c r="S860" s="70">
        <v>68.13</v>
      </c>
      <c r="T860" s="65">
        <v>1.053446809888106</v>
      </c>
      <c r="U860" s="65">
        <v>927.73827378961334</v>
      </c>
      <c r="V860" s="280">
        <v>63.206808593286354</v>
      </c>
    </row>
    <row r="861" spans="1:22" ht="12.75" x14ac:dyDescent="0.2">
      <c r="A861" s="332"/>
      <c r="B861" s="298">
        <v>855</v>
      </c>
      <c r="C861" s="278" t="s">
        <v>426</v>
      </c>
      <c r="D861" s="60" t="s">
        <v>427</v>
      </c>
      <c r="E861" s="36" t="s">
        <v>857</v>
      </c>
      <c r="F861" s="222" t="s">
        <v>181</v>
      </c>
      <c r="G861" s="35">
        <v>14</v>
      </c>
      <c r="H861" s="35">
        <v>1970</v>
      </c>
      <c r="I861" s="37">
        <v>8.6999999999999993</v>
      </c>
      <c r="J861" s="37">
        <v>0.81599999999999995</v>
      </c>
      <c r="K861" s="37">
        <v>0</v>
      </c>
      <c r="L861" s="37">
        <v>0.153</v>
      </c>
      <c r="M861" s="37"/>
      <c r="N861" s="37">
        <v>7.7309999999999999</v>
      </c>
      <c r="O861" s="37"/>
      <c r="P861" s="37">
        <v>8.6999999999999993</v>
      </c>
      <c r="Q861" s="37">
        <v>551.79</v>
      </c>
      <c r="R861" s="38">
        <v>1.5766867830152777E-2</v>
      </c>
      <c r="S861" s="39">
        <v>54.28</v>
      </c>
      <c r="T861" s="40">
        <v>0.85582558582069279</v>
      </c>
      <c r="U861" s="40">
        <v>946.01206980916663</v>
      </c>
      <c r="V861" s="277">
        <v>51.349535149241568</v>
      </c>
    </row>
    <row r="862" spans="1:22" ht="12.75" x14ac:dyDescent="0.2">
      <c r="A862" s="332"/>
      <c r="B862" s="298">
        <v>856</v>
      </c>
      <c r="C862" s="278" t="s">
        <v>328</v>
      </c>
      <c r="D862" s="60" t="s">
        <v>329</v>
      </c>
      <c r="E862" s="36" t="s">
        <v>787</v>
      </c>
      <c r="F862" s="222" t="s">
        <v>40</v>
      </c>
      <c r="G862" s="35">
        <v>8</v>
      </c>
      <c r="H862" s="35">
        <v>1959</v>
      </c>
      <c r="I862" s="37">
        <v>5.707999</v>
      </c>
      <c r="J862" s="37">
        <v>0</v>
      </c>
      <c r="K862" s="37">
        <v>0</v>
      </c>
      <c r="L862" s="37">
        <v>0</v>
      </c>
      <c r="M862" s="37">
        <v>0</v>
      </c>
      <c r="N862" s="37">
        <v>5.707999</v>
      </c>
      <c r="O862" s="37">
        <v>359.86</v>
      </c>
      <c r="P862" s="37">
        <v>5.707999</v>
      </c>
      <c r="Q862" s="37">
        <v>359.86</v>
      </c>
      <c r="R862" s="38">
        <v>1.5861721224920803E-2</v>
      </c>
      <c r="S862" s="39">
        <v>48.941000000000003</v>
      </c>
      <c r="T862" s="40">
        <v>0.77628849846884906</v>
      </c>
      <c r="U862" s="40">
        <v>951.70327349524814</v>
      </c>
      <c r="V862" s="277">
        <v>46.577309908130943</v>
      </c>
    </row>
    <row r="863" spans="1:22" ht="12.75" x14ac:dyDescent="0.2">
      <c r="A863" s="332"/>
      <c r="B863" s="299">
        <v>857</v>
      </c>
      <c r="C863" s="283" t="s">
        <v>32</v>
      </c>
      <c r="D863" s="261" t="s">
        <v>33</v>
      </c>
      <c r="E863" s="262" t="s">
        <v>93</v>
      </c>
      <c r="F863" s="223"/>
      <c r="G863" s="60">
        <v>13</v>
      </c>
      <c r="H863" s="60" t="s">
        <v>51</v>
      </c>
      <c r="I863" s="61">
        <v>6.3419999999999996</v>
      </c>
      <c r="J863" s="61">
        <v>0</v>
      </c>
      <c r="K863" s="61">
        <v>0</v>
      </c>
      <c r="L863" s="61">
        <v>0</v>
      </c>
      <c r="M863" s="61">
        <v>0</v>
      </c>
      <c r="N863" s="61">
        <v>6.3420009999999998</v>
      </c>
      <c r="O863" s="61">
        <v>397.64</v>
      </c>
      <c r="P863" s="61">
        <v>6.3420009999999998</v>
      </c>
      <c r="Q863" s="61">
        <v>397.64</v>
      </c>
      <c r="R863" s="263">
        <v>1.5949102202997688E-2</v>
      </c>
      <c r="S863" s="264">
        <v>54.1</v>
      </c>
      <c r="T863" s="264">
        <v>0.86284642918217491</v>
      </c>
      <c r="U863" s="264">
        <v>956.94613217986125</v>
      </c>
      <c r="V863" s="284">
        <v>51.770785750930493</v>
      </c>
    </row>
    <row r="864" spans="1:22" ht="12.75" x14ac:dyDescent="0.2">
      <c r="A864" s="332"/>
      <c r="B864" s="298">
        <v>858</v>
      </c>
      <c r="C864" s="278" t="s">
        <v>139</v>
      </c>
      <c r="D864" s="60" t="s">
        <v>140</v>
      </c>
      <c r="E864" s="36" t="s">
        <v>517</v>
      </c>
      <c r="F864" s="222" t="s">
        <v>40</v>
      </c>
      <c r="G864" s="35">
        <v>23</v>
      </c>
      <c r="H864" s="35">
        <v>1949</v>
      </c>
      <c r="I864" s="37">
        <v>12.606</v>
      </c>
      <c r="J864" s="37"/>
      <c r="K864" s="37"/>
      <c r="L864" s="37"/>
      <c r="M864" s="37"/>
      <c r="N864" s="37">
        <v>12.606</v>
      </c>
      <c r="O864" s="37">
        <v>783.84</v>
      </c>
      <c r="P864" s="37">
        <v>10.23</v>
      </c>
      <c r="Q864" s="37">
        <v>636.11</v>
      </c>
      <c r="R864" s="38">
        <v>1.6080000000000001E-2</v>
      </c>
      <c r="S864" s="39">
        <v>45.78</v>
      </c>
      <c r="T864" s="40">
        <v>0.74</v>
      </c>
      <c r="U864" s="40">
        <v>964.93</v>
      </c>
      <c r="V864" s="277">
        <v>44.17</v>
      </c>
    </row>
    <row r="865" spans="1:22" ht="12.75" x14ac:dyDescent="0.2">
      <c r="A865" s="332"/>
      <c r="B865" s="298">
        <v>859</v>
      </c>
      <c r="C865" s="283" t="s">
        <v>212</v>
      </c>
      <c r="D865" s="60" t="s">
        <v>213</v>
      </c>
      <c r="E865" s="36" t="s">
        <v>639</v>
      </c>
      <c r="F865" s="222" t="s">
        <v>181</v>
      </c>
      <c r="G865" s="35">
        <v>8</v>
      </c>
      <c r="H865" s="35" t="s">
        <v>51</v>
      </c>
      <c r="I865" s="37">
        <v>6.3</v>
      </c>
      <c r="J865" s="37">
        <v>0</v>
      </c>
      <c r="K865" s="37">
        <v>0</v>
      </c>
      <c r="L865" s="37">
        <v>0</v>
      </c>
      <c r="M865" s="37">
        <v>0</v>
      </c>
      <c r="N865" s="37">
        <v>6.3</v>
      </c>
      <c r="O865" s="37">
        <v>390.2</v>
      </c>
      <c r="P865" s="37">
        <v>6.3</v>
      </c>
      <c r="Q865" s="37">
        <v>390.2</v>
      </c>
      <c r="R865" s="38">
        <v>1.6119999999999999E-2</v>
      </c>
      <c r="S865" s="39">
        <v>53.41</v>
      </c>
      <c r="T865" s="40">
        <v>0.86</v>
      </c>
      <c r="U865" s="40">
        <v>967.27</v>
      </c>
      <c r="V865" s="277">
        <v>51.66</v>
      </c>
    </row>
    <row r="866" spans="1:22" ht="12.75" x14ac:dyDescent="0.2">
      <c r="A866" s="332"/>
      <c r="B866" s="299">
        <v>860</v>
      </c>
      <c r="C866" s="283" t="s">
        <v>212</v>
      </c>
      <c r="D866" s="60" t="s">
        <v>215</v>
      </c>
      <c r="E866" s="36" t="s">
        <v>638</v>
      </c>
      <c r="F866" s="222" t="s">
        <v>181</v>
      </c>
      <c r="G866" s="35">
        <v>8</v>
      </c>
      <c r="H866" s="35" t="s">
        <v>51</v>
      </c>
      <c r="I866" s="37">
        <v>5.8</v>
      </c>
      <c r="J866" s="37">
        <v>0</v>
      </c>
      <c r="K866" s="37">
        <v>0</v>
      </c>
      <c r="L866" s="37">
        <v>0</v>
      </c>
      <c r="M866" s="37">
        <v>0</v>
      </c>
      <c r="N866" s="37">
        <v>5.8</v>
      </c>
      <c r="O866" s="37">
        <v>351.3</v>
      </c>
      <c r="P866" s="37">
        <v>5.8</v>
      </c>
      <c r="Q866" s="37">
        <v>351.3</v>
      </c>
      <c r="R866" s="38">
        <v>1.6389999999999998E-2</v>
      </c>
      <c r="S866" s="39">
        <v>53.41</v>
      </c>
      <c r="T866" s="40">
        <v>0.88</v>
      </c>
      <c r="U866" s="40">
        <v>983.12</v>
      </c>
      <c r="V866" s="277">
        <v>52.51</v>
      </c>
    </row>
    <row r="867" spans="1:22" ht="12.75" x14ac:dyDescent="0.2">
      <c r="A867" s="332"/>
      <c r="B867" s="298">
        <v>861</v>
      </c>
      <c r="C867" s="278" t="s">
        <v>139</v>
      </c>
      <c r="D867" s="60" t="s">
        <v>140</v>
      </c>
      <c r="E867" s="36" t="s">
        <v>518</v>
      </c>
      <c r="F867" s="222" t="s">
        <v>40</v>
      </c>
      <c r="G867" s="35">
        <v>9</v>
      </c>
      <c r="H867" s="35">
        <v>1953</v>
      </c>
      <c r="I867" s="37">
        <v>4.9950000000000001</v>
      </c>
      <c r="J867" s="37">
        <v>0.45900000000000002</v>
      </c>
      <c r="K867" s="37"/>
      <c r="L867" s="37">
        <v>-0.105</v>
      </c>
      <c r="M867" s="37"/>
      <c r="N867" s="37">
        <v>4.5359999999999996</v>
      </c>
      <c r="O867" s="37">
        <v>273.27999999999997</v>
      </c>
      <c r="P867" s="37">
        <v>2.8839999999999999</v>
      </c>
      <c r="Q867" s="37">
        <v>173.16</v>
      </c>
      <c r="R867" s="38">
        <v>1.6660000000000001E-2</v>
      </c>
      <c r="S867" s="39">
        <v>45.78</v>
      </c>
      <c r="T867" s="40">
        <v>0.76</v>
      </c>
      <c r="U867" s="40">
        <v>999.31</v>
      </c>
      <c r="V867" s="277">
        <v>45.75</v>
      </c>
    </row>
    <row r="868" spans="1:22" ht="12.75" x14ac:dyDescent="0.2">
      <c r="A868" s="332"/>
      <c r="B868" s="298">
        <v>862</v>
      </c>
      <c r="C868" s="278" t="s">
        <v>96</v>
      </c>
      <c r="D868" s="60" t="s">
        <v>97</v>
      </c>
      <c r="E868" s="36" t="s">
        <v>134</v>
      </c>
      <c r="F868" s="222"/>
      <c r="G868" s="35">
        <v>8</v>
      </c>
      <c r="H868" s="35" t="s">
        <v>51</v>
      </c>
      <c r="I868" s="37">
        <v>7.03</v>
      </c>
      <c r="J868" s="37">
        <v>0.84</v>
      </c>
      <c r="K868" s="37">
        <v>0</v>
      </c>
      <c r="L868" s="37">
        <v>0</v>
      </c>
      <c r="M868" s="37">
        <v>0</v>
      </c>
      <c r="N868" s="37">
        <v>6.19</v>
      </c>
      <c r="O868" s="37">
        <v>364.25</v>
      </c>
      <c r="P868" s="37">
        <v>6.19</v>
      </c>
      <c r="Q868" s="37">
        <v>364.25</v>
      </c>
      <c r="R868" s="38">
        <v>1.7000000000000001E-2</v>
      </c>
      <c r="S868" s="39">
        <v>47.4</v>
      </c>
      <c r="T868" s="40">
        <v>0.81</v>
      </c>
      <c r="U868" s="40">
        <v>1019.88</v>
      </c>
      <c r="V868" s="277">
        <v>48.34</v>
      </c>
    </row>
    <row r="869" spans="1:22" ht="12.75" x14ac:dyDescent="0.2">
      <c r="A869" s="332"/>
      <c r="B869" s="299">
        <v>863</v>
      </c>
      <c r="C869" s="283" t="s">
        <v>212</v>
      </c>
      <c r="D869" s="60" t="s">
        <v>215</v>
      </c>
      <c r="E869" s="36" t="s">
        <v>637</v>
      </c>
      <c r="F869" s="222" t="s">
        <v>181</v>
      </c>
      <c r="G869" s="35">
        <v>4</v>
      </c>
      <c r="H869" s="35" t="s">
        <v>51</v>
      </c>
      <c r="I869" s="37">
        <v>2.9</v>
      </c>
      <c r="J869" s="37">
        <v>0</v>
      </c>
      <c r="K869" s="37">
        <v>0</v>
      </c>
      <c r="L869" s="37">
        <v>0</v>
      </c>
      <c r="M869" s="37">
        <v>0</v>
      </c>
      <c r="N869" s="37">
        <v>2.9</v>
      </c>
      <c r="O869" s="37">
        <v>172.1</v>
      </c>
      <c r="P869" s="37">
        <v>2.9</v>
      </c>
      <c r="Q869" s="37">
        <v>172.1</v>
      </c>
      <c r="R869" s="38">
        <v>1.7059999999999999E-2</v>
      </c>
      <c r="S869" s="39">
        <v>53.41</v>
      </c>
      <c r="T869" s="40">
        <v>0.91</v>
      </c>
      <c r="U869" s="40">
        <v>1023.54</v>
      </c>
      <c r="V869" s="277">
        <v>54.67</v>
      </c>
    </row>
    <row r="870" spans="1:22" ht="12.75" x14ac:dyDescent="0.2">
      <c r="A870" s="332"/>
      <c r="B870" s="298">
        <v>864</v>
      </c>
      <c r="C870" s="282" t="s">
        <v>172</v>
      </c>
      <c r="D870" s="35" t="s">
        <v>173</v>
      </c>
      <c r="E870" s="42" t="s">
        <v>186</v>
      </c>
      <c r="F870" s="222" t="s">
        <v>181</v>
      </c>
      <c r="G870" s="35">
        <v>10</v>
      </c>
      <c r="H870" s="35" t="s">
        <v>51</v>
      </c>
      <c r="I870" s="37">
        <f>SUM(J870:N870)</f>
        <v>6</v>
      </c>
      <c r="J870" s="37">
        <v>0.51</v>
      </c>
      <c r="K870" s="37">
        <v>0</v>
      </c>
      <c r="L870" s="37">
        <v>0</v>
      </c>
      <c r="M870" s="37">
        <v>0</v>
      </c>
      <c r="N870" s="37">
        <v>5.49</v>
      </c>
      <c r="O870" s="37">
        <v>314.19</v>
      </c>
      <c r="P870" s="37">
        <f>N870</f>
        <v>5.49</v>
      </c>
      <c r="Q870" s="37">
        <f>O870</f>
        <v>314.19</v>
      </c>
      <c r="R870" s="38">
        <f>P870/Q870</f>
        <v>1.7473503294185049E-2</v>
      </c>
      <c r="S870" s="39">
        <v>42.4</v>
      </c>
      <c r="T870" s="40">
        <f>R870*S870</f>
        <v>0.74087653967344602</v>
      </c>
      <c r="U870" s="40">
        <f>R870*60*1000</f>
        <v>1048.4101976511029</v>
      </c>
      <c r="V870" s="277">
        <f>U870*S870/1000</f>
        <v>44.452592380406756</v>
      </c>
    </row>
    <row r="871" spans="1:22" ht="12.75" x14ac:dyDescent="0.2">
      <c r="A871" s="332"/>
      <c r="B871" s="298">
        <v>865</v>
      </c>
      <c r="C871" s="283" t="s">
        <v>32</v>
      </c>
      <c r="D871" s="261" t="s">
        <v>33</v>
      </c>
      <c r="E871" s="262" t="s">
        <v>90</v>
      </c>
      <c r="F871" s="223"/>
      <c r="G871" s="60">
        <v>4</v>
      </c>
      <c r="H871" s="60">
        <v>1955</v>
      </c>
      <c r="I871" s="61">
        <v>3.762</v>
      </c>
      <c r="J871" s="61">
        <v>0</v>
      </c>
      <c r="K871" s="61">
        <v>0</v>
      </c>
      <c r="L871" s="61">
        <v>0</v>
      </c>
      <c r="M871" s="61">
        <v>0</v>
      </c>
      <c r="N871" s="61">
        <v>3.762</v>
      </c>
      <c r="O871" s="61">
        <v>214.32</v>
      </c>
      <c r="P871" s="61">
        <v>3.762</v>
      </c>
      <c r="Q871" s="61">
        <v>214.32</v>
      </c>
      <c r="R871" s="263">
        <v>1.7553191489361703E-2</v>
      </c>
      <c r="S871" s="264">
        <v>54.1</v>
      </c>
      <c r="T871" s="264">
        <v>0.94962765957446815</v>
      </c>
      <c r="U871" s="264">
        <v>1053.1914893617022</v>
      </c>
      <c r="V871" s="284">
        <v>56.977659574468092</v>
      </c>
    </row>
    <row r="872" spans="1:22" ht="12.75" x14ac:dyDescent="0.2">
      <c r="A872" s="332"/>
      <c r="B872" s="299">
        <v>866</v>
      </c>
      <c r="C872" s="283" t="s">
        <v>32</v>
      </c>
      <c r="D872" s="261" t="s">
        <v>33</v>
      </c>
      <c r="E872" s="262" t="s">
        <v>89</v>
      </c>
      <c r="F872" s="223"/>
      <c r="G872" s="60">
        <v>4</v>
      </c>
      <c r="H872" s="60">
        <v>1940</v>
      </c>
      <c r="I872" s="61">
        <v>8.3170000000000002</v>
      </c>
      <c r="J872" s="61">
        <v>1.485128</v>
      </c>
      <c r="K872" s="61">
        <v>0.20400499999999999</v>
      </c>
      <c r="L872" s="61">
        <v>-0.21012700000000001</v>
      </c>
      <c r="M872" s="61">
        <v>0</v>
      </c>
      <c r="N872" s="61">
        <v>6.8379950000000003</v>
      </c>
      <c r="O872" s="61">
        <v>383.02000000000004</v>
      </c>
      <c r="P872" s="61">
        <v>6.8379950000000003</v>
      </c>
      <c r="Q872" s="61">
        <v>383.02000000000004</v>
      </c>
      <c r="R872" s="263">
        <v>1.7852840582737194E-2</v>
      </c>
      <c r="S872" s="264">
        <v>54.1</v>
      </c>
      <c r="T872" s="264">
        <v>0.96583867552608216</v>
      </c>
      <c r="U872" s="264">
        <v>1071.1704349642316</v>
      </c>
      <c r="V872" s="284">
        <v>57.950320531564934</v>
      </c>
    </row>
    <row r="873" spans="1:22" ht="12.75" x14ac:dyDescent="0.2">
      <c r="A873" s="332"/>
      <c r="B873" s="298">
        <v>867</v>
      </c>
      <c r="C873" s="283" t="s">
        <v>32</v>
      </c>
      <c r="D873" s="261" t="s">
        <v>33</v>
      </c>
      <c r="E873" s="262" t="s">
        <v>92</v>
      </c>
      <c r="F873" s="223"/>
      <c r="G873" s="60">
        <v>4</v>
      </c>
      <c r="H873" s="60">
        <v>1952</v>
      </c>
      <c r="I873" s="61">
        <v>1.9333480000000001</v>
      </c>
      <c r="J873" s="61">
        <v>0</v>
      </c>
      <c r="K873" s="61">
        <v>0</v>
      </c>
      <c r="L873" s="61">
        <v>0</v>
      </c>
      <c r="M873" s="61">
        <v>0</v>
      </c>
      <c r="N873" s="61">
        <v>1.9333480000000001</v>
      </c>
      <c r="O873" s="61">
        <v>108</v>
      </c>
      <c r="P873" s="61">
        <v>1.9333480000000001</v>
      </c>
      <c r="Q873" s="61">
        <v>108</v>
      </c>
      <c r="R873" s="263">
        <v>1.790137037037037E-2</v>
      </c>
      <c r="S873" s="264">
        <v>54.1</v>
      </c>
      <c r="T873" s="264">
        <v>0.96846413703703704</v>
      </c>
      <c r="U873" s="264">
        <v>1074.0822222222221</v>
      </c>
      <c r="V873" s="284">
        <v>58.107848222222216</v>
      </c>
    </row>
    <row r="874" spans="1:22" ht="12.75" x14ac:dyDescent="0.2">
      <c r="A874" s="332"/>
      <c r="B874" s="298">
        <v>868</v>
      </c>
      <c r="C874" s="278" t="s">
        <v>426</v>
      </c>
      <c r="D874" s="60" t="s">
        <v>436</v>
      </c>
      <c r="E874" s="36" t="s">
        <v>438</v>
      </c>
      <c r="F874" s="222" t="s">
        <v>181</v>
      </c>
      <c r="G874" s="35">
        <v>20</v>
      </c>
      <c r="H874" s="35">
        <v>1992</v>
      </c>
      <c r="I874" s="37">
        <v>20</v>
      </c>
      <c r="J874" s="37">
        <v>1.23</v>
      </c>
      <c r="K874" s="37">
        <v>3.2</v>
      </c>
      <c r="L874" s="37">
        <v>0.51</v>
      </c>
      <c r="M874" s="37"/>
      <c r="N874" s="37">
        <v>15.06</v>
      </c>
      <c r="O874" s="37"/>
      <c r="P874" s="37">
        <v>20</v>
      </c>
      <c r="Q874" s="37">
        <v>1101.9000000000001</v>
      </c>
      <c r="R874" s="38">
        <v>1.8150467374534893E-2</v>
      </c>
      <c r="S874" s="39">
        <v>54.28</v>
      </c>
      <c r="T874" s="40">
        <v>0.98520736908975404</v>
      </c>
      <c r="U874" s="40">
        <v>1089.0280424720936</v>
      </c>
      <c r="V874" s="277">
        <v>59.112442145385238</v>
      </c>
    </row>
    <row r="875" spans="1:22" ht="12.75" x14ac:dyDescent="0.2">
      <c r="A875" s="332"/>
      <c r="B875" s="299">
        <v>869</v>
      </c>
      <c r="C875" s="278" t="s">
        <v>426</v>
      </c>
      <c r="D875" s="60" t="s">
        <v>427</v>
      </c>
      <c r="E875" s="36" t="s">
        <v>855</v>
      </c>
      <c r="F875" s="222" t="s">
        <v>181</v>
      </c>
      <c r="G875" s="35">
        <v>12</v>
      </c>
      <c r="H875" s="35">
        <v>1993</v>
      </c>
      <c r="I875" s="37">
        <v>10.06</v>
      </c>
      <c r="J875" s="37">
        <v>0.6</v>
      </c>
      <c r="K875" s="37">
        <v>1.9</v>
      </c>
      <c r="L875" s="37">
        <v>0.36</v>
      </c>
      <c r="M875" s="37"/>
      <c r="N875" s="37">
        <v>7.2</v>
      </c>
      <c r="O875" s="37"/>
      <c r="P875" s="37">
        <v>10.06</v>
      </c>
      <c r="Q875" s="37">
        <v>543.9</v>
      </c>
      <c r="R875" s="38">
        <v>1.8496047067475641E-2</v>
      </c>
      <c r="S875" s="39">
        <v>54.28</v>
      </c>
      <c r="T875" s="40">
        <v>1.0039654348225777</v>
      </c>
      <c r="U875" s="40">
        <v>1109.7628240485385</v>
      </c>
      <c r="V875" s="277">
        <v>60.237926089354673</v>
      </c>
    </row>
    <row r="876" spans="1:22" ht="12.75" x14ac:dyDescent="0.2">
      <c r="A876" s="332"/>
      <c r="B876" s="298">
        <v>870</v>
      </c>
      <c r="C876" s="283" t="s">
        <v>212</v>
      </c>
      <c r="D876" s="60" t="s">
        <v>214</v>
      </c>
      <c r="E876" s="36" t="s">
        <v>636</v>
      </c>
      <c r="F876" s="222" t="s">
        <v>181</v>
      </c>
      <c r="G876" s="35">
        <v>8</v>
      </c>
      <c r="H876" s="35" t="s">
        <v>51</v>
      </c>
      <c r="I876" s="37">
        <v>7.7</v>
      </c>
      <c r="J876" s="37">
        <v>0.4</v>
      </c>
      <c r="K876" s="37">
        <v>1</v>
      </c>
      <c r="L876" s="37">
        <v>-0.2</v>
      </c>
      <c r="M876" s="37">
        <v>0</v>
      </c>
      <c r="N876" s="37">
        <v>6.5</v>
      </c>
      <c r="O876" s="37">
        <v>347.2</v>
      </c>
      <c r="P876" s="37">
        <v>6.5</v>
      </c>
      <c r="Q876" s="37">
        <v>347.2</v>
      </c>
      <c r="R876" s="38">
        <v>1.8749999999999999E-2</v>
      </c>
      <c r="S876" s="39">
        <v>53.41</v>
      </c>
      <c r="T876" s="40">
        <v>1</v>
      </c>
      <c r="U876" s="40">
        <v>1125.07</v>
      </c>
      <c r="V876" s="277">
        <v>60.09</v>
      </c>
    </row>
    <row r="877" spans="1:22" ht="12.75" x14ac:dyDescent="0.2">
      <c r="A877" s="332"/>
      <c r="B877" s="298">
        <v>871</v>
      </c>
      <c r="C877" s="278" t="s">
        <v>426</v>
      </c>
      <c r="D877" s="60" t="s">
        <v>427</v>
      </c>
      <c r="E877" s="36" t="s">
        <v>439</v>
      </c>
      <c r="F877" s="222" t="s">
        <v>181</v>
      </c>
      <c r="G877" s="35">
        <v>8</v>
      </c>
      <c r="H877" s="35">
        <v>1960</v>
      </c>
      <c r="I877" s="37">
        <v>7</v>
      </c>
      <c r="J877" s="37">
        <v>0.51</v>
      </c>
      <c r="K877" s="37">
        <v>1.28</v>
      </c>
      <c r="L877" s="37">
        <v>0.1</v>
      </c>
      <c r="M877" s="37"/>
      <c r="N877" s="37">
        <v>5.1100000000000003</v>
      </c>
      <c r="O877" s="37"/>
      <c r="P877" s="37">
        <v>7</v>
      </c>
      <c r="Q877" s="37">
        <v>372.64</v>
      </c>
      <c r="R877" s="38">
        <v>1.8784886217260627E-2</v>
      </c>
      <c r="S877" s="39">
        <v>54.28</v>
      </c>
      <c r="T877" s="40">
        <v>1.0196436238729067</v>
      </c>
      <c r="U877" s="40">
        <v>1127.0931730356376</v>
      </c>
      <c r="V877" s="277">
        <v>61.178617432374409</v>
      </c>
    </row>
    <row r="878" spans="1:22" ht="12.75" x14ac:dyDescent="0.2">
      <c r="A878" s="332"/>
      <c r="B878" s="299">
        <v>872</v>
      </c>
      <c r="C878" s="278" t="s">
        <v>426</v>
      </c>
      <c r="D878" s="60" t="s">
        <v>427</v>
      </c>
      <c r="E878" s="36" t="s">
        <v>854</v>
      </c>
      <c r="F878" s="222" t="s">
        <v>181</v>
      </c>
      <c r="G878" s="35">
        <v>8</v>
      </c>
      <c r="H878" s="35">
        <v>1951</v>
      </c>
      <c r="I878" s="37">
        <v>5.8479999999999999</v>
      </c>
      <c r="J878" s="37">
        <v>0.8</v>
      </c>
      <c r="K878" s="37">
        <v>1.2</v>
      </c>
      <c r="L878" s="37">
        <v>8.0000000000000002E-3</v>
      </c>
      <c r="M878" s="37"/>
      <c r="N878" s="37">
        <v>3.84</v>
      </c>
      <c r="O878" s="37"/>
      <c r="P878" s="37">
        <v>5.8479999999999999</v>
      </c>
      <c r="Q878" s="37">
        <v>296.07</v>
      </c>
      <c r="R878" s="38">
        <v>1.9752085655419326E-2</v>
      </c>
      <c r="S878" s="39">
        <v>54.28</v>
      </c>
      <c r="T878" s="40">
        <v>1.0721432093761609</v>
      </c>
      <c r="U878" s="40">
        <v>1185.1251393251596</v>
      </c>
      <c r="V878" s="277">
        <v>64.328592562569668</v>
      </c>
    </row>
    <row r="879" spans="1:22" ht="12.75" x14ac:dyDescent="0.2">
      <c r="A879" s="332"/>
      <c r="B879" s="298">
        <v>873</v>
      </c>
      <c r="C879" s="283" t="s">
        <v>32</v>
      </c>
      <c r="D879" s="261" t="s">
        <v>33</v>
      </c>
      <c r="E879" s="262" t="s">
        <v>95</v>
      </c>
      <c r="F879" s="223"/>
      <c r="G879" s="60">
        <v>6</v>
      </c>
      <c r="H879" s="60">
        <v>1940</v>
      </c>
      <c r="I879" s="61">
        <v>6.0149999999999997</v>
      </c>
      <c r="J879" s="61">
        <v>0.16103999999999999</v>
      </c>
      <c r="K879" s="61">
        <v>0</v>
      </c>
      <c r="L879" s="61">
        <v>0</v>
      </c>
      <c r="M879" s="61">
        <v>0</v>
      </c>
      <c r="N879" s="61">
        <v>5.4539999999999997</v>
      </c>
      <c r="O879" s="61">
        <v>250.65</v>
      </c>
      <c r="P879" s="61">
        <v>5.4539999999999997</v>
      </c>
      <c r="Q879" s="61">
        <v>250.65</v>
      </c>
      <c r="R879" s="263">
        <v>2.1759425493716338E-2</v>
      </c>
      <c r="S879" s="264">
        <v>54.1</v>
      </c>
      <c r="T879" s="264">
        <v>1.1771849192100539</v>
      </c>
      <c r="U879" s="264">
        <v>1305.5655296229802</v>
      </c>
      <c r="V879" s="284">
        <v>70.631095152603223</v>
      </c>
    </row>
    <row r="880" spans="1:22" ht="12.75" x14ac:dyDescent="0.2">
      <c r="A880" s="332"/>
      <c r="B880" s="298">
        <v>874</v>
      </c>
      <c r="C880" s="283" t="s">
        <v>32</v>
      </c>
      <c r="D880" s="261" t="s">
        <v>33</v>
      </c>
      <c r="E880" s="262" t="s">
        <v>94</v>
      </c>
      <c r="F880" s="223"/>
      <c r="G880" s="60">
        <v>8</v>
      </c>
      <c r="H880" s="60" t="s">
        <v>51</v>
      </c>
      <c r="I880" s="61">
        <v>5.46</v>
      </c>
      <c r="J880" s="61">
        <v>0</v>
      </c>
      <c r="K880" s="61">
        <v>0</v>
      </c>
      <c r="L880" s="61">
        <v>0</v>
      </c>
      <c r="M880" s="61">
        <v>0</v>
      </c>
      <c r="N880" s="61">
        <v>5.46</v>
      </c>
      <c r="O880" s="61">
        <v>248.01</v>
      </c>
      <c r="P880" s="61">
        <v>5.46</v>
      </c>
      <c r="Q880" s="61">
        <v>248.01</v>
      </c>
      <c r="R880" s="263">
        <v>2.201524132091448E-2</v>
      </c>
      <c r="S880" s="264">
        <v>54.1</v>
      </c>
      <c r="T880" s="264">
        <v>1.1910245554614733</v>
      </c>
      <c r="U880" s="264">
        <v>1320.9144792548689</v>
      </c>
      <c r="V880" s="284">
        <v>71.46147332768841</v>
      </c>
    </row>
    <row r="881" spans="1:22" ht="12.75" x14ac:dyDescent="0.2">
      <c r="A881" s="332"/>
      <c r="B881" s="299">
        <v>875</v>
      </c>
      <c r="C881" s="278" t="s">
        <v>426</v>
      </c>
      <c r="D881" s="60" t="s">
        <v>427</v>
      </c>
      <c r="E881" s="36" t="s">
        <v>859</v>
      </c>
      <c r="F881" s="222" t="s">
        <v>181</v>
      </c>
      <c r="G881" s="35">
        <v>12</v>
      </c>
      <c r="H881" s="35">
        <v>1992</v>
      </c>
      <c r="I881" s="37">
        <v>12.18</v>
      </c>
      <c r="J881" s="37">
        <v>0.4</v>
      </c>
      <c r="K881" s="37">
        <v>1.92</v>
      </c>
      <c r="L881" s="37">
        <v>0.4</v>
      </c>
      <c r="M881" s="37"/>
      <c r="N881" s="37">
        <v>9.4600000000000009</v>
      </c>
      <c r="O881" s="37"/>
      <c r="P881" s="37">
        <v>12.18</v>
      </c>
      <c r="Q881" s="37">
        <v>551.05999999999995</v>
      </c>
      <c r="R881" s="38">
        <v>2.2102856313287123E-2</v>
      </c>
      <c r="S881" s="39">
        <v>54.28</v>
      </c>
      <c r="T881" s="40">
        <v>1.199743040685225</v>
      </c>
      <c r="U881" s="40">
        <v>1326.1713787972274</v>
      </c>
      <c r="V881" s="277">
        <v>71.984582441113503</v>
      </c>
    </row>
    <row r="882" spans="1:22" ht="12.75" x14ac:dyDescent="0.2">
      <c r="A882" s="332"/>
      <c r="B882" s="298">
        <v>876</v>
      </c>
      <c r="C882" s="278" t="s">
        <v>426</v>
      </c>
      <c r="D882" s="60" t="s">
        <v>427</v>
      </c>
      <c r="E882" s="36" t="s">
        <v>858</v>
      </c>
      <c r="F882" s="222" t="s">
        <v>181</v>
      </c>
      <c r="G882" s="35">
        <v>8</v>
      </c>
      <c r="H882" s="35">
        <v>1960</v>
      </c>
      <c r="I882" s="37">
        <v>7.92</v>
      </c>
      <c r="J882" s="37">
        <v>0.2</v>
      </c>
      <c r="K882" s="37">
        <v>1.28</v>
      </c>
      <c r="L882" s="37">
        <v>0.56000000000000005</v>
      </c>
      <c r="M882" s="37"/>
      <c r="N882" s="37">
        <v>5.88</v>
      </c>
      <c r="O882" s="37"/>
      <c r="P882" s="37">
        <v>7.92</v>
      </c>
      <c r="Q882" s="37">
        <v>358.27</v>
      </c>
      <c r="R882" s="38">
        <v>2.2106232729505682E-2</v>
      </c>
      <c r="S882" s="39">
        <v>54.28</v>
      </c>
      <c r="T882" s="40">
        <v>1.1999263125575683</v>
      </c>
      <c r="U882" s="40">
        <v>1326.3739637703409</v>
      </c>
      <c r="V882" s="277">
        <v>71.995578753454097</v>
      </c>
    </row>
    <row r="883" spans="1:22" ht="12.75" x14ac:dyDescent="0.2">
      <c r="A883" s="332"/>
      <c r="B883" s="298">
        <v>877</v>
      </c>
      <c r="C883" s="278" t="s">
        <v>426</v>
      </c>
      <c r="D883" s="60" t="s">
        <v>427</v>
      </c>
      <c r="E883" s="36" t="s">
        <v>440</v>
      </c>
      <c r="F883" s="222" t="s">
        <v>181</v>
      </c>
      <c r="G883" s="35">
        <v>3</v>
      </c>
      <c r="H883" s="35"/>
      <c r="I883" s="37">
        <v>4.0490000000000004</v>
      </c>
      <c r="J883" s="37">
        <v>0</v>
      </c>
      <c r="K883" s="37">
        <v>0</v>
      </c>
      <c r="L883" s="37">
        <v>0</v>
      </c>
      <c r="M883" s="37"/>
      <c r="N883" s="37">
        <v>4.0490000000000004</v>
      </c>
      <c r="O883" s="37"/>
      <c r="P883" s="37">
        <v>4.0490000000000004</v>
      </c>
      <c r="Q883" s="37">
        <v>182.98</v>
      </c>
      <c r="R883" s="38">
        <v>2.212810143185048E-2</v>
      </c>
      <c r="S883" s="39">
        <v>54.28</v>
      </c>
      <c r="T883" s="40">
        <v>1.2011133457208441</v>
      </c>
      <c r="U883" s="40">
        <v>1327.6860859110288</v>
      </c>
      <c r="V883" s="277">
        <v>72.066800743250639</v>
      </c>
    </row>
    <row r="884" spans="1:22" ht="13.5" thickBot="1" x14ac:dyDescent="0.25">
      <c r="A884" s="333"/>
      <c r="B884" s="335">
        <v>878</v>
      </c>
      <c r="C884" s="285" t="s">
        <v>212</v>
      </c>
      <c r="D884" s="286" t="s">
        <v>214</v>
      </c>
      <c r="E884" s="289" t="s">
        <v>635</v>
      </c>
      <c r="F884" s="290" t="s">
        <v>181</v>
      </c>
      <c r="G884" s="288">
        <v>3</v>
      </c>
      <c r="H884" s="288" t="s">
        <v>51</v>
      </c>
      <c r="I884" s="287">
        <v>1.8</v>
      </c>
      <c r="J884" s="287">
        <v>0</v>
      </c>
      <c r="K884" s="287">
        <v>0</v>
      </c>
      <c r="L884" s="287">
        <v>0</v>
      </c>
      <c r="M884" s="287">
        <v>0</v>
      </c>
      <c r="N884" s="287">
        <v>1.8</v>
      </c>
      <c r="O884" s="287">
        <v>76.5</v>
      </c>
      <c r="P884" s="287">
        <v>1.8</v>
      </c>
      <c r="Q884" s="287">
        <v>76.5</v>
      </c>
      <c r="R884" s="291">
        <v>2.3689999999999999E-2</v>
      </c>
      <c r="S884" s="292">
        <v>53.41</v>
      </c>
      <c r="T884" s="293">
        <v>1.27</v>
      </c>
      <c r="U884" s="293">
        <v>1421.36</v>
      </c>
      <c r="V884" s="294">
        <v>75.91</v>
      </c>
    </row>
    <row r="886" spans="1:22" customFormat="1" ht="12.75" x14ac:dyDescent="0.2">
      <c r="A886" s="16"/>
      <c r="B886" s="16"/>
      <c r="C886" s="16"/>
      <c r="D886" s="16"/>
      <c r="E886" s="16"/>
      <c r="F886" s="226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1"/>
      <c r="R886" s="20"/>
      <c r="S886" s="20"/>
      <c r="T886" s="20"/>
      <c r="U886" s="20"/>
      <c r="V886" s="20"/>
    </row>
    <row r="887" spans="1:22" customFormat="1" ht="12.75" x14ac:dyDescent="0.2">
      <c r="A887" s="16"/>
      <c r="B887" s="16"/>
      <c r="C887" s="16"/>
      <c r="D887" s="16"/>
      <c r="E887" s="16"/>
      <c r="F887" s="226"/>
      <c r="G887" s="20"/>
      <c r="H887" s="20"/>
      <c r="I887" s="20"/>
      <c r="J887" s="20"/>
      <c r="K887" s="20"/>
      <c r="L887" s="20"/>
      <c r="M887" s="21"/>
      <c r="N887" s="20"/>
      <c r="O887" s="20"/>
      <c r="P887" s="20"/>
      <c r="Q887" s="21"/>
      <c r="R887" s="20"/>
      <c r="S887" s="20"/>
      <c r="T887" s="20"/>
      <c r="U887" s="20"/>
      <c r="V887" s="20"/>
    </row>
    <row r="888" spans="1:22" customFormat="1" ht="12.75" x14ac:dyDescent="0.2">
      <c r="A888" s="16"/>
      <c r="B888" s="16"/>
      <c r="C888" s="16"/>
      <c r="D888" s="16"/>
      <c r="E888" s="16"/>
      <c r="F888" s="226"/>
      <c r="G888" s="20"/>
      <c r="H888" s="20"/>
      <c r="I888" s="20"/>
      <c r="J888" s="20"/>
      <c r="K888" s="20"/>
      <c r="L888" s="20"/>
      <c r="M888" s="21"/>
      <c r="N888" s="20"/>
      <c r="O888" s="20"/>
      <c r="P888" s="20"/>
      <c r="Q888" s="21"/>
      <c r="R888" s="20"/>
      <c r="S888" s="20"/>
      <c r="T888" s="20"/>
      <c r="U888" s="20"/>
      <c r="V888" s="20"/>
    </row>
    <row r="889" spans="1:22" customFormat="1" ht="12.75" x14ac:dyDescent="0.2">
      <c r="A889" s="16"/>
      <c r="B889" s="16"/>
      <c r="C889" s="16"/>
      <c r="D889" s="16"/>
      <c r="E889" s="16"/>
      <c r="F889" s="226"/>
      <c r="G889" s="20"/>
      <c r="H889" s="20"/>
      <c r="I889" s="20"/>
      <c r="J889" s="20"/>
      <c r="K889" s="20"/>
      <c r="L889" s="20"/>
      <c r="M889" s="21"/>
      <c r="N889" s="20"/>
      <c r="O889" s="20"/>
      <c r="P889" s="20"/>
      <c r="Q889" s="21"/>
      <c r="R889" s="20"/>
      <c r="S889" s="20"/>
      <c r="T889" s="20"/>
      <c r="U889" s="20"/>
      <c r="V889" s="20"/>
    </row>
    <row r="890" spans="1:22" customFormat="1" ht="12.75" x14ac:dyDescent="0.2">
      <c r="A890" s="16"/>
      <c r="B890" s="16"/>
      <c r="C890" s="16"/>
      <c r="D890" s="16"/>
      <c r="E890" s="16"/>
      <c r="F890" s="226"/>
      <c r="G890" s="20"/>
      <c r="H890" s="20"/>
      <c r="I890" s="20"/>
      <c r="J890" s="20"/>
      <c r="K890" s="20"/>
      <c r="L890" s="20"/>
      <c r="M890" s="21"/>
      <c r="N890" s="20"/>
      <c r="O890" s="20"/>
      <c r="P890" s="20"/>
      <c r="Q890" s="21"/>
      <c r="R890" s="20"/>
      <c r="S890" s="20"/>
      <c r="T890" s="20"/>
      <c r="U890" s="20"/>
      <c r="V890" s="20"/>
    </row>
    <row r="891" spans="1:22" customFormat="1" ht="12.75" x14ac:dyDescent="0.2">
      <c r="A891" s="16"/>
      <c r="B891" s="16"/>
      <c r="C891" s="16"/>
      <c r="D891" s="16"/>
      <c r="E891" s="16"/>
      <c r="F891" s="226"/>
      <c r="G891" s="20"/>
      <c r="H891" s="20"/>
      <c r="I891" s="20"/>
      <c r="J891" s="20"/>
      <c r="K891" s="20"/>
      <c r="L891" s="20"/>
      <c r="M891" s="21"/>
      <c r="N891" s="20"/>
      <c r="O891" s="20"/>
      <c r="P891" s="20"/>
      <c r="Q891" s="21"/>
      <c r="R891" s="20"/>
      <c r="S891" s="20"/>
      <c r="T891" s="20"/>
      <c r="U891" s="20"/>
      <c r="V891" s="20"/>
    </row>
    <row r="892" spans="1:22" customFormat="1" ht="12.75" x14ac:dyDescent="0.2">
      <c r="A892" s="16"/>
      <c r="B892" s="16"/>
      <c r="C892" s="16"/>
      <c r="D892" s="16"/>
      <c r="E892" s="16"/>
      <c r="F892" s="226"/>
      <c r="G892" s="20"/>
      <c r="H892" s="20"/>
      <c r="I892" s="20"/>
      <c r="J892" s="20"/>
      <c r="K892" s="20"/>
      <c r="L892" s="20"/>
      <c r="M892" s="21"/>
      <c r="N892" s="20"/>
      <c r="O892" s="20"/>
      <c r="P892" s="20"/>
      <c r="Q892" s="21"/>
      <c r="R892" s="20"/>
      <c r="S892" s="20"/>
      <c r="T892" s="20"/>
      <c r="U892" s="20"/>
      <c r="V892" s="20"/>
    </row>
  </sheetData>
  <autoFilter ref="A7:V83" xr:uid="{00000000-0009-0000-0000-000000000000}"/>
  <sortState xmlns:xlrd2="http://schemas.microsoft.com/office/spreadsheetml/2017/richdata2" ref="A691:V884">
    <sortCondition ref="R691:R884"/>
  </sortState>
  <mergeCells count="24">
    <mergeCell ref="A1:X1"/>
    <mergeCell ref="A2:Z2"/>
    <mergeCell ref="A8:A224"/>
    <mergeCell ref="A225:A463"/>
    <mergeCell ref="A464:A690"/>
    <mergeCell ref="A691:A884"/>
    <mergeCell ref="A3:T3"/>
    <mergeCell ref="C4:C6"/>
    <mergeCell ref="D4:D6"/>
    <mergeCell ref="A4:A6"/>
    <mergeCell ref="B4:B6"/>
    <mergeCell ref="E4:E6"/>
    <mergeCell ref="F4:F6"/>
    <mergeCell ref="G4:G5"/>
    <mergeCell ref="T4:T5"/>
    <mergeCell ref="H4:H5"/>
    <mergeCell ref="U4:U5"/>
    <mergeCell ref="V4:V5"/>
    <mergeCell ref="I4:N4"/>
    <mergeCell ref="O4:O5"/>
    <mergeCell ref="P4:P5"/>
    <mergeCell ref="Q4:Q5"/>
    <mergeCell ref="R4:R5"/>
    <mergeCell ref="S4:S5"/>
  </mergeCells>
  <pageMargins left="0.21" right="0.16" top="0.24" bottom="0.22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Lietuvoje</vt:lpstr>
      <vt:lpstr>Lietuvoje!Print_Titles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VMaciulevicius</dc:creator>
  <cp:lastModifiedBy>Ramune</cp:lastModifiedBy>
  <dcterms:created xsi:type="dcterms:W3CDTF">2018-01-11T07:29:18Z</dcterms:created>
  <dcterms:modified xsi:type="dcterms:W3CDTF">2018-12-10T08:23:21Z</dcterms:modified>
</cp:coreProperties>
</file>