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Ramune\Documents\Ramunes_LSTA_doc\25_Šilumos suvartojimas daugiabuciuose\2016_09\"/>
    </mc:Choice>
  </mc:AlternateContent>
  <bookViews>
    <workbookView xWindow="-15" yWindow="6450" windowWidth="28860" windowHeight="6510"/>
  </bookViews>
  <sheets>
    <sheet name="2016_rugsėjis" sheetId="5" r:id="rId1"/>
  </sheets>
  <calcPr calcId="162913"/>
</workbook>
</file>

<file path=xl/calcChain.xml><?xml version="1.0" encoding="utf-8"?>
<calcChain xmlns="http://schemas.openxmlformats.org/spreadsheetml/2006/main">
  <c r="V556" i="5" l="1"/>
  <c r="P556" i="5"/>
  <c r="L556" i="5" s="1"/>
  <c r="N556" i="5"/>
  <c r="J556" i="5"/>
  <c r="Q556" i="5" s="1"/>
  <c r="V555" i="5"/>
  <c r="P555" i="5"/>
  <c r="L555" i="5" s="1"/>
  <c r="N555" i="5"/>
  <c r="K555" i="5" s="1"/>
  <c r="R555" i="5" s="1"/>
  <c r="J555" i="5"/>
  <c r="Q555" i="5" s="1"/>
  <c r="V554" i="5"/>
  <c r="P554" i="5"/>
  <c r="L554" i="5" s="1"/>
  <c r="N554" i="5"/>
  <c r="J554" i="5"/>
  <c r="Q554" i="5" s="1"/>
  <c r="V553" i="5"/>
  <c r="P553" i="5"/>
  <c r="L553" i="5" s="1"/>
  <c r="S553" i="5" s="1"/>
  <c r="N553" i="5"/>
  <c r="J553" i="5"/>
  <c r="Q553" i="5" s="1"/>
  <c r="V552" i="5"/>
  <c r="P552" i="5"/>
  <c r="L552" i="5" s="1"/>
  <c r="N552" i="5"/>
  <c r="J552" i="5"/>
  <c r="Q552" i="5" s="1"/>
  <c r="V551" i="5"/>
  <c r="P551" i="5"/>
  <c r="L551" i="5" s="1"/>
  <c r="N551" i="5"/>
  <c r="K551" i="5" s="1"/>
  <c r="R551" i="5" s="1"/>
  <c r="J551" i="5"/>
  <c r="Q551" i="5" s="1"/>
  <c r="V550" i="5"/>
  <c r="P550" i="5"/>
  <c r="L550" i="5" s="1"/>
  <c r="N550" i="5"/>
  <c r="K550" i="5" s="1"/>
  <c r="R550" i="5" s="1"/>
  <c r="J550" i="5"/>
  <c r="Q550" i="5" s="1"/>
  <c r="V549" i="5"/>
  <c r="P549" i="5"/>
  <c r="L549" i="5" s="1"/>
  <c r="N549" i="5"/>
  <c r="J549" i="5"/>
  <c r="Q549" i="5" s="1"/>
  <c r="V548" i="5"/>
  <c r="P548" i="5"/>
  <c r="L548" i="5" s="1"/>
  <c r="N548" i="5"/>
  <c r="J548" i="5"/>
  <c r="Q548" i="5" s="1"/>
  <c r="V547" i="5"/>
  <c r="P547" i="5"/>
  <c r="L547" i="5" s="1"/>
  <c r="N547" i="5"/>
  <c r="J547" i="5"/>
  <c r="Q547" i="5" s="1"/>
  <c r="V546" i="5"/>
  <c r="P546" i="5"/>
  <c r="L546" i="5" s="1"/>
  <c r="N546" i="5"/>
  <c r="J546" i="5"/>
  <c r="Q546" i="5" s="1"/>
  <c r="V545" i="5"/>
  <c r="P545" i="5"/>
  <c r="L545" i="5" s="1"/>
  <c r="S545" i="5" s="1"/>
  <c r="N545" i="5"/>
  <c r="J545" i="5"/>
  <c r="Q545" i="5" s="1"/>
  <c r="V544" i="5"/>
  <c r="P544" i="5"/>
  <c r="L544" i="5" s="1"/>
  <c r="N544" i="5"/>
  <c r="J544" i="5"/>
  <c r="Q544" i="5" s="1"/>
  <c r="V543" i="5"/>
  <c r="P543" i="5"/>
  <c r="L543" i="5" s="1"/>
  <c r="N543" i="5"/>
  <c r="K543" i="5" s="1"/>
  <c r="R543" i="5" s="1"/>
  <c r="J543" i="5"/>
  <c r="Q543" i="5" s="1"/>
  <c r="V542" i="5"/>
  <c r="P542" i="5"/>
  <c r="L542" i="5" s="1"/>
  <c r="N542" i="5"/>
  <c r="K542" i="5" s="1"/>
  <c r="R542" i="5" s="1"/>
  <c r="J542" i="5"/>
  <c r="Q542" i="5" s="1"/>
  <c r="V541" i="5"/>
  <c r="P541" i="5"/>
  <c r="L541" i="5" s="1"/>
  <c r="S541" i="5" s="1"/>
  <c r="N541" i="5"/>
  <c r="J541" i="5"/>
  <c r="V540" i="5"/>
  <c r="P540" i="5"/>
  <c r="L540" i="5" s="1"/>
  <c r="N540" i="5"/>
  <c r="J540" i="5"/>
  <c r="Q540" i="5" s="1"/>
  <c r="V539" i="5"/>
  <c r="P539" i="5"/>
  <c r="L539" i="5" s="1"/>
  <c r="N539" i="5"/>
  <c r="J539" i="5"/>
  <c r="Q539" i="5" s="1"/>
  <c r="V538" i="5"/>
  <c r="P538" i="5"/>
  <c r="L538" i="5" s="1"/>
  <c r="N538" i="5"/>
  <c r="J538" i="5"/>
  <c r="Q538" i="5" s="1"/>
  <c r="V537" i="5"/>
  <c r="P537" i="5"/>
  <c r="L537" i="5" s="1"/>
  <c r="S537" i="5" s="1"/>
  <c r="N537" i="5"/>
  <c r="J537" i="5"/>
  <c r="V181" i="5"/>
  <c r="P181" i="5"/>
  <c r="L181" i="5" s="1"/>
  <c r="N181" i="5"/>
  <c r="J181" i="5"/>
  <c r="Q181" i="5" s="1"/>
  <c r="V180" i="5"/>
  <c r="P180" i="5"/>
  <c r="L180" i="5" s="1"/>
  <c r="N180" i="5"/>
  <c r="K180" i="5" s="1"/>
  <c r="R180" i="5" s="1"/>
  <c r="J180" i="5"/>
  <c r="Q180" i="5" s="1"/>
  <c r="V179" i="5"/>
  <c r="P179" i="5"/>
  <c r="L179" i="5" s="1"/>
  <c r="N179" i="5"/>
  <c r="J179" i="5"/>
  <c r="Q179" i="5" s="1"/>
  <c r="V178" i="5"/>
  <c r="P178" i="5"/>
  <c r="L178" i="5" s="1"/>
  <c r="N178" i="5"/>
  <c r="J178" i="5"/>
  <c r="Q178" i="5" s="1"/>
  <c r="V177" i="5"/>
  <c r="P177" i="5"/>
  <c r="L177" i="5" s="1"/>
  <c r="N177" i="5"/>
  <c r="J177" i="5"/>
  <c r="Q177" i="5" s="1"/>
  <c r="V176" i="5"/>
  <c r="P176" i="5"/>
  <c r="L176" i="5" s="1"/>
  <c r="N176" i="5"/>
  <c r="J176" i="5"/>
  <c r="Q176" i="5" s="1"/>
  <c r="V175" i="5"/>
  <c r="P175" i="5"/>
  <c r="L175" i="5" s="1"/>
  <c r="N175" i="5"/>
  <c r="J175" i="5"/>
  <c r="Q175" i="5" s="1"/>
  <c r="V174" i="5"/>
  <c r="P174" i="5"/>
  <c r="L174" i="5" s="1"/>
  <c r="S174" i="5" s="1"/>
  <c r="N174" i="5"/>
  <c r="J174" i="5"/>
  <c r="Q174" i="5" s="1"/>
  <c r="V173" i="5"/>
  <c r="P173" i="5"/>
  <c r="L173" i="5" s="1"/>
  <c r="N173" i="5"/>
  <c r="J173" i="5"/>
  <c r="Q173" i="5" s="1"/>
  <c r="V172" i="5"/>
  <c r="P172" i="5"/>
  <c r="L172" i="5" s="1"/>
  <c r="N172" i="5"/>
  <c r="K172" i="5" s="1"/>
  <c r="R172" i="5" s="1"/>
  <c r="J172" i="5"/>
  <c r="Q172" i="5" s="1"/>
  <c r="V171" i="5"/>
  <c r="P171" i="5"/>
  <c r="L171" i="5" s="1"/>
  <c r="N171" i="5"/>
  <c r="J171" i="5"/>
  <c r="Q171" i="5" s="1"/>
  <c r="V170" i="5"/>
  <c r="P170" i="5"/>
  <c r="L170" i="5" s="1"/>
  <c r="S170" i="5" s="1"/>
  <c r="N170" i="5"/>
  <c r="J170" i="5"/>
  <c r="V169" i="5"/>
  <c r="P169" i="5"/>
  <c r="L169" i="5" s="1"/>
  <c r="N169" i="5"/>
  <c r="J169" i="5"/>
  <c r="Q169" i="5" s="1"/>
  <c r="V168" i="5"/>
  <c r="P168" i="5"/>
  <c r="L168" i="5" s="1"/>
  <c r="N168" i="5"/>
  <c r="J168" i="5"/>
  <c r="Q168" i="5" s="1"/>
  <c r="V167" i="5"/>
  <c r="P167" i="5"/>
  <c r="L167" i="5" s="1"/>
  <c r="S167" i="5" s="1"/>
  <c r="N167" i="5"/>
  <c r="K167" i="5" s="1"/>
  <c r="R167" i="5" s="1"/>
  <c r="J167" i="5"/>
  <c r="V166" i="5"/>
  <c r="P166" i="5"/>
  <c r="L166" i="5" s="1"/>
  <c r="N166" i="5"/>
  <c r="J166" i="5"/>
  <c r="Q166" i="5" s="1"/>
  <c r="V165" i="5"/>
  <c r="P165" i="5"/>
  <c r="L165" i="5" s="1"/>
  <c r="N165" i="5"/>
  <c r="J165" i="5"/>
  <c r="Q165" i="5" s="1"/>
  <c r="V164" i="5"/>
  <c r="P164" i="5"/>
  <c r="L164" i="5" s="1"/>
  <c r="N164" i="5"/>
  <c r="K164" i="5" s="1"/>
  <c r="R164" i="5" s="1"/>
  <c r="J164" i="5"/>
  <c r="Q164" i="5" s="1"/>
  <c r="V163" i="5"/>
  <c r="P163" i="5"/>
  <c r="L163" i="5" s="1"/>
  <c r="S163" i="5" s="1"/>
  <c r="N163" i="5"/>
  <c r="K163" i="5" s="1"/>
  <c r="R163" i="5" s="1"/>
  <c r="J163" i="5"/>
  <c r="Q163" i="5" s="1"/>
  <c r="V162" i="5"/>
  <c r="P162" i="5"/>
  <c r="L162" i="5" s="1"/>
  <c r="S162" i="5" s="1"/>
  <c r="N162" i="5"/>
  <c r="J162" i="5"/>
  <c r="Q162" i="5" s="1"/>
  <c r="V536" i="5"/>
  <c r="Q536" i="5"/>
  <c r="P536" i="5"/>
  <c r="N536" i="5"/>
  <c r="I536" i="5"/>
  <c r="V535" i="5"/>
  <c r="Q535" i="5"/>
  <c r="P535" i="5"/>
  <c r="N535" i="5"/>
  <c r="I535" i="5"/>
  <c r="V534" i="5"/>
  <c r="Q534" i="5"/>
  <c r="P534" i="5"/>
  <c r="N534" i="5"/>
  <c r="I534" i="5"/>
  <c r="V348" i="5"/>
  <c r="Q348" i="5"/>
  <c r="P348" i="5"/>
  <c r="N348" i="5"/>
  <c r="I348" i="5"/>
  <c r="V347" i="5"/>
  <c r="Q347" i="5"/>
  <c r="P347" i="5"/>
  <c r="N347" i="5"/>
  <c r="I347" i="5"/>
  <c r="V533" i="5"/>
  <c r="Q533" i="5"/>
  <c r="P533" i="5"/>
  <c r="N533" i="5"/>
  <c r="I533" i="5"/>
  <c r="V532" i="5"/>
  <c r="Q532" i="5"/>
  <c r="P532" i="5"/>
  <c r="N532" i="5"/>
  <c r="I532" i="5"/>
  <c r="V531" i="5"/>
  <c r="Q531" i="5"/>
  <c r="P531" i="5"/>
  <c r="N531" i="5"/>
  <c r="I531" i="5"/>
  <c r="V530" i="5"/>
  <c r="Q530" i="5"/>
  <c r="P530" i="5"/>
  <c r="N530" i="5"/>
  <c r="I530" i="5"/>
  <c r="V529" i="5"/>
  <c r="Q529" i="5"/>
  <c r="P529" i="5"/>
  <c r="N529" i="5"/>
  <c r="I529" i="5"/>
  <c r="V528" i="5"/>
  <c r="Q528" i="5"/>
  <c r="P528" i="5"/>
  <c r="N528" i="5"/>
  <c r="I528" i="5"/>
  <c r="V527" i="5"/>
  <c r="Q527" i="5"/>
  <c r="P527" i="5"/>
  <c r="N527" i="5"/>
  <c r="I527" i="5"/>
  <c r="V526" i="5"/>
  <c r="Q526" i="5"/>
  <c r="P526" i="5"/>
  <c r="N526" i="5"/>
  <c r="I526" i="5"/>
  <c r="V525" i="5"/>
  <c r="Q525" i="5"/>
  <c r="P525" i="5"/>
  <c r="N525" i="5"/>
  <c r="I525" i="5"/>
  <c r="V524" i="5"/>
  <c r="Q524" i="5"/>
  <c r="P524" i="5"/>
  <c r="N524" i="5"/>
  <c r="I524" i="5"/>
  <c r="V523" i="5"/>
  <c r="Q523" i="5"/>
  <c r="P523" i="5"/>
  <c r="N523" i="5"/>
  <c r="I523" i="5"/>
  <c r="V522" i="5"/>
  <c r="Q522" i="5"/>
  <c r="P522" i="5"/>
  <c r="N522" i="5"/>
  <c r="I522" i="5"/>
  <c r="V521" i="5"/>
  <c r="Q521" i="5"/>
  <c r="P521" i="5"/>
  <c r="N521" i="5"/>
  <c r="I521" i="5"/>
  <c r="V520" i="5"/>
  <c r="Q520" i="5"/>
  <c r="P520" i="5"/>
  <c r="N520" i="5"/>
  <c r="I520" i="5"/>
  <c r="V257" i="5"/>
  <c r="Q257" i="5"/>
  <c r="P257" i="5"/>
  <c r="N257" i="5"/>
  <c r="I257" i="5"/>
  <c r="V256" i="5"/>
  <c r="Q256" i="5"/>
  <c r="P256" i="5"/>
  <c r="N256" i="5"/>
  <c r="I256" i="5"/>
  <c r="V161" i="5"/>
  <c r="Q161" i="5"/>
  <c r="P161" i="5"/>
  <c r="N161" i="5"/>
  <c r="I161" i="5"/>
  <c r="V160" i="5"/>
  <c r="Q160" i="5"/>
  <c r="P160" i="5"/>
  <c r="N160" i="5"/>
  <c r="I160" i="5"/>
  <c r="V159" i="5"/>
  <c r="Q159" i="5"/>
  <c r="P159" i="5"/>
  <c r="N159" i="5"/>
  <c r="I159" i="5"/>
  <c r="V158" i="5"/>
  <c r="Q158" i="5"/>
  <c r="P158" i="5"/>
  <c r="N158" i="5"/>
  <c r="I158" i="5"/>
  <c r="V157" i="5"/>
  <c r="Q157" i="5"/>
  <c r="P157" i="5"/>
  <c r="N157" i="5"/>
  <c r="I157" i="5"/>
  <c r="V156" i="5"/>
  <c r="Q156" i="5"/>
  <c r="P156" i="5"/>
  <c r="N156" i="5"/>
  <c r="I156" i="5"/>
  <c r="V480" i="5"/>
  <c r="Q480" i="5"/>
  <c r="P480" i="5"/>
  <c r="N480" i="5"/>
  <c r="I480" i="5"/>
  <c r="V479" i="5"/>
  <c r="Q479" i="5"/>
  <c r="P479" i="5"/>
  <c r="N479" i="5"/>
  <c r="I479" i="5"/>
  <c r="V478" i="5"/>
  <c r="Q478" i="5"/>
  <c r="P478" i="5"/>
  <c r="N478" i="5"/>
  <c r="I478" i="5"/>
  <c r="V477" i="5"/>
  <c r="Q477" i="5"/>
  <c r="P477" i="5"/>
  <c r="N477" i="5"/>
  <c r="I477" i="5"/>
  <c r="V476" i="5"/>
  <c r="Q476" i="5"/>
  <c r="P476" i="5"/>
  <c r="N476" i="5"/>
  <c r="I476" i="5"/>
  <c r="V475" i="5"/>
  <c r="Q475" i="5"/>
  <c r="P475" i="5"/>
  <c r="N475" i="5"/>
  <c r="I475" i="5"/>
  <c r="V474" i="5"/>
  <c r="Q474" i="5"/>
  <c r="P474" i="5"/>
  <c r="N474" i="5"/>
  <c r="I474" i="5"/>
  <c r="V473" i="5"/>
  <c r="Q473" i="5"/>
  <c r="P473" i="5"/>
  <c r="N473" i="5"/>
  <c r="I473" i="5"/>
  <c r="V472" i="5"/>
  <c r="Q472" i="5"/>
  <c r="P472" i="5"/>
  <c r="N472" i="5"/>
  <c r="I472" i="5"/>
  <c r="V471" i="5"/>
  <c r="Q471" i="5"/>
  <c r="P471" i="5"/>
  <c r="N471" i="5"/>
  <c r="I471" i="5"/>
  <c r="V470" i="5"/>
  <c r="Q470" i="5"/>
  <c r="P470" i="5"/>
  <c r="N470" i="5"/>
  <c r="I470" i="5"/>
  <c r="V469" i="5"/>
  <c r="Q469" i="5"/>
  <c r="P469" i="5"/>
  <c r="N469" i="5"/>
  <c r="I469" i="5"/>
  <c r="V468" i="5"/>
  <c r="Q468" i="5"/>
  <c r="P468" i="5"/>
  <c r="N468" i="5"/>
  <c r="I468" i="5"/>
  <c r="V467" i="5"/>
  <c r="Q467" i="5"/>
  <c r="P467" i="5"/>
  <c r="N467" i="5"/>
  <c r="I467" i="5"/>
  <c r="V466" i="5"/>
  <c r="Q466" i="5"/>
  <c r="P466" i="5"/>
  <c r="N466" i="5"/>
  <c r="I466" i="5"/>
  <c r="V465" i="5"/>
  <c r="Q465" i="5"/>
  <c r="P465" i="5"/>
  <c r="N465" i="5"/>
  <c r="I465" i="5"/>
  <c r="V464" i="5"/>
  <c r="Q464" i="5"/>
  <c r="P464" i="5"/>
  <c r="N464" i="5"/>
  <c r="I464" i="5"/>
  <c r="V463" i="5"/>
  <c r="Q463" i="5"/>
  <c r="P463" i="5"/>
  <c r="N463" i="5"/>
  <c r="I463" i="5"/>
  <c r="V131" i="5"/>
  <c r="Q131" i="5"/>
  <c r="P131" i="5"/>
  <c r="N131" i="5"/>
  <c r="I131" i="5"/>
  <c r="V130" i="5"/>
  <c r="Q130" i="5"/>
  <c r="P130" i="5"/>
  <c r="N130" i="5"/>
  <c r="I130" i="5"/>
  <c r="V129" i="5"/>
  <c r="Q129" i="5"/>
  <c r="P129" i="5"/>
  <c r="N129" i="5"/>
  <c r="I129" i="5"/>
  <c r="V462" i="5"/>
  <c r="Q462" i="5"/>
  <c r="P462" i="5"/>
  <c r="N462" i="5"/>
  <c r="I462" i="5"/>
  <c r="V128" i="5"/>
  <c r="Q128" i="5"/>
  <c r="P128" i="5"/>
  <c r="N128" i="5"/>
  <c r="I128" i="5"/>
  <c r="V127" i="5"/>
  <c r="Q127" i="5"/>
  <c r="P127" i="5"/>
  <c r="N127" i="5"/>
  <c r="I127" i="5"/>
  <c r="V126" i="5"/>
  <c r="Q126" i="5"/>
  <c r="P126" i="5"/>
  <c r="N126" i="5"/>
  <c r="I126" i="5"/>
  <c r="V125" i="5"/>
  <c r="Q125" i="5"/>
  <c r="P125" i="5"/>
  <c r="N125" i="5"/>
  <c r="I125" i="5"/>
  <c r="V124" i="5"/>
  <c r="Q124" i="5"/>
  <c r="P124" i="5"/>
  <c r="N124" i="5"/>
  <c r="I124" i="5"/>
  <c r="V454" i="5"/>
  <c r="Q454" i="5"/>
  <c r="P454" i="5"/>
  <c r="N454" i="5"/>
  <c r="I454" i="5"/>
  <c r="V453" i="5"/>
  <c r="Q453" i="5"/>
  <c r="P453" i="5"/>
  <c r="N453" i="5"/>
  <c r="I453" i="5"/>
  <c r="V452" i="5"/>
  <c r="Q452" i="5"/>
  <c r="P452" i="5"/>
  <c r="N452" i="5"/>
  <c r="I452" i="5"/>
  <c r="V451" i="5"/>
  <c r="Q451" i="5"/>
  <c r="P451" i="5"/>
  <c r="N451" i="5"/>
  <c r="I451" i="5"/>
  <c r="V450" i="5"/>
  <c r="Q450" i="5"/>
  <c r="P450" i="5"/>
  <c r="N450" i="5"/>
  <c r="I450" i="5"/>
  <c r="V449" i="5"/>
  <c r="Q449" i="5"/>
  <c r="P449" i="5"/>
  <c r="N449" i="5"/>
  <c r="I449" i="5"/>
  <c r="V448" i="5"/>
  <c r="Q448" i="5"/>
  <c r="P448" i="5"/>
  <c r="N448" i="5"/>
  <c r="I448" i="5"/>
  <c r="V447" i="5"/>
  <c r="Q447" i="5"/>
  <c r="P447" i="5"/>
  <c r="N447" i="5"/>
  <c r="I447" i="5"/>
  <c r="V446" i="5"/>
  <c r="Q446" i="5"/>
  <c r="P446" i="5"/>
  <c r="N446" i="5"/>
  <c r="I446" i="5"/>
  <c r="V445" i="5"/>
  <c r="Q445" i="5"/>
  <c r="P445" i="5"/>
  <c r="N445" i="5"/>
  <c r="I445" i="5"/>
  <c r="V444" i="5"/>
  <c r="Q444" i="5"/>
  <c r="P444" i="5"/>
  <c r="N444" i="5"/>
  <c r="I444" i="5"/>
  <c r="V443" i="5"/>
  <c r="Q443" i="5"/>
  <c r="P443" i="5"/>
  <c r="N443" i="5"/>
  <c r="I443" i="5"/>
  <c r="V442" i="5"/>
  <c r="Q442" i="5"/>
  <c r="P442" i="5"/>
  <c r="N442" i="5"/>
  <c r="I442" i="5"/>
  <c r="V441" i="5"/>
  <c r="Q441" i="5"/>
  <c r="P441" i="5"/>
  <c r="N441" i="5"/>
  <c r="I441" i="5"/>
  <c r="V247" i="5"/>
  <c r="Q247" i="5"/>
  <c r="P247" i="5"/>
  <c r="N247" i="5"/>
  <c r="I247" i="5"/>
  <c r="V440" i="5"/>
  <c r="Q440" i="5"/>
  <c r="P440" i="5"/>
  <c r="N440" i="5"/>
  <c r="I440" i="5"/>
  <c r="V439" i="5"/>
  <c r="Q439" i="5"/>
  <c r="P439" i="5"/>
  <c r="N439" i="5"/>
  <c r="I439" i="5"/>
  <c r="V438" i="5"/>
  <c r="Q438" i="5"/>
  <c r="P438" i="5"/>
  <c r="N438" i="5"/>
  <c r="I438" i="5"/>
  <c r="V111" i="5"/>
  <c r="Q111" i="5"/>
  <c r="P111" i="5"/>
  <c r="N111" i="5"/>
  <c r="I111" i="5"/>
  <c r="V110" i="5"/>
  <c r="Q110" i="5"/>
  <c r="P110" i="5"/>
  <c r="N110" i="5"/>
  <c r="I110" i="5"/>
  <c r="V109" i="5"/>
  <c r="Q109" i="5"/>
  <c r="P109" i="5"/>
  <c r="N109" i="5"/>
  <c r="I109" i="5"/>
  <c r="V437" i="5"/>
  <c r="Q437" i="5"/>
  <c r="P437" i="5"/>
  <c r="N437" i="5"/>
  <c r="I437" i="5"/>
  <c r="V108" i="5"/>
  <c r="Q108" i="5"/>
  <c r="P108" i="5"/>
  <c r="N108" i="5"/>
  <c r="I108" i="5"/>
  <c r="V107" i="5"/>
  <c r="Q107" i="5"/>
  <c r="P107" i="5"/>
  <c r="N107" i="5"/>
  <c r="I107" i="5"/>
  <c r="V106" i="5"/>
  <c r="Q106" i="5"/>
  <c r="P106" i="5"/>
  <c r="N106" i="5"/>
  <c r="I106" i="5"/>
  <c r="V105" i="5"/>
  <c r="Q105" i="5"/>
  <c r="P105" i="5"/>
  <c r="N105" i="5"/>
  <c r="I105" i="5"/>
  <c r="V104" i="5"/>
  <c r="Q104" i="5"/>
  <c r="P104" i="5"/>
  <c r="N104" i="5"/>
  <c r="I104" i="5"/>
  <c r="V380" i="5"/>
  <c r="P380" i="5"/>
  <c r="N380" i="5"/>
  <c r="I380" i="5"/>
  <c r="V379" i="5"/>
  <c r="P379" i="5"/>
  <c r="N379" i="5"/>
  <c r="I379" i="5"/>
  <c r="V18" i="5"/>
  <c r="P18" i="5"/>
  <c r="N18" i="5"/>
  <c r="I18" i="5"/>
  <c r="V202" i="5"/>
  <c r="P202" i="5"/>
  <c r="N202" i="5"/>
  <c r="I202" i="5"/>
  <c r="T556" i="5" l="1"/>
  <c r="L347" i="5"/>
  <c r="K18" i="5"/>
  <c r="R18" i="5" s="1"/>
  <c r="L131" i="5"/>
  <c r="T131" i="5" s="1"/>
  <c r="U525" i="5"/>
  <c r="K526" i="5"/>
  <c r="R526" i="5" s="1"/>
  <c r="L531" i="5"/>
  <c r="T531" i="5" s="1"/>
  <c r="K104" i="5"/>
  <c r="R104" i="5" s="1"/>
  <c r="U470" i="5"/>
  <c r="K471" i="5"/>
  <c r="R471" i="5" s="1"/>
  <c r="U478" i="5"/>
  <c r="K479" i="5"/>
  <c r="R479" i="5" s="1"/>
  <c r="U257" i="5"/>
  <c r="U159" i="5"/>
  <c r="U522" i="5"/>
  <c r="U110" i="5"/>
  <c r="U447" i="5"/>
  <c r="K448" i="5"/>
  <c r="R448" i="5" s="1"/>
  <c r="L523" i="5"/>
  <c r="T523" i="5" s="1"/>
  <c r="U530" i="5"/>
  <c r="T165" i="5"/>
  <c r="T169" i="5"/>
  <c r="L109" i="5"/>
  <c r="S109" i="5" s="1"/>
  <c r="U109" i="5"/>
  <c r="K530" i="5"/>
  <c r="R530" i="5" s="1"/>
  <c r="U532" i="5"/>
  <c r="L444" i="5"/>
  <c r="T444" i="5" s="1"/>
  <c r="L124" i="5"/>
  <c r="T124" i="5" s="1"/>
  <c r="L128" i="5"/>
  <c r="T128" i="5" s="1"/>
  <c r="L466" i="5"/>
  <c r="T466" i="5" s="1"/>
  <c r="L470" i="5"/>
  <c r="T470" i="5" s="1"/>
  <c r="L474" i="5"/>
  <c r="T474" i="5" s="1"/>
  <c r="L478" i="5"/>
  <c r="T478" i="5" s="1"/>
  <c r="K523" i="5"/>
  <c r="R523" i="5" s="1"/>
  <c r="L527" i="5"/>
  <c r="T527" i="5" s="1"/>
  <c r="U379" i="5"/>
  <c r="K111" i="5"/>
  <c r="R111" i="5" s="1"/>
  <c r="U444" i="5"/>
  <c r="L452" i="5"/>
  <c r="T452" i="5" s="1"/>
  <c r="L125" i="5"/>
  <c r="T125" i="5" s="1"/>
  <c r="L462" i="5"/>
  <c r="S462" i="5" s="1"/>
  <c r="L463" i="5"/>
  <c r="S463" i="5" s="1"/>
  <c r="L467" i="5"/>
  <c r="S467" i="5" s="1"/>
  <c r="T181" i="5"/>
  <c r="U550" i="5"/>
  <c r="U105" i="5"/>
  <c r="U125" i="5"/>
  <c r="U462" i="5"/>
  <c r="U463" i="5"/>
  <c r="U467" i="5"/>
  <c r="U471" i="5"/>
  <c r="U475" i="5"/>
  <c r="L107" i="5"/>
  <c r="T107" i="5" s="1"/>
  <c r="L439" i="5"/>
  <c r="S439" i="5" s="1"/>
  <c r="L442" i="5"/>
  <c r="S442" i="5" s="1"/>
  <c r="L446" i="5"/>
  <c r="S446" i="5" s="1"/>
  <c r="L449" i="5"/>
  <c r="T449" i="5" s="1"/>
  <c r="U124" i="5"/>
  <c r="L158" i="5"/>
  <c r="T158" i="5" s="1"/>
  <c r="L161" i="5"/>
  <c r="T161" i="5" s="1"/>
  <c r="L521" i="5"/>
  <c r="T521" i="5" s="1"/>
  <c r="U529" i="5"/>
  <c r="L18" i="5"/>
  <c r="S18" i="5" s="1"/>
  <c r="U107" i="5"/>
  <c r="L108" i="5"/>
  <c r="T108" i="5" s="1"/>
  <c r="U446" i="5"/>
  <c r="U158" i="5"/>
  <c r="U521" i="5"/>
  <c r="K347" i="5"/>
  <c r="R347" i="5" s="1"/>
  <c r="U172" i="5"/>
  <c r="U174" i="5"/>
  <c r="U175" i="5"/>
  <c r="U551" i="5"/>
  <c r="U108" i="5"/>
  <c r="U534" i="5"/>
  <c r="U176" i="5"/>
  <c r="U104" i="5"/>
  <c r="L105" i="5"/>
  <c r="T105" i="5" s="1"/>
  <c r="K108" i="5"/>
  <c r="R108" i="5" s="1"/>
  <c r="U439" i="5"/>
  <c r="U442" i="5"/>
  <c r="U448" i="5"/>
  <c r="U451" i="5"/>
  <c r="K452" i="5"/>
  <c r="R452" i="5" s="1"/>
  <c r="K124" i="5"/>
  <c r="R124" i="5" s="1"/>
  <c r="U127" i="5"/>
  <c r="K128" i="5"/>
  <c r="R128" i="5" s="1"/>
  <c r="U131" i="5"/>
  <c r="U465" i="5"/>
  <c r="K466" i="5"/>
  <c r="R466" i="5" s="1"/>
  <c r="L471" i="5"/>
  <c r="S471" i="5" s="1"/>
  <c r="U473" i="5"/>
  <c r="K474" i="5"/>
  <c r="R474" i="5" s="1"/>
  <c r="L479" i="5"/>
  <c r="T479" i="5" s="1"/>
  <c r="U161" i="5"/>
  <c r="U523" i="5"/>
  <c r="U526" i="5"/>
  <c r="L530" i="5"/>
  <c r="T530" i="5" s="1"/>
  <c r="U531" i="5"/>
  <c r="U347" i="5"/>
  <c r="K176" i="5"/>
  <c r="R176" i="5" s="1"/>
  <c r="L379" i="5"/>
  <c r="T379" i="5" s="1"/>
  <c r="L380" i="5"/>
  <c r="S380" i="5" s="1"/>
  <c r="L247" i="5"/>
  <c r="T247" i="5" s="1"/>
  <c r="L450" i="5"/>
  <c r="S450" i="5" s="1"/>
  <c r="K475" i="5"/>
  <c r="R475" i="5" s="1"/>
  <c r="K257" i="5"/>
  <c r="R257" i="5" s="1"/>
  <c r="U163" i="5"/>
  <c r="T167" i="5"/>
  <c r="U542" i="5"/>
  <c r="L106" i="5"/>
  <c r="S106" i="5" s="1"/>
  <c r="U202" i="5"/>
  <c r="L104" i="5"/>
  <c r="T104" i="5" s="1"/>
  <c r="U106" i="5"/>
  <c r="U440" i="5"/>
  <c r="U247" i="5"/>
  <c r="U443" i="5"/>
  <c r="K444" i="5"/>
  <c r="R444" i="5" s="1"/>
  <c r="L448" i="5"/>
  <c r="T448" i="5" s="1"/>
  <c r="U450" i="5"/>
  <c r="U452" i="5"/>
  <c r="U128" i="5"/>
  <c r="U130" i="5"/>
  <c r="K131" i="5"/>
  <c r="R131" i="5" s="1"/>
  <c r="U466" i="5"/>
  <c r="U469" i="5"/>
  <c r="K470" i="5"/>
  <c r="R470" i="5" s="1"/>
  <c r="U474" i="5"/>
  <c r="L475" i="5"/>
  <c r="T475" i="5" s="1"/>
  <c r="U477" i="5"/>
  <c r="K478" i="5"/>
  <c r="R478" i="5" s="1"/>
  <c r="U256" i="5"/>
  <c r="L257" i="5"/>
  <c r="T257" i="5" s="1"/>
  <c r="L526" i="5"/>
  <c r="T526" i="5" s="1"/>
  <c r="U527" i="5"/>
  <c r="U533" i="5"/>
  <c r="T173" i="5"/>
  <c r="U180" i="5"/>
  <c r="U538" i="5"/>
  <c r="U539" i="5"/>
  <c r="U541" i="5"/>
  <c r="U543" i="5"/>
  <c r="T553" i="5"/>
  <c r="K441" i="5"/>
  <c r="R441" i="5" s="1"/>
  <c r="L441" i="5"/>
  <c r="L451" i="5"/>
  <c r="T451" i="5" s="1"/>
  <c r="K451" i="5"/>
  <c r="R451" i="5" s="1"/>
  <c r="L534" i="5"/>
  <c r="K534" i="5"/>
  <c r="R534" i="5" s="1"/>
  <c r="T544" i="5"/>
  <c r="S544" i="5"/>
  <c r="U18" i="5"/>
  <c r="K380" i="5"/>
  <c r="R380" i="5" s="1"/>
  <c r="K107" i="5"/>
  <c r="R107" i="5" s="1"/>
  <c r="L111" i="5"/>
  <c r="T111" i="5" s="1"/>
  <c r="L440" i="5"/>
  <c r="T440" i="5" s="1"/>
  <c r="K440" i="5"/>
  <c r="R440" i="5" s="1"/>
  <c r="K445" i="5"/>
  <c r="R445" i="5" s="1"/>
  <c r="L445" i="5"/>
  <c r="L535" i="5"/>
  <c r="T535" i="5" s="1"/>
  <c r="K535" i="5"/>
  <c r="R535" i="5" s="1"/>
  <c r="U164" i="5"/>
  <c r="Q537" i="5"/>
  <c r="T537" i="5"/>
  <c r="U546" i="5"/>
  <c r="U547" i="5"/>
  <c r="U554" i="5"/>
  <c r="K554" i="5"/>
  <c r="R554" i="5" s="1"/>
  <c r="U555" i="5"/>
  <c r="K437" i="5"/>
  <c r="R437" i="5" s="1"/>
  <c r="L437" i="5"/>
  <c r="L443" i="5"/>
  <c r="T443" i="5" s="1"/>
  <c r="K443" i="5"/>
  <c r="R443" i="5" s="1"/>
  <c r="U535" i="5"/>
  <c r="K536" i="5"/>
  <c r="R536" i="5" s="1"/>
  <c r="L536" i="5"/>
  <c r="T536" i="5" s="1"/>
  <c r="U168" i="5"/>
  <c r="K168" i="5"/>
  <c r="R168" i="5" s="1"/>
  <c r="U171" i="5"/>
  <c r="K171" i="5"/>
  <c r="R171" i="5" s="1"/>
  <c r="T177" i="5"/>
  <c r="U179" i="5"/>
  <c r="K179" i="5"/>
  <c r="R179" i="5" s="1"/>
  <c r="T548" i="5"/>
  <c r="S548" i="5"/>
  <c r="L110" i="5"/>
  <c r="S110" i="5" s="1"/>
  <c r="K110" i="5"/>
  <c r="R110" i="5" s="1"/>
  <c r="L202" i="5"/>
  <c r="S202" i="5" s="1"/>
  <c r="U380" i="5"/>
  <c r="U111" i="5"/>
  <c r="K438" i="5"/>
  <c r="R438" i="5" s="1"/>
  <c r="L438" i="5"/>
  <c r="K247" i="5"/>
  <c r="R247" i="5" s="1"/>
  <c r="L447" i="5"/>
  <c r="S447" i="5" s="1"/>
  <c r="K447" i="5"/>
  <c r="R447" i="5" s="1"/>
  <c r="K157" i="5"/>
  <c r="R157" i="5" s="1"/>
  <c r="L157" i="5"/>
  <c r="T157" i="5" s="1"/>
  <c r="S177" i="5"/>
  <c r="T540" i="5"/>
  <c r="S540" i="5"/>
  <c r="T552" i="5"/>
  <c r="S552" i="5"/>
  <c r="K454" i="5"/>
  <c r="R454" i="5" s="1"/>
  <c r="L129" i="5"/>
  <c r="T129" i="5" s="1"/>
  <c r="L464" i="5"/>
  <c r="T464" i="5" s="1"/>
  <c r="L468" i="5"/>
  <c r="T468" i="5" s="1"/>
  <c r="L472" i="5"/>
  <c r="T472" i="5" s="1"/>
  <c r="L476" i="5"/>
  <c r="T476" i="5" s="1"/>
  <c r="U479" i="5"/>
  <c r="U156" i="5"/>
  <c r="K160" i="5"/>
  <c r="R160" i="5" s="1"/>
  <c r="K520" i="5"/>
  <c r="R520" i="5" s="1"/>
  <c r="L524" i="5"/>
  <c r="T524" i="5" s="1"/>
  <c r="L528" i="5"/>
  <c r="T528" i="5" s="1"/>
  <c r="L533" i="5"/>
  <c r="K348" i="5"/>
  <c r="R348" i="5" s="1"/>
  <c r="K175" i="5"/>
  <c r="R175" i="5" s="1"/>
  <c r="K539" i="5"/>
  <c r="R539" i="5" s="1"/>
  <c r="K547" i="5"/>
  <c r="R547" i="5" s="1"/>
  <c r="U437" i="5"/>
  <c r="U438" i="5"/>
  <c r="U441" i="5"/>
  <c r="U445" i="5"/>
  <c r="U449" i="5"/>
  <c r="U454" i="5"/>
  <c r="L127" i="5"/>
  <c r="S127" i="5" s="1"/>
  <c r="U129" i="5"/>
  <c r="U464" i="5"/>
  <c r="U468" i="5"/>
  <c r="U472" i="5"/>
  <c r="U476" i="5"/>
  <c r="L480" i="5"/>
  <c r="T480" i="5" s="1"/>
  <c r="U157" i="5"/>
  <c r="L160" i="5"/>
  <c r="T160" i="5" s="1"/>
  <c r="L520" i="5"/>
  <c r="T520" i="5" s="1"/>
  <c r="U524" i="5"/>
  <c r="U528" i="5"/>
  <c r="K531" i="5"/>
  <c r="R531" i="5" s="1"/>
  <c r="K533" i="5"/>
  <c r="R533" i="5" s="1"/>
  <c r="L348" i="5"/>
  <c r="T348" i="5" s="1"/>
  <c r="U536" i="5"/>
  <c r="S165" i="5"/>
  <c r="S173" i="5"/>
  <c r="S181" i="5"/>
  <c r="K538" i="5"/>
  <c r="R538" i="5" s="1"/>
  <c r="U545" i="5"/>
  <c r="K546" i="5"/>
  <c r="R546" i="5" s="1"/>
  <c r="S556" i="5"/>
  <c r="K453" i="5"/>
  <c r="R453" i="5" s="1"/>
  <c r="U480" i="5"/>
  <c r="U160" i="5"/>
  <c r="U520" i="5"/>
  <c r="U348" i="5"/>
  <c r="L465" i="5"/>
  <c r="K465" i="5"/>
  <c r="R465" i="5" s="1"/>
  <c r="T162" i="5"/>
  <c r="S178" i="5"/>
  <c r="T178" i="5"/>
  <c r="K202" i="5"/>
  <c r="R202" i="5" s="1"/>
  <c r="K379" i="5"/>
  <c r="R379" i="5" s="1"/>
  <c r="K106" i="5"/>
  <c r="R106" i="5" s="1"/>
  <c r="K109" i="5"/>
  <c r="R109" i="5" s="1"/>
  <c r="K439" i="5"/>
  <c r="R439" i="5" s="1"/>
  <c r="K442" i="5"/>
  <c r="R442" i="5" s="1"/>
  <c r="K446" i="5"/>
  <c r="R446" i="5" s="1"/>
  <c r="K450" i="5"/>
  <c r="R450" i="5" s="1"/>
  <c r="L453" i="5"/>
  <c r="L454" i="5"/>
  <c r="K125" i="5"/>
  <c r="R125" i="5" s="1"/>
  <c r="L126" i="5"/>
  <c r="K126" i="5"/>
  <c r="R126" i="5" s="1"/>
  <c r="K127" i="5"/>
  <c r="R127" i="5" s="1"/>
  <c r="L130" i="5"/>
  <c r="K130" i="5"/>
  <c r="R130" i="5" s="1"/>
  <c r="L477" i="5"/>
  <c r="K477" i="5"/>
  <c r="R477" i="5" s="1"/>
  <c r="L522" i="5"/>
  <c r="K522" i="5"/>
  <c r="R522" i="5" s="1"/>
  <c r="L529" i="5"/>
  <c r="K529" i="5"/>
  <c r="R529" i="5" s="1"/>
  <c r="T166" i="5"/>
  <c r="S166" i="5"/>
  <c r="T171" i="5"/>
  <c r="S171" i="5"/>
  <c r="S549" i="5"/>
  <c r="T549" i="5"/>
  <c r="L156" i="5"/>
  <c r="K156" i="5"/>
  <c r="R156" i="5" s="1"/>
  <c r="L532" i="5"/>
  <c r="K532" i="5"/>
  <c r="R532" i="5" s="1"/>
  <c r="T551" i="5"/>
  <c r="S551" i="5"/>
  <c r="U556" i="5"/>
  <c r="K556" i="5"/>
  <c r="R556" i="5" s="1"/>
  <c r="K105" i="5"/>
  <c r="R105" i="5" s="1"/>
  <c r="K449" i="5"/>
  <c r="R449" i="5" s="1"/>
  <c r="U453" i="5"/>
  <c r="U126" i="5"/>
  <c r="L473" i="5"/>
  <c r="K473" i="5"/>
  <c r="R473" i="5" s="1"/>
  <c r="L256" i="5"/>
  <c r="K256" i="5"/>
  <c r="R256" i="5" s="1"/>
  <c r="L525" i="5"/>
  <c r="K525" i="5"/>
  <c r="R525" i="5" s="1"/>
  <c r="T164" i="5"/>
  <c r="S164" i="5"/>
  <c r="Q170" i="5"/>
  <c r="T170" i="5"/>
  <c r="T542" i="5"/>
  <c r="S542" i="5"/>
  <c r="T463" i="5"/>
  <c r="L469" i="5"/>
  <c r="K469" i="5"/>
  <c r="R469" i="5" s="1"/>
  <c r="L159" i="5"/>
  <c r="K159" i="5"/>
  <c r="R159" i="5" s="1"/>
  <c r="Q167" i="5"/>
  <c r="T180" i="5"/>
  <c r="S180" i="5"/>
  <c r="U540" i="5"/>
  <c r="K540" i="5"/>
  <c r="R540" i="5" s="1"/>
  <c r="Q541" i="5"/>
  <c r="T541" i="5"/>
  <c r="T347" i="5"/>
  <c r="S347" i="5"/>
  <c r="U162" i="5"/>
  <c r="K162" i="5"/>
  <c r="R162" i="5" s="1"/>
  <c r="U165" i="5"/>
  <c r="K165" i="5"/>
  <c r="R165" i="5" s="1"/>
  <c r="U170" i="5"/>
  <c r="K170" i="5"/>
  <c r="R170" i="5" s="1"/>
  <c r="T176" i="5"/>
  <c r="S176" i="5"/>
  <c r="U181" i="5"/>
  <c r="K181" i="5"/>
  <c r="R181" i="5" s="1"/>
  <c r="T538" i="5"/>
  <c r="S538" i="5"/>
  <c r="T547" i="5"/>
  <c r="S547" i="5"/>
  <c r="U552" i="5"/>
  <c r="K552" i="5"/>
  <c r="R552" i="5" s="1"/>
  <c r="T554" i="5"/>
  <c r="S554" i="5"/>
  <c r="K129" i="5"/>
  <c r="R129" i="5" s="1"/>
  <c r="K464" i="5"/>
  <c r="R464" i="5" s="1"/>
  <c r="K468" i="5"/>
  <c r="R468" i="5" s="1"/>
  <c r="K472" i="5"/>
  <c r="R472" i="5" s="1"/>
  <c r="K476" i="5"/>
  <c r="R476" i="5" s="1"/>
  <c r="K480" i="5"/>
  <c r="R480" i="5" s="1"/>
  <c r="K158" i="5"/>
  <c r="R158" i="5" s="1"/>
  <c r="K161" i="5"/>
  <c r="R161" i="5" s="1"/>
  <c r="K521" i="5"/>
  <c r="R521" i="5" s="1"/>
  <c r="K524" i="5"/>
  <c r="R524" i="5" s="1"/>
  <c r="K528" i="5"/>
  <c r="R528" i="5" s="1"/>
  <c r="U167" i="5"/>
  <c r="T168" i="5"/>
  <c r="S168" i="5"/>
  <c r="S169" i="5"/>
  <c r="T172" i="5"/>
  <c r="S172" i="5"/>
  <c r="T174" i="5"/>
  <c r="U177" i="5"/>
  <c r="K177" i="5"/>
  <c r="R177" i="5" s="1"/>
  <c r="T179" i="5"/>
  <c r="S179" i="5"/>
  <c r="U537" i="5"/>
  <c r="T543" i="5"/>
  <c r="S543" i="5"/>
  <c r="T545" i="5"/>
  <c r="U548" i="5"/>
  <c r="K548" i="5"/>
  <c r="R548" i="5" s="1"/>
  <c r="T550" i="5"/>
  <c r="S550" i="5"/>
  <c r="U553" i="5"/>
  <c r="K462" i="5"/>
  <c r="R462" i="5" s="1"/>
  <c r="K463" i="5"/>
  <c r="R463" i="5" s="1"/>
  <c r="K467" i="5"/>
  <c r="R467" i="5" s="1"/>
  <c r="K527" i="5"/>
  <c r="R527" i="5" s="1"/>
  <c r="T163" i="5"/>
  <c r="U166" i="5"/>
  <c r="K166" i="5"/>
  <c r="R166" i="5" s="1"/>
  <c r="U169" i="5"/>
  <c r="K169" i="5"/>
  <c r="R169" i="5" s="1"/>
  <c r="U173" i="5"/>
  <c r="K173" i="5"/>
  <c r="R173" i="5" s="1"/>
  <c r="T175" i="5"/>
  <c r="S175" i="5"/>
  <c r="U178" i="5"/>
  <c r="T539" i="5"/>
  <c r="S539" i="5"/>
  <c r="U544" i="5"/>
  <c r="K544" i="5"/>
  <c r="R544" i="5" s="1"/>
  <c r="T546" i="5"/>
  <c r="S546" i="5"/>
  <c r="U549" i="5"/>
  <c r="T555" i="5"/>
  <c r="S555" i="5"/>
  <c r="K174" i="5"/>
  <c r="R174" i="5" s="1"/>
  <c r="K178" i="5"/>
  <c r="R178" i="5" s="1"/>
  <c r="K537" i="5"/>
  <c r="R537" i="5" s="1"/>
  <c r="K541" i="5"/>
  <c r="R541" i="5" s="1"/>
  <c r="K545" i="5"/>
  <c r="R545" i="5" s="1"/>
  <c r="K549" i="5"/>
  <c r="R549" i="5" s="1"/>
  <c r="K553" i="5"/>
  <c r="R553" i="5" s="1"/>
  <c r="S161" i="5" l="1"/>
  <c r="S526" i="5"/>
  <c r="S530" i="5"/>
  <c r="S104" i="5"/>
  <c r="T450" i="5"/>
  <c r="S124" i="5"/>
  <c r="S478" i="5"/>
  <c r="S129" i="5"/>
  <c r="T471" i="5"/>
  <c r="S111" i="5"/>
  <c r="S125" i="5"/>
  <c r="S474" i="5"/>
  <c r="S131" i="5"/>
  <c r="T462" i="5"/>
  <c r="S444" i="5"/>
  <c r="S531" i="5"/>
  <c r="S523" i="5"/>
  <c r="S464" i="5"/>
  <c r="T467" i="5"/>
  <c r="S160" i="5"/>
  <c r="T109" i="5"/>
  <c r="S128" i="5"/>
  <c r="S440" i="5"/>
  <c r="S449" i="5"/>
  <c r="S107" i="5"/>
  <c r="S468" i="5"/>
  <c r="S452" i="5"/>
  <c r="S479" i="5"/>
  <c r="S105" i="5"/>
  <c r="S535" i="5"/>
  <c r="S528" i="5"/>
  <c r="S527" i="5"/>
  <c r="S158" i="5"/>
  <c r="T127" i="5"/>
  <c r="S247" i="5"/>
  <c r="T442" i="5"/>
  <c r="S443" i="5"/>
  <c r="S470" i="5"/>
  <c r="S157" i="5"/>
  <c r="T439" i="5"/>
  <c r="T106" i="5"/>
  <c r="S521" i="5"/>
  <c r="S448" i="5"/>
  <c r="S108" i="5"/>
  <c r="T447" i="5"/>
  <c r="S466" i="5"/>
  <c r="T110" i="5"/>
  <c r="S379" i="5"/>
  <c r="S520" i="5"/>
  <c r="S475" i="5"/>
  <c r="T18" i="5"/>
  <c r="T446" i="5"/>
  <c r="T202" i="5"/>
  <c r="S524" i="5"/>
  <c r="S257" i="5"/>
  <c r="S480" i="5"/>
  <c r="S451" i="5"/>
  <c r="S348" i="5"/>
  <c r="S476" i="5"/>
  <c r="T380" i="5"/>
  <c r="S534" i="5"/>
  <c r="T534" i="5"/>
  <c r="T438" i="5"/>
  <c r="S438" i="5"/>
  <c r="T441" i="5"/>
  <c r="S441" i="5"/>
  <c r="S536" i="5"/>
  <c r="S472" i="5"/>
  <c r="T437" i="5"/>
  <c r="S437" i="5"/>
  <c r="T445" i="5"/>
  <c r="S445" i="5"/>
  <c r="S533" i="5"/>
  <c r="T533" i="5"/>
  <c r="S256" i="5"/>
  <c r="T256" i="5"/>
  <c r="S159" i="5"/>
  <c r="T159" i="5"/>
  <c r="S473" i="5"/>
  <c r="T473" i="5"/>
  <c r="S156" i="5"/>
  <c r="T156" i="5"/>
  <c r="S529" i="5"/>
  <c r="T529" i="5"/>
  <c r="S522" i="5"/>
  <c r="T522" i="5"/>
  <c r="T126" i="5"/>
  <c r="S126" i="5"/>
  <c r="S469" i="5"/>
  <c r="T469" i="5"/>
  <c r="S525" i="5"/>
  <c r="T525" i="5"/>
  <c r="T532" i="5"/>
  <c r="S532" i="5"/>
  <c r="S477" i="5"/>
  <c r="T477" i="5"/>
  <c r="T453" i="5"/>
  <c r="S453" i="5"/>
  <c r="S130" i="5"/>
  <c r="T130" i="5"/>
  <c r="T454" i="5"/>
  <c r="S454" i="5"/>
  <c r="S465" i="5"/>
  <c r="T465" i="5"/>
</calcChain>
</file>

<file path=xl/sharedStrings.xml><?xml version="1.0" encoding="utf-8"?>
<sst xmlns="http://schemas.openxmlformats.org/spreadsheetml/2006/main" count="803" uniqueCount="621">
  <si>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</si>
  <si>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</si>
  <si>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</si>
  <si>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</si>
  <si>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</si>
  <si>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</si>
  <si>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</si>
  <si>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</si>
  <si>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</si>
  <si>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</si>
  <si>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</si>
  <si>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</si>
  <si>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</si>
  <si>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</si>
  <si>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</si>
  <si>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</si>
  <si>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</si>
  <si>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</si>
  <si>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</si>
  <si>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</si>
  <si>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</si>
  <si>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</si>
  <si>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</si>
  <si>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</si>
  <si>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</si>
  <si>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</si>
  <si>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</si>
  <si>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</si>
  <si>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</si>
  <si>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</si>
  <si>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</si>
  <si>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</si>
  <si>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</si>
  <si>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iki1992</t>
  </si>
  <si>
    <t>V.Kudirkos 20 Naujoji Akmenė</t>
  </si>
  <si>
    <t>iki 1992 m.</t>
  </si>
  <si>
    <t>I. Daugiabučiai namai, kuriuose suvartotas šilumos kiekis „cirkuliacijai“ yra mažesnis už norminį</t>
  </si>
  <si>
    <t>Respublikos 6 Naujoji Akmenė</t>
  </si>
  <si>
    <t>Gedimino g. 95, Kaišiadorys</t>
  </si>
  <si>
    <t>Ramybės g.5 (renovuotas), Anykščiai</t>
  </si>
  <si>
    <t>Ažupiečių g. 6 (renovuotas), Anykščiai</t>
  </si>
  <si>
    <t>Liudiškių g.23 (renovuotas), Anykščiai</t>
  </si>
  <si>
    <t>V.Kudirkos g. 4 (renovuotas), Anykščiai</t>
  </si>
  <si>
    <t>Liudiškių g.31c (renovuotas), Anykščiai</t>
  </si>
  <si>
    <t>Liudiškių g.31b (renovuotas), Anykščiai</t>
  </si>
  <si>
    <t>Liudiškių g.21 (renovuotas), Anykščiai</t>
  </si>
  <si>
    <t>Mindaugo g. 8 , Anykščiai</t>
  </si>
  <si>
    <t>Statybininkų g. 14, Anykščiai</t>
  </si>
  <si>
    <t>Paupio g. 4, Anykščiai</t>
  </si>
  <si>
    <t>Ladigos g. 22, Anykščiai</t>
  </si>
  <si>
    <t>Mindaugo g.15, Anykščiai</t>
  </si>
  <si>
    <t>Gedimino g. 98, Kaišiadorys</t>
  </si>
  <si>
    <r>
      <t>Šilumos suvartojimai daugiabučiuose gyvenamuosiuose namuose ne šildymo sezono metu (</t>
    </r>
    <r>
      <rPr>
        <b/>
        <sz val="10"/>
        <color indexed="10"/>
        <rFont val="Arial"/>
        <family val="2"/>
        <charset val="186"/>
      </rPr>
      <t>2016 m. RUGSĖJIS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</si>
  <si>
    <t>Respublikos 3 Naujoji Akmenė</t>
  </si>
  <si>
    <t>Respublikos 11 Naujoji Akmenė</t>
  </si>
  <si>
    <t>Respublikos 16 Naujoji Akmenė</t>
  </si>
  <si>
    <t>Ramučių 7 Naujoji Akmenė</t>
  </si>
  <si>
    <t>Stadiono 11 Naujoji Akmenė</t>
  </si>
  <si>
    <t>Ventos 38 Venta</t>
  </si>
  <si>
    <t>Statybininkų g. 2a, Anykščiai</t>
  </si>
  <si>
    <t>Žiburio g. 5  (renovuotas), Anykščiai</t>
  </si>
  <si>
    <t>Ramybės g.7, Anykščiai</t>
  </si>
  <si>
    <t>Basanavičiaus g. 56, Anykščiai</t>
  </si>
  <si>
    <t>Basanavičiaus g. 44, Anykščiai</t>
  </si>
  <si>
    <t>Basanavičiaus g.60, Anykščiai</t>
  </si>
  <si>
    <t>Storių g. 13, Anykščiai</t>
  </si>
  <si>
    <t>Basanavičiaus g. 52, Anykščiai</t>
  </si>
  <si>
    <t>Šaltupio g. 44, Anykščiai</t>
  </si>
  <si>
    <t>Žiburio g.1, Anykščiai</t>
  </si>
  <si>
    <t>Mindaugo g.13, Anykščiai</t>
  </si>
  <si>
    <t>Vilniaus g. 39a, Anykščiai</t>
  </si>
  <si>
    <t>Šaltupio g. 49, Anykščiai</t>
  </si>
  <si>
    <t>Žiburio g.13, Anykščiai</t>
  </si>
  <si>
    <t>Šviesos g. 11, Anykščiai</t>
  </si>
  <si>
    <t>Valaukio g. 6, Anykščiai</t>
  </si>
  <si>
    <t>, Anykščiai, Anykščiai</t>
  </si>
  <si>
    <t>Vilniaus g. 12, Birštonas</t>
  </si>
  <si>
    <t>B.Sruogos g. 12, Birštonas</t>
  </si>
  <si>
    <t>Kęstučio g. 27 2l, Birštonas</t>
  </si>
  <si>
    <t>Kęstučio g. 27 1l, Birštonas</t>
  </si>
  <si>
    <t>Draugystės 8, Elektrėnai</t>
  </si>
  <si>
    <t>Draugystės 12, Elektrėnai</t>
  </si>
  <si>
    <t>Draugystės 16, Elektrėnai</t>
  </si>
  <si>
    <t>Pergalės 41, Elektrėnai</t>
  </si>
  <si>
    <t>Pergalės 43, Elektrėnai</t>
  </si>
  <si>
    <t>Trakų 17, Elektrėnai</t>
  </si>
  <si>
    <t>Sodų 4, Elektrėnai</t>
  </si>
  <si>
    <t>Sodų 8, Elektrėnai</t>
  </si>
  <si>
    <t>Taikos 4, Elektrėnai</t>
  </si>
  <si>
    <t>Taikos 5, Elektrėnai</t>
  </si>
  <si>
    <t>Pergalės 1, Elektrėnai</t>
  </si>
  <si>
    <t>Pergalės 11, Elektrėnai</t>
  </si>
  <si>
    <t>Pergalės 19, Elektrėnai</t>
  </si>
  <si>
    <t>Saulės 6, Elektrėnai</t>
  </si>
  <si>
    <t>Saulės 10, Elektrėnai</t>
  </si>
  <si>
    <t>Saulės 11, Elektrėnai</t>
  </si>
  <si>
    <t>Saulės 24, Elektrėnai</t>
  </si>
  <si>
    <t>Sodų 17, Elektrėnai</t>
  </si>
  <si>
    <t>Trakų 3, Elektrėnai</t>
  </si>
  <si>
    <t>Trakų 4, Elektrėnai(Ren.)</t>
  </si>
  <si>
    <t>Pergalės 3, Elektrėnai</t>
  </si>
  <si>
    <t>Pergalės 13, Elektrėnai</t>
  </si>
  <si>
    <t>Pergalės 21, Elektrėnai</t>
  </si>
  <si>
    <t>Saulės 4, Elektrėnai</t>
  </si>
  <si>
    <t>Saulės 5, Elektrėnai</t>
  </si>
  <si>
    <t>Saulės 15, Elektrėnai</t>
  </si>
  <si>
    <t>Taikos 9, Elektrėnai</t>
  </si>
  <si>
    <t>Taikos 11, Elektrėnai</t>
  </si>
  <si>
    <t>Trakų 7, Elektrėnai</t>
  </si>
  <si>
    <t>Trakų 19, Elektrėnai</t>
  </si>
  <si>
    <t>Gedimino g. 22, Kaišiadorys</t>
  </si>
  <si>
    <t>Gedimino g. 46,Kaišiadorys</t>
  </si>
  <si>
    <t>Gedimino g. 80, Kaišiadorys</t>
  </si>
  <si>
    <t>Gedimino g. 96, Kaišiadorys</t>
  </si>
  <si>
    <t>Girelės g. 35, Kaišiadorys</t>
  </si>
  <si>
    <t>Girelės g. 37, Kaišiadorys</t>
  </si>
  <si>
    <t>Girelės g. 49, Kaišiadorys</t>
  </si>
  <si>
    <t>Gedimino g. 86,Kaišiadorys</t>
  </si>
  <si>
    <t>Krėvės V. pr. 115A (šilsiurb.) renov., Kaunas</t>
  </si>
  <si>
    <t>Radvilėnų pl. 5, Kaunas</t>
  </si>
  <si>
    <t>Taikos pr. 82 (bt51-70) (šilsiurb.) renov., Kaunas</t>
  </si>
  <si>
    <t>Ukmergės g. 11, Kaunas</t>
  </si>
  <si>
    <t>Partizanų g. 222, Kaunas</t>
  </si>
  <si>
    <t>Krėvės V. pr. 61 renov., Kaunas</t>
  </si>
  <si>
    <t>Birželio 23-iosios g. 11, Kaunas</t>
  </si>
  <si>
    <t>Ukmergės g. 4, Kaunas</t>
  </si>
  <si>
    <t>Partizanų g. 10C, Kaunas</t>
  </si>
  <si>
    <t>Ukmergės g. 5, Kaunas</t>
  </si>
  <si>
    <t>Kovo 11-osios g. 118 renov., Kaunas</t>
  </si>
  <si>
    <t>Varpo g. 8, Kaunas</t>
  </si>
  <si>
    <t>Studentų g. 12, Kaunas</t>
  </si>
  <si>
    <t>Pramonės pr. 79, Kaunas</t>
  </si>
  <si>
    <t>Gimbutienės M. g. 7, Kaunas</t>
  </si>
  <si>
    <t>Žukausko S. g. 11, Kaunas</t>
  </si>
  <si>
    <t>Medvėgalio g. 17, Kaunas</t>
  </si>
  <si>
    <t>Pramonės pr. 91, Kaunas</t>
  </si>
  <si>
    <t>Šiaurės pr. 27  renov. nn, Kaunas</t>
  </si>
  <si>
    <t>Lukšio P. g. 68, Kaunas</t>
  </si>
  <si>
    <t>Škirpos K. g. 7, Kaunas</t>
  </si>
  <si>
    <t>Naujakurių g. 78, Kaunas</t>
  </si>
  <si>
    <t>Taikos pr. 56, Kaunas</t>
  </si>
  <si>
    <t>Žukausko S. g. 35 renov., Kaunas</t>
  </si>
  <si>
    <t>Ukmergės g. 24, Kaunas</t>
  </si>
  <si>
    <t>Naujakurių g. 70 renov., Kaunas</t>
  </si>
  <si>
    <t>Naujakurių g. 68 renov., Kaunas</t>
  </si>
  <si>
    <t>Šiaurės pr. 87, Kaunas</t>
  </si>
  <si>
    <t>Lukšio P. g. 2, Kaunas</t>
  </si>
  <si>
    <t>Taikos pr. 82 (bt31-50), Kaunas</t>
  </si>
  <si>
    <t>Sukilėlių pr. 65, Kaunas</t>
  </si>
  <si>
    <t>Birželio 23-iosios g. 2, Kaunas</t>
  </si>
  <si>
    <t>Sukilėlių pr. 63, Kaunas</t>
  </si>
  <si>
    <t>Savanorių pr. 417, Kaunas</t>
  </si>
  <si>
    <t>Geležinio Vilko g. 1, Kaunas</t>
  </si>
  <si>
    <t>Taikos pr. 84 (bt1-36), Kaunas</t>
  </si>
  <si>
    <t>iki 1992</t>
  </si>
  <si>
    <t>V.BURBOS 4 (renov.), Mažeikiai</t>
  </si>
  <si>
    <t>Vasario 16-osios g.7-ojo NSB (renov.), Mažeikiai</t>
  </si>
  <si>
    <t>Gamyklos g.15-ojo NSB (renov.), Mažeikiai</t>
  </si>
  <si>
    <t>Ventos g. 31-ojo NSB (renov.), Mažeikiai</t>
  </si>
  <si>
    <t>Sodų g.10-ojo NSB (renov.), Mažeikiai</t>
  </si>
  <si>
    <t>P.VILEIŠIO 6 (renov.), Mažeikiai</t>
  </si>
  <si>
    <t>GAMYKLOS 3 (renov.), Mažeikiai</t>
  </si>
  <si>
    <t>V.BURBOS 5 (renov.), Mažeikiai</t>
  </si>
  <si>
    <t>NAFTININKŲ 2 (renov.), Mažeikiai</t>
  </si>
  <si>
    <t>NAFTININKŲ 16 (renov.), Mažeikiai</t>
  </si>
  <si>
    <t>GAMYKLOS 6 (renov.), Mažeikiai</t>
  </si>
  <si>
    <t>MINDAUGO 13 (renov.), Mažeikiai</t>
  </si>
  <si>
    <t>GAMYKLOS 25 (renov.), Mažeikiai</t>
  </si>
  <si>
    <t>P.VILEIŠIO 2 (renov.), Mažeikiai</t>
  </si>
  <si>
    <t>VYŠNIŲ 42 (renov.), Mažeikiai</t>
  </si>
  <si>
    <t>ŽEMAITIJOS 19 (renov.), Mažeikiai</t>
  </si>
  <si>
    <t>STOTIES 8 (renov.), Mažeikiai</t>
  </si>
  <si>
    <t>SODŲ 9 (renov.), Mažeikiai</t>
  </si>
  <si>
    <t>NAFTININKŲ 12 (renov.), Mažeikiai</t>
  </si>
  <si>
    <t>NAFTININKŲ 28 (renov.), Mažeikiai</t>
  </si>
  <si>
    <t>PAVASARIO 16, Mažeikiai</t>
  </si>
  <si>
    <t>TYLIOJI 22, Mažeikiai</t>
  </si>
  <si>
    <t>ŽEMAITIJOS 63, Mažeikiai</t>
  </si>
  <si>
    <t>PAVASARIO 49, Mažeikiai</t>
  </si>
  <si>
    <t>PAVASARIO 14, Mažeikiai</t>
  </si>
  <si>
    <t>Pavenčių g.11-ojo NSB, Mažeikiai</t>
  </si>
  <si>
    <t>PAVASARIO 47, Mažeikiai</t>
  </si>
  <si>
    <t>Pavasario g.25-ojo NSB, Mažeikiai</t>
  </si>
  <si>
    <t>Taikos g.20-ojo NSB, Mažeikiai</t>
  </si>
  <si>
    <t>ŽEMAITIJOS 56, Mažeikiai</t>
  </si>
  <si>
    <t>ŽEMAITIJOS 18, Mažeikiai</t>
  </si>
  <si>
    <t>SODŲ 11, Mažeikiai</t>
  </si>
  <si>
    <t>VENTOS 33, Mažeikiai</t>
  </si>
  <si>
    <t>LAISVĖS 218, Mažeikiai</t>
  </si>
  <si>
    <t>VASARIO 16-OSIOS 8, Mažeikiai</t>
  </si>
  <si>
    <t>PERGALĖS    4, Pakruojis</t>
  </si>
  <si>
    <t>P.MAŠIOTO  63, Pakruojis</t>
  </si>
  <si>
    <t>V.DIDŽIOJO -78, Pakruojis</t>
  </si>
  <si>
    <t>V.DIDŽIOJO-70, Pakruojis</t>
  </si>
  <si>
    <t>P.MAŠIOTO-49, Pakruojis</t>
  </si>
  <si>
    <t>KRUOJOS 6, Pakruojis</t>
  </si>
  <si>
    <t>P.MASIOTO 57, Pakruojis</t>
  </si>
  <si>
    <t>P.MAŠIOTO 37, Pakruojis</t>
  </si>
  <si>
    <t>KRUOJOS 4, Pakruojis</t>
  </si>
  <si>
    <t>MAŠIOTO  41, Pakruojis</t>
  </si>
  <si>
    <t>VASARIO 16-SIOS-13, Pakruojis</t>
  </si>
  <si>
    <t>P.MAŠIOTO-55, Pakruojis</t>
  </si>
  <si>
    <t>MAŠIOTO-43B, Pakruojis</t>
  </si>
  <si>
    <t>KESTUČIO-1, Pakruojis</t>
  </si>
  <si>
    <t>P.Mašioto 53, Pakruojis</t>
  </si>
  <si>
    <t>MINDAUGO  6, Pakruojis</t>
  </si>
  <si>
    <t>P.MASIOTO 65, Pakruojis</t>
  </si>
  <si>
    <t>MAŠIOTO 51, Pakruojis</t>
  </si>
  <si>
    <t>L.GIROS 1, Pakruojis</t>
  </si>
  <si>
    <t>MINDAUGO 4, Pakruojis</t>
  </si>
  <si>
    <t>MINDAUGO-2B, Pakruojis</t>
  </si>
  <si>
    <t>V.DIDZIOJO 72, Pakruojis</t>
  </si>
  <si>
    <t>P.MAŠIOTO-61, Pakruojis</t>
  </si>
  <si>
    <t>MAŠIOTO 67, Pakruojis</t>
  </si>
  <si>
    <t>MAŠIOTO-43C, Pakruojis</t>
  </si>
  <si>
    <t>MAŠIOTO 59, Pakruojis</t>
  </si>
  <si>
    <t>MAŠIOTO-43A, Pakruojis</t>
  </si>
  <si>
    <t>SAULETEKIO 48, Pakruojis</t>
  </si>
  <si>
    <t>BASANAVIČIAUS -2A, Pakruojis</t>
  </si>
  <si>
    <t>Dariaus ir Girėno 53 , Pakruojis</t>
  </si>
  <si>
    <t>SAULETEKIO 38, Pakruojis</t>
  </si>
  <si>
    <t>MINDAUGO -2A, Pakruojis</t>
  </si>
  <si>
    <t>SAULETEKIO 42, Pakruojis</t>
  </si>
  <si>
    <t>PERGALES 14 , Pakruojis</t>
  </si>
  <si>
    <t>TAIKOS 30, Pakruojis</t>
  </si>
  <si>
    <t>PERGALĖS  16, Pakruojis</t>
  </si>
  <si>
    <t>V.DIDŽIOJO-63A, Pakruojis</t>
  </si>
  <si>
    <t>MAŽOJI-1, Pakruojis</t>
  </si>
  <si>
    <t>KESTUCIO 2, Pakruojis</t>
  </si>
  <si>
    <t>Beržų g. 17, Panevėžys</t>
  </si>
  <si>
    <t>Tulpių g. 21, Panevėžys</t>
  </si>
  <si>
    <t>Nemuno g. 23, Panevėžys</t>
  </si>
  <si>
    <t>Gėlių g. 3, Pasvalys</t>
  </si>
  <si>
    <t>Dariaus ir Girėno g. 21, Panevėžys</t>
  </si>
  <si>
    <t>Margirio g. 9, Panevėžys</t>
  </si>
  <si>
    <t>Liepų al. 15, Panevėžys</t>
  </si>
  <si>
    <t>Aukštaičių g. 76, Panevėžys</t>
  </si>
  <si>
    <t>Smėlynės g. 51, Panevėžys</t>
  </si>
  <si>
    <t>Molainių g. 90, Panevėžys</t>
  </si>
  <si>
    <t>Ateities g. 34, Panevėžys</t>
  </si>
  <si>
    <t xml:space="preserve">iki 1992 </t>
  </si>
  <si>
    <t>Statybininkų g. 11, Panevėžys</t>
  </si>
  <si>
    <t>Beržų g. 51, Panevėžys</t>
  </si>
  <si>
    <t>Tulpių g. 11, Panevėžys</t>
  </si>
  <si>
    <t>Margirio g. 20, Panevėžys</t>
  </si>
  <si>
    <t>Klaipėdos g. 120, Panevėžys</t>
  </si>
  <si>
    <t>Liaudies g. 7, Kėdainiai</t>
  </si>
  <si>
    <t>Mindaugo g. 8, Kėdainiai</t>
  </si>
  <si>
    <t>Molainių g. 86, Panevėžys</t>
  </si>
  <si>
    <t>Žemaičių g. 22, Panevėžys</t>
  </si>
  <si>
    <t>Nemuno g. 31A, Panevėžys</t>
  </si>
  <si>
    <t>Kniaudiškių g. 61, Panevėžys</t>
  </si>
  <si>
    <t>Dariaus ir Girėno g. 27, Panevėžys</t>
  </si>
  <si>
    <t>Algirdo g. 54, Panevėžys</t>
  </si>
  <si>
    <t>Ramygalos g. 82, Panevėžys</t>
  </si>
  <si>
    <t>Krantinės  g. 6, Kupiškis</t>
  </si>
  <si>
    <t>Smėlynės g. 73, Panevėžys</t>
  </si>
  <si>
    <t>Kosmonautų g. 11, Panevėžys</t>
  </si>
  <si>
    <t>Dainavos g. 8, Panevėžys</t>
  </si>
  <si>
    <t>Ukmergės g. 47A, Panevėžys</t>
  </si>
  <si>
    <t>Kranto g. 25, Panevėžys</t>
  </si>
  <si>
    <t>Margirio g. 3, Panevėžys</t>
  </si>
  <si>
    <t>Marijonų g. 39, Panevėžys</t>
  </si>
  <si>
    <t>Projektuotojų g. 12, Panevėžys</t>
  </si>
  <si>
    <t>Klaipėdos g. 132, Panevėžys</t>
  </si>
  <si>
    <t>Vytauto skg. 12, Zarasai</t>
  </si>
  <si>
    <t>Klaipėdos g. 85, Panevėžys</t>
  </si>
  <si>
    <t>Kosmonautų g. 3, Panevėžys</t>
  </si>
  <si>
    <t>Dainavos g. 29, Panevėžys</t>
  </si>
  <si>
    <t>Marijonų g. 41, Panevėžys</t>
  </si>
  <si>
    <t>Vytauto g. 21, Plungė</t>
  </si>
  <si>
    <t>V. Kudirkos g. 102B, Plungė</t>
  </si>
  <si>
    <t>Vasario 16-osios g. 9, Plungė</t>
  </si>
  <si>
    <t>Jaunystės takas 6, Plungė</t>
  </si>
  <si>
    <t>V. Kudirkos g. 82, Plungė</t>
  </si>
  <si>
    <t>Draugystės takas 4, Plungė</t>
  </si>
  <si>
    <t>J. Basanavičiaus g. 14, Plungė</t>
  </si>
  <si>
    <t>V. Kudirkos g. 51, Plungė</t>
  </si>
  <si>
    <t>V. Kudirkos g. 102, Plungė</t>
  </si>
  <si>
    <t>S. Banaičio g. 10, Plungė</t>
  </si>
  <si>
    <t>Kęstučio g. 6, Plungė</t>
  </si>
  <si>
    <t>Bažnyčios g. 15, Plungė</t>
  </si>
  <si>
    <t>V. Kudirkos g. 53, Plungė</t>
  </si>
  <si>
    <t>Nepriklausomybės g. 6, Plungė</t>
  </si>
  <si>
    <t>Vytauto g. 19, Plungė</t>
  </si>
  <si>
    <t>S. Banaičio g. 12, Plungė</t>
  </si>
  <si>
    <t>V. Kudirkos g. 41, Plungė</t>
  </si>
  <si>
    <t>Draugystės takas 3, Plungė</t>
  </si>
  <si>
    <t>Šaulių g. 26, Plungė</t>
  </si>
  <si>
    <t>Šaulių g. 22, Plungė</t>
  </si>
  <si>
    <t>V. Kudirkos g. 43, Plungė</t>
  </si>
  <si>
    <t>Šaulių g. 12, Plungė</t>
  </si>
  <si>
    <t>S. Banaičio g. 4, Plungė</t>
  </si>
  <si>
    <t>Jaunystės takas 4, Plungė</t>
  </si>
  <si>
    <t>V. Kudirkos g. 76, Plungė</t>
  </si>
  <si>
    <t>V. Kudirkos g. 39, Plungė</t>
  </si>
  <si>
    <t>V. Kudirkos g. 92, Plungė</t>
  </si>
  <si>
    <t>Pieninės 7 (renov.), Raseiniai</t>
  </si>
  <si>
    <t>V. Kudirkos 3 (renov.), Raseiniai</t>
  </si>
  <si>
    <t>V. Kudirkos 9 (renov.), Raseiniai</t>
  </si>
  <si>
    <t>V. Kudirkos 11 (renov.), Raseiniai</t>
  </si>
  <si>
    <t>Vaižganto 1 (renov.), Raseiniai</t>
  </si>
  <si>
    <t>Ateities 19, Raseiniai</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</si>
  <si>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</si>
  <si>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</si>
  <si>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</si>
  <si>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</si>
  <si>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</si>
  <si>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</si>
  <si>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</si>
  <si>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</si>
  <si>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</si>
  <si>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V. Grybo 18, Raseiniai</t>
  </si>
  <si>
    <t>Jaunimo 23, Raseiniai</t>
  </si>
  <si>
    <t>Dubysos 1, Raseiniai</t>
  </si>
  <si>
    <t>Turgaus 18, Raseiniai</t>
  </si>
  <si>
    <t>Jaunimo 17A, Raseiniai</t>
  </si>
  <si>
    <t>V. Grybo 16, Raseiniai</t>
  </si>
  <si>
    <t>Verdėlupio 15(2), Raseiniai</t>
  </si>
  <si>
    <t>Verdėlupio 19(2), Raseiniai</t>
  </si>
  <si>
    <t>Melioratorių 5(1), Raseiniai</t>
  </si>
  <si>
    <t>Vytauto g. 21, Šakiai</t>
  </si>
  <si>
    <t>V. Kudirkos g. 102B, Šakiai</t>
  </si>
  <si>
    <t>Vasario 16-osios g. 9, Šakiai</t>
  </si>
  <si>
    <t>Jaunystės takas 6, Šakiai</t>
  </si>
  <si>
    <t>V. Kudirkos g. 82, Šakiai</t>
  </si>
  <si>
    <t>Draugystės takas 4, Šakiai</t>
  </si>
  <si>
    <t>J. Basanavičiaus g. 14, Šakiai</t>
  </si>
  <si>
    <t>V. Kudirkos g. 51, Šakiai</t>
  </si>
  <si>
    <t>V. Kudirkos g. 102, Šakiai</t>
  </si>
  <si>
    <t>S. Banaičio g. 10, Šakiai</t>
  </si>
  <si>
    <t>Kęstučio g. 6, Šakiai</t>
  </si>
  <si>
    <t>Bažnyčios g. 15, Šakiai</t>
  </si>
  <si>
    <t>V. Kudirkos g. 53, Šakiai</t>
  </si>
  <si>
    <t>Nepriklausomybės g. 6, Šakiai</t>
  </si>
  <si>
    <t>Vytauto g. 19, Šakiai</t>
  </si>
  <si>
    <t>S. Banaičio g. 12, Šakiai</t>
  </si>
  <si>
    <t>V. Kudirkos g. 41, Šakiai</t>
  </si>
  <si>
    <t>Draugystės takas 3, Šakiai</t>
  </si>
  <si>
    <t>Šaulių g. 26, Šakiai</t>
  </si>
  <si>
    <t>Šaulių g. 22, Šakiai</t>
  </si>
  <si>
    <t>V. Kudirkos g. 43, Šakiai</t>
  </si>
  <si>
    <t>Šaulių g. 12, Šakiai</t>
  </si>
  <si>
    <t>S. Banaičio g. 4, Šakiai</t>
  </si>
  <si>
    <t>Jaunystės takas 4, Šakiai</t>
  </si>
  <si>
    <t>V. Kudirkos g. 76, Šakiai</t>
  </si>
  <si>
    <t>V. Kudirkos g. 39, Šakiai</t>
  </si>
  <si>
    <t>V. Kudirkos g. 92, Šakiai</t>
  </si>
  <si>
    <t>Vytauto g.38, Šalčininkai</t>
  </si>
  <si>
    <t>A. Mickevičiaus g.1, Šalčininkai</t>
  </si>
  <si>
    <t>A. Mickevičiaus g.3, Šalčininkai</t>
  </si>
  <si>
    <t>A. Mickevičiaus g.1A, Šalčininkai</t>
  </si>
  <si>
    <t>A. Mickevičiaus g.7, Šalčininkai</t>
  </si>
  <si>
    <t>A. Mickevičiaus g.15, Šalčininkai</t>
  </si>
  <si>
    <t>A. Mickevičiaus g.17A, Šalčininkai</t>
  </si>
  <si>
    <t>Mokyklos g.17, Šalčininkai</t>
  </si>
  <si>
    <t>Šalčios g.12, Šalčininkai</t>
  </si>
  <si>
    <t>Vilniaus g.26, Šalčininkai</t>
  </si>
  <si>
    <t>Vilniaus g.26B, Šalčininkai</t>
  </si>
  <si>
    <t>A. Mickevičiaus g.2, Šalčininkai</t>
  </si>
  <si>
    <t>A. Mickevičiaus g.8, Šalčininkai</t>
  </si>
  <si>
    <t>A. Mickevičiaus g.24, Šalčininkai</t>
  </si>
  <si>
    <t>J. Sniadeckio g.14, Šalčininkai</t>
  </si>
  <si>
    <t>J. Sniadeckio g.21/1, Šalčininkai</t>
  </si>
  <si>
    <t>J. Sniadeckio g.21/2, Šalčininkai</t>
  </si>
  <si>
    <t>Mokyklos g.19, Šalčininkai</t>
  </si>
  <si>
    <t>Vilniaus g.11, Šalčininkai</t>
  </si>
  <si>
    <t>Mokyklos g.23, Šalčininkai</t>
  </si>
  <si>
    <t>Vytauto g.33, Šalčininkai</t>
  </si>
  <si>
    <t>Šalčios g.7, Šalčininkai</t>
  </si>
  <si>
    <t>Šalčios g.8, Šalčininkai</t>
  </si>
  <si>
    <t>Šalčios g.14, Šalčininkai</t>
  </si>
  <si>
    <t>Vilniaus g.45/1, Šalčininkai</t>
  </si>
  <si>
    <t>Vilniaus g.45/2, Šalčininkai</t>
  </si>
  <si>
    <t>Vilniaus g.45/3, Šalčininkai</t>
  </si>
  <si>
    <t>A. Mickevičiaus g.5, Šalčininkai</t>
  </si>
  <si>
    <t>Mokyklos g.27, Šalčininkai</t>
  </si>
  <si>
    <t>Vilniaus g.26A, Šalčininkai</t>
  </si>
  <si>
    <t>Vytauto g.22/1, Šalčininkai</t>
  </si>
  <si>
    <t>Korsako g. 41 (renov.), Šiauliai</t>
  </si>
  <si>
    <t>Ežero g. 4, Šiauliai</t>
  </si>
  <si>
    <t>Kviečių g. 58, Šiauliai</t>
  </si>
  <si>
    <t>Dainų g. 64, Šiauliai</t>
  </si>
  <si>
    <t>Krymo g. 26 (renov.), Šiauliai</t>
  </si>
  <si>
    <t>Gardino g. 13, Šiauliai</t>
  </si>
  <si>
    <t>Gegužių g.75, Šiauliai</t>
  </si>
  <si>
    <t>Kviečių g. 44, Šiauliai</t>
  </si>
  <si>
    <t>Dainų g. 39, Šiauliai</t>
  </si>
  <si>
    <t>Grinkevičiaus g. 8 (renov.), Šiauliai</t>
  </si>
  <si>
    <t>Tilžės g. 161, Šiauliai</t>
  </si>
  <si>
    <t>Dainų g. 49, Šiauliai</t>
  </si>
  <si>
    <t>Saulės takas 4, Šiauliai</t>
  </si>
  <si>
    <t>Aušros takas 7, Šiauliai</t>
  </si>
  <si>
    <t>Kviečių g. 50, Šiauliai</t>
  </si>
  <si>
    <t>Gegužių g. 65, Šiauliai</t>
  </si>
  <si>
    <t>Kviečių g. 54, Šiauliai</t>
  </si>
  <si>
    <t>Dainų g. 72, Šiauliai</t>
  </si>
  <si>
    <t>Vilniaus g. 33, Šiauliai</t>
  </si>
  <si>
    <t>Architektų g. 26, Šiauliai</t>
  </si>
  <si>
    <t>Aukštoji g. 20, Šiauliai</t>
  </si>
  <si>
    <t>Kauno g. 22A, Šiauliai</t>
  </si>
  <si>
    <t>Švedės g. 2A, Ginkūnų k., Šiaulių r.</t>
  </si>
  <si>
    <t>Aušros al. 51A, Šiauliai</t>
  </si>
  <si>
    <t>Vytauto g. 145, Šiauliai</t>
  </si>
  <si>
    <t>Vilniaus g. 32, Šiauliai</t>
  </si>
  <si>
    <t>Vilniaus g. 17, Šiauliai</t>
  </si>
  <si>
    <t>Statybininkų g. 10, Kužių mstl., Šiaulių r.</t>
  </si>
  <si>
    <t>Vilniaus g. 30, Šiauliai</t>
  </si>
  <si>
    <t>Gluosnių g. 5, Šiauliai</t>
  </si>
  <si>
    <t>Ežero g. 65, Šiauliai</t>
  </si>
  <si>
    <t>Kauno g. 22, Šiauliai</t>
  </si>
  <si>
    <t>Verdulių g. 33, Šiauliai</t>
  </si>
  <si>
    <t>Lyros g. 11, Šiauliai</t>
  </si>
  <si>
    <t>Vilniaus g. 21, Šiauliai</t>
  </si>
  <si>
    <t>P. Višinskio g. 37, Šiauliai</t>
  </si>
  <si>
    <t>Žeimių g. 2, Ginkūnų k. Šiaulių r.</t>
  </si>
  <si>
    <t>Parko g. 4, Šiauliai</t>
  </si>
  <si>
    <t>Aušros al. 25, Šiauliai</t>
  </si>
  <si>
    <t>P. Cvirkos g. 75, Šiauliai</t>
  </si>
  <si>
    <t>Vytauto g. 64A, Trakai (renov.)</t>
  </si>
  <si>
    <t>Bažnyčios g. 21, Lentvaris (renov.)</t>
  </si>
  <si>
    <t>Vytauto g. 64, Trakai (renov.)</t>
  </si>
  <si>
    <t>Lauko g. 6, Lentvaris</t>
  </si>
  <si>
    <t>Vytauto g. 48B, Trakai</t>
  </si>
  <si>
    <t>Pakalnės g. 7, Lentvaris</t>
  </si>
  <si>
    <t xml:space="preserve">Bažnyčios g. 24, Lentvaris </t>
  </si>
  <si>
    <t>Pakalnės g. 44, Lentvaris</t>
  </si>
  <si>
    <t>Vytauto 46A, Trakai</t>
  </si>
  <si>
    <t>Pakalnės g. 5, Lentvaris</t>
  </si>
  <si>
    <t>Geležinkelio g. 28, Lentvaris</t>
  </si>
  <si>
    <t>Vytauto g. 78, Trakai</t>
  </si>
  <si>
    <t>Pakalnės g. 30, Lentvaris</t>
  </si>
  <si>
    <t>Trakų g. 12, Trakai</t>
  </si>
  <si>
    <t>Naujosios Sodybos g. 27, Lentvaris</t>
  </si>
  <si>
    <t>Klevų al. 28 I korp.</t>
  </si>
  <si>
    <t>Birutės g. 37, Trakai</t>
  </si>
  <si>
    <t>Mindaugo g. 6, Trakai</t>
  </si>
  <si>
    <t>Geležinkelio g. 32, Lentvaris</t>
  </si>
  <si>
    <t>Pakalnės g. 31, Lentvaris</t>
  </si>
  <si>
    <t>Mindaugo g. 16, Trakai</t>
  </si>
  <si>
    <t>Mindaugo g. 4, Trakai</t>
  </si>
  <si>
    <t>Vienuolyno g. 9, Trakai</t>
  </si>
  <si>
    <t>Naujosios Sodybos g. 36, Lentvaris</t>
  </si>
  <si>
    <t>Ežero g. 4, Lentvaris</t>
  </si>
  <si>
    <t>Lauko g. 4, Lentvaris</t>
  </si>
  <si>
    <t>Klevų al. 59, Lentvaris</t>
  </si>
  <si>
    <t>Klevų al. 30, Lentvaris</t>
  </si>
  <si>
    <t>Pakalnės g. 25, Lentvaris</t>
  </si>
  <si>
    <t>Pakalnės g. 23, Lentvaris</t>
  </si>
  <si>
    <t>Aukštakalnio g. 90, Utena</t>
  </si>
  <si>
    <t>Taikos g. 90, Utena</t>
  </si>
  <si>
    <t>Užpalių g. 80, Utena</t>
  </si>
  <si>
    <t>Smėlio g. 2, Utena</t>
  </si>
  <si>
    <t>Užpalių g. 82, Utena</t>
  </si>
  <si>
    <t>Aukštakalnio g. 106, Utena</t>
  </si>
  <si>
    <t>Vaižganto g. 46, Utena</t>
  </si>
  <si>
    <t>Krašuonos g. 15, Utena</t>
  </si>
  <si>
    <t>Aušros g. 64, Utena</t>
  </si>
  <si>
    <t>J. Basanavičiaus g. 115, Utena</t>
  </si>
  <si>
    <t>Aušros g. 69 I k., Utena</t>
  </si>
  <si>
    <t>Krašuonos g. 3, Utena</t>
  </si>
  <si>
    <t>Aukštaičių g. 11, Utena</t>
  </si>
  <si>
    <t>Aukštakalnio g. 80, Utena</t>
  </si>
  <si>
    <t>Aukštakalnio g. 78, Utena</t>
  </si>
  <si>
    <t>Aušros g. 93, Utena</t>
  </si>
  <si>
    <t>Krašuonos g. 13, Utena</t>
  </si>
  <si>
    <t>Taikos g. 24, Utena</t>
  </si>
  <si>
    <t>Užpalių g. 78, Utena</t>
  </si>
  <si>
    <t>Taikos g. 55, Utena</t>
  </si>
  <si>
    <t>Vaižganto 34, Utena</t>
  </si>
  <si>
    <t>Vaižganto g. 12, Utena</t>
  </si>
  <si>
    <t>Taikos g. 81, Utena</t>
  </si>
  <si>
    <t>J. Basanavičiaus g. 119, Utena</t>
  </si>
  <si>
    <t>Vaižganto g. 6, Utena</t>
  </si>
  <si>
    <t>Taikos g. 1, Utena</t>
  </si>
  <si>
    <t>Aukštakalnio g. 66, Utena</t>
  </si>
  <si>
    <t>Taikos g. 47, Utena</t>
  </si>
  <si>
    <t>Taikos g. 49, Utena</t>
  </si>
  <si>
    <t>Smėlio g. 23, Utena</t>
  </si>
  <si>
    <t>Taikos g. 75, Utena</t>
  </si>
  <si>
    <t>Vaižganto g. 28, Utena</t>
  </si>
  <si>
    <t>Aušros g. 28, Utena</t>
  </si>
  <si>
    <t>Aušros g. 82, Utena</t>
  </si>
  <si>
    <t>Vaižganto g. 8, Utena</t>
  </si>
  <si>
    <t>J.Basanavičiaus g. 108, Utena</t>
  </si>
  <si>
    <t>Kęstučio g. 4, Utena</t>
  </si>
  <si>
    <t>Vytauto a. 2, Utena</t>
  </si>
  <si>
    <t>Kęstučio g. 6, Utena</t>
  </si>
  <si>
    <t>Utenio a. 5, Utena</t>
  </si>
  <si>
    <t>renov.</t>
  </si>
  <si>
    <t>Pušelės g. 5, Naujieji Valkininkai</t>
  </si>
  <si>
    <t>Pušelės g. 9, Naujieji Valkininkai</t>
  </si>
  <si>
    <t>Kalno g. 1, Matuizos</t>
  </si>
  <si>
    <t>Kalno g. 3, Matuizos</t>
  </si>
  <si>
    <t>Kalno g. 7, Matuizos</t>
  </si>
  <si>
    <t>Kalno g. 9, Matuizos</t>
  </si>
  <si>
    <t>Kalno g. 11, Matuizos</t>
  </si>
  <si>
    <t>Kalno g. 15, Matuizos</t>
  </si>
  <si>
    <t>Kalno g. 29, Matuizos</t>
  </si>
  <si>
    <t>Basanavičiaus g. 5, Varėna</t>
  </si>
  <si>
    <t>Dzūkų g. 21A, Varėna</t>
  </si>
  <si>
    <t>Marcinkonių g. 8, Varėna</t>
  </si>
  <si>
    <t>M.K.Čiurlionio g. 11, Varėna</t>
  </si>
  <si>
    <t>Šiltnamių g. 1, Varėna</t>
  </si>
  <si>
    <t>Vytauto g. 4, Varėna</t>
  </si>
  <si>
    <t>Vytauto g. 32, Varėna</t>
  </si>
  <si>
    <t>Dzūkų g. 23, Varėna</t>
  </si>
  <si>
    <t>Dzūkų g. 36, Varėna</t>
  </si>
  <si>
    <t>M.K.Čiurlionio g. 55, Varėna</t>
  </si>
  <si>
    <t>Savanorių g. 20, Varėna</t>
  </si>
  <si>
    <t>Savanorių g. 22, Varėna</t>
  </si>
  <si>
    <t>Sporto g. 6, Varėna</t>
  </si>
  <si>
    <t>Sporto g. 8, Varėna</t>
  </si>
  <si>
    <t>Sporto g. 10, Varėna</t>
  </si>
  <si>
    <t>Vytauto g. 40, Varėna</t>
  </si>
  <si>
    <t>Z.Voronecko g. 1, Varėna</t>
  </si>
  <si>
    <t>J.Basanavičiaus g. 21, Varėna</t>
  </si>
  <si>
    <t>Marcinkonių g. 18, Varėna</t>
  </si>
  <si>
    <t>M.K.Čiurlionio g. 10A, Varėna</t>
  </si>
  <si>
    <t>Vytauto g. 10, Varėna</t>
  </si>
  <si>
    <t>Vytauto g. 50, Varėna</t>
  </si>
  <si>
    <t>Vytauto g. 58, Varėna</t>
  </si>
  <si>
    <t>Z.Voronecko g. 5, Varėna</t>
  </si>
  <si>
    <t>Žalioji g. 23, Varėna</t>
  </si>
  <si>
    <t>Žalioji g. 31, Varėna</t>
  </si>
  <si>
    <t>Aušros g. 13, Varėna</t>
  </si>
  <si>
    <t>J.Basanavičiaus g. 27, Varėna</t>
  </si>
  <si>
    <t>Savanorių g. 40, Varėna</t>
  </si>
  <si>
    <t>Vasario 16 g. 13, Varėna</t>
  </si>
  <si>
    <t>Žirmūnų g. 3 (renov.), Vilnius</t>
  </si>
  <si>
    <t>Žirmūnų g. 30C, Vilnius</t>
  </si>
  <si>
    <t>Žirmūnų g. 128 (renov.), Vilnius</t>
  </si>
  <si>
    <t>Žirmūnų g. 126 (renov.), Vilnius</t>
  </si>
  <si>
    <t>J.Galvydžio g. 11A, Vilnius</t>
  </si>
  <si>
    <t>J.Franko g. 8, Vilnius</t>
  </si>
  <si>
    <t>J.Kubiliaus g. 4, Vilnius</t>
  </si>
  <si>
    <t>M.Marcinkevičiaus g. 31, 33, 35, Vilnius</t>
  </si>
  <si>
    <t>M.Marcinkevičiaus g. 37, Baltupio g. 175, Vilnius</t>
  </si>
  <si>
    <t>Žirmūnų g. 131 (renov.), Vilnius</t>
  </si>
  <si>
    <t>Blindžių g. 7, Vilnius</t>
  </si>
  <si>
    <t>V.Pietario g. 7, Vilnius</t>
  </si>
  <si>
    <t>Gedvydžių g. 29 (bt. 1-36), Vilnius</t>
  </si>
  <si>
    <t>Šviesos g 11 (bt. 41-60), Vilnius</t>
  </si>
  <si>
    <t>Kovo 11-osios g. 55, Vilnius</t>
  </si>
  <si>
    <t>Šviesos g 14 (bt. 81-100), Vilnius</t>
  </si>
  <si>
    <t>Gedvydžių g. 20, Vilnius</t>
  </si>
  <si>
    <t>Taikos g. 25, 27, Vilnius</t>
  </si>
  <si>
    <t>Gabijos g. 81 (bt. 1-36), Vilnius</t>
  </si>
  <si>
    <t>Taikos g. 134, 136, Vilnius</t>
  </si>
  <si>
    <t>Šviesos g 4 (bt. 81-100), Vilnius</t>
  </si>
  <si>
    <t>Žemynos g. 25, Vilnius</t>
  </si>
  <si>
    <t>Viršuliškių g. 22, Vilnius</t>
  </si>
  <si>
    <t>Didlaukio g. 22, 24, Vilnius</t>
  </si>
  <si>
    <t>Taikos g. 241, 243, 245, Vilnius</t>
  </si>
  <si>
    <t>Žemynos g. 35, Vilnius</t>
  </si>
  <si>
    <t>Taikos g. 105, Vilnius</t>
  </si>
  <si>
    <t>S.Stanevičiaus g. 7 (bt. 1-40), Vilnius</t>
  </si>
  <si>
    <t>Musninkų g. 7, Vilnius</t>
  </si>
  <si>
    <t>Antakalnio g. 118, Vilnius</t>
  </si>
  <si>
    <t>Šaltkalvių g. 66, Vilnius</t>
  </si>
  <si>
    <t>Parko g. 4, Vilnius</t>
  </si>
  <si>
    <t>Ukmergės g. 216 (404017), Vilnius</t>
  </si>
  <si>
    <t>Gelvonų g. 57, Vilnius</t>
  </si>
  <si>
    <t>Kanklių g. 10B, Vilnius</t>
  </si>
  <si>
    <t>S.Stanevičiaus g. 15 (111017), Vilnius</t>
  </si>
  <si>
    <t>J.Basanavičiaus g. 17A, Vilnius</t>
  </si>
  <si>
    <t>Šilo g. 6, Vilnius</t>
  </si>
  <si>
    <t>Gedimino pr. 27, Vilnius</t>
  </si>
  <si>
    <t>J.Tiškevičiaus g. 6, Vilnius</t>
  </si>
  <si>
    <t>V.Grybo g. 30, Vilnius</t>
  </si>
  <si>
    <t>AUKŠTAKALNIO 14, Alytus</t>
  </si>
  <si>
    <t>NAUJOJI 68 (renov.), Alytus</t>
  </si>
  <si>
    <t>PUTINŲ 2 (renov.), Alytus</t>
  </si>
  <si>
    <t>VINGIO 1 (renov.), Alytus</t>
  </si>
  <si>
    <t>BIRUTĖS 14 (renov.), Alytus</t>
  </si>
  <si>
    <t>LAUKO 17 (renov.), Alytus</t>
  </si>
  <si>
    <t>STATYBININKŲ 46 (renov.), Alytus</t>
  </si>
  <si>
    <t>PUTINŲ 24A, Alytus</t>
  </si>
  <si>
    <t>NAUJOJI 18, Alytus</t>
  </si>
  <si>
    <t>VILTIES 18, Alytus</t>
  </si>
  <si>
    <t>KAŠTONŲ 52, Alytus</t>
  </si>
  <si>
    <t>JONYNO 5, Alytus</t>
  </si>
  <si>
    <t>JAUNIMO 38, Alytus</t>
  </si>
  <si>
    <t>STATYBININKŲ 27, Alytus</t>
  </si>
  <si>
    <t>NAUJOJI 86, Alytus</t>
  </si>
  <si>
    <t>NAUJOJI 96, Alytus</t>
  </si>
  <si>
    <t>Kalniškės 23, Alytus</t>
  </si>
  <si>
    <t>STATYBININKŲ 49, Alytus</t>
  </si>
  <si>
    <t>JAZMINŲ 12, Alytus</t>
  </si>
  <si>
    <t>STATYBININKŲ 34, Alytus</t>
  </si>
  <si>
    <t>VOLUNGĖS 12, Alytus</t>
  </si>
  <si>
    <t>VOLUNGĖS 27, Alytus</t>
  </si>
  <si>
    <t>Birutės 2 (KT-1585), Kelmė</t>
  </si>
  <si>
    <t>Birutės 4 , Kelmė</t>
  </si>
  <si>
    <t>Janonio 30 (, Kelmė</t>
  </si>
  <si>
    <t>Raseinių 9 II korpusas , Kelmė</t>
  </si>
  <si>
    <t>Raseinių 9a  II korpusas , Kelmė</t>
  </si>
  <si>
    <t>Pievų 2 , Kelmė</t>
  </si>
  <si>
    <t>Pievų 6 , Kelmė</t>
  </si>
  <si>
    <t>Dariaus ir Girėno 2-1 (, Kelmė</t>
  </si>
  <si>
    <t>Mackevičiaus 29 , Kelmė</t>
  </si>
  <si>
    <t>Dariaus ir Girėno 2-2, Kelmė</t>
  </si>
  <si>
    <t>Dariaus ir Girėno 4 , Kelmė</t>
  </si>
  <si>
    <t>Birutės 3 , Kelmė</t>
  </si>
  <si>
    <t>Birutės 1 , Kelmė</t>
  </si>
  <si>
    <t>KĘSTUČIO 10 VILKAVIŠKIS</t>
  </si>
  <si>
    <t>DARVINO 26 KYBARTAI</t>
  </si>
  <si>
    <t>NEPRIKLAUSOMYBĖS 72 VILKAVIŠKIS</t>
  </si>
  <si>
    <t>DARIAUS IR GIRENO 2A KYBARTAI</t>
  </si>
  <si>
    <t>TARYBŲ 7 KYBARTAI</t>
  </si>
  <si>
    <t>AUŠROS 4 VILKAVIŠKIS</t>
  </si>
  <si>
    <t>BIRUTES 2 VILKAVIŠKIS</t>
  </si>
  <si>
    <t>AUŠROS 8 VILKAVISKIS</t>
  </si>
  <si>
    <t>AUŠROS 10 VILKAVIŠKIS</t>
  </si>
  <si>
    <t>VIENYBĖS 72 VILKAVIŠKIS</t>
  </si>
  <si>
    <t>STATYBININKŲ 8 VILKAVIŠKIS</t>
  </si>
  <si>
    <t>LAUKO 44 VILKAVIŠKIS</t>
  </si>
  <si>
    <t>STATYBININKŲ 4 VILKAVIŠKIS</t>
  </si>
  <si>
    <t>VIENYBES 70 VILKAVIŠKIS</t>
  </si>
  <si>
    <t>PASIENIO 3 KYBARTAI</t>
  </si>
  <si>
    <t>LAUKO 32 VILKAVIŠKIS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</si>
</sst>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L_t_-;\-* #,##0.00\ _L_t_-;_-* &quot;-&quot;??\ _L_t_-;_-@_-"/>
  </numFmts>
  <fonts count="6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name val="Arial"/>
      <family val="2"/>
      <charset val="186"/>
    </font>
    <font>
      <sz val="10"/>
      <name val="Arial"/>
      <family val="2"/>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b/>
      <sz val="18"/>
      <name val="Arial"/>
      <family val="2"/>
      <charset val="186"/>
    </font>
    <font>
      <b/>
      <sz val="22"/>
      <name val="Arial"/>
      <family val="2"/>
      <charset val="186"/>
    </font>
    <font>
      <sz val="10"/>
      <name val="Arial"/>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9"/>
      <name val="Arial"/>
      <family val="2"/>
      <charset val="186"/>
    </font>
    <font>
      <sz val="10"/>
      <color theme="1"/>
      <name val="Calibri"/>
      <family val="2"/>
      <charset val="186"/>
      <scheme val="minor"/>
    </font>
    <font>
      <sz val="10"/>
      <color theme="0"/>
      <name val="Calibri"/>
      <family val="2"/>
      <charset val="186"/>
      <scheme val="minor"/>
    </font>
    <font>
      <sz val="10"/>
      <color rgb="FF9C0006"/>
      <name val="Calibri"/>
      <family val="2"/>
      <charset val="186"/>
      <scheme val="minor"/>
    </font>
    <font>
      <b/>
      <sz val="10"/>
      <color rgb="FFFA7D00"/>
      <name val="Calibri"/>
      <family val="2"/>
      <charset val="186"/>
      <scheme val="minor"/>
    </font>
    <font>
      <b/>
      <sz val="10"/>
      <color theme="0"/>
      <name val="Calibri"/>
      <family val="2"/>
      <charset val="186"/>
      <scheme val="minor"/>
    </font>
    <font>
      <i/>
      <sz val="10"/>
      <color rgb="FF7F7F7F"/>
      <name val="Calibri"/>
      <family val="2"/>
      <charset val="186"/>
      <scheme val="minor"/>
    </font>
    <font>
      <sz val="10"/>
      <color rgb="FF006100"/>
      <name val="Calibri"/>
      <family val="2"/>
      <charset val="186"/>
      <scheme val="minor"/>
    </font>
    <font>
      <sz val="10"/>
      <color rgb="FF3F3F76"/>
      <name val="Calibri"/>
      <family val="2"/>
      <charset val="186"/>
      <scheme val="minor"/>
    </font>
    <font>
      <sz val="10"/>
      <color rgb="FFFA7D00"/>
      <name val="Calibri"/>
      <family val="2"/>
      <charset val="186"/>
      <scheme val="minor"/>
    </font>
    <font>
      <sz val="10"/>
      <color rgb="FF9C6500"/>
      <name val="Calibri"/>
      <family val="2"/>
      <charset val="186"/>
      <scheme val="minor"/>
    </font>
    <font>
      <b/>
      <sz val="10"/>
      <color rgb="FF3F3F3F"/>
      <name val="Calibri"/>
      <family val="2"/>
      <charset val="186"/>
      <scheme val="minor"/>
    </font>
    <font>
      <b/>
      <sz val="18"/>
      <color theme="3"/>
      <name val="Cambria"/>
      <family val="2"/>
      <charset val="186"/>
      <scheme val="major"/>
    </font>
    <font>
      <b/>
      <sz val="10"/>
      <color theme="1"/>
      <name val="Calibri"/>
      <family val="2"/>
      <charset val="186"/>
      <scheme val="minor"/>
    </font>
    <font>
      <sz val="10"/>
      <color rgb="FFFF0000"/>
      <name val="Calibri"/>
      <family val="2"/>
      <charset val="186"/>
      <scheme val="minor"/>
    </font>
    <font>
      <sz val="9"/>
      <color indexed="8"/>
      <name val="Arial"/>
      <family val="2"/>
      <charset val="186"/>
    </font>
    <font>
      <sz val="8"/>
      <color indexed="8"/>
      <name val="Arial"/>
      <family val="2"/>
      <charset val="186"/>
    </font>
    <font>
      <sz val="8"/>
      <color theme="1"/>
      <name val="Arial"/>
      <family val="2"/>
      <charset val="186"/>
    </font>
    <font>
      <sz val="11"/>
      <color theme="1"/>
      <name val="Calibri"/>
      <family val="2"/>
      <scheme val="minor"/>
    </font>
    <font>
      <sz val="10"/>
      <color theme="1"/>
      <name val="Tahoma"/>
      <family val="2"/>
    </font>
    <font>
      <sz val="8"/>
      <name val="Arial"/>
      <charset val="186"/>
    </font>
    <font>
      <sz val="8"/>
      <color indexed="8"/>
      <name val="Arial"/>
      <charset val="186"/>
    </font>
  </fonts>
  <fills count="4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CC00"/>
        <bgColor indexed="64"/>
      </patternFill>
    </fill>
    <fill>
      <patternFill patternType="solid">
        <fgColor rgb="FFFFCC00"/>
        <bgColor indexed="26"/>
      </patternFill>
    </fill>
    <fill>
      <patternFill patternType="solid">
        <fgColor theme="9" tint="-0.249977111117893"/>
        <bgColor indexed="64"/>
      </patternFill>
    </fill>
    <fill>
      <patternFill patternType="solid">
        <fgColor theme="9" tint="-0.249977111117893"/>
        <bgColor indexed="26"/>
      </patternFill>
    </fill>
    <fill>
      <patternFill patternType="solid">
        <fgColor rgb="FFFFFF99"/>
        <bgColor rgb="FFFFFFCC"/>
      </patternFill>
    </fill>
    <fill>
      <patternFill patternType="solid">
        <fgColor rgb="FFFFCC99"/>
        <bgColor indexed="64"/>
      </patternFill>
    </fill>
    <fill>
      <patternFill patternType="solid">
        <fgColor rgb="FFFFFF99"/>
        <bgColor indexed="26"/>
      </patternFill>
    </fill>
    <fill>
      <patternFill patternType="solid">
        <fgColor rgb="FFFFCC99"/>
        <bgColor indexed="26"/>
      </patternFill>
    </fill>
    <fill>
      <patternFill patternType="solid">
        <fgColor rgb="FFFFCC99"/>
        <bgColor rgb="FFFFFFCC"/>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1">
    <xf numFmtId="0" fontId="0" fillId="0" borderId="0"/>
    <xf numFmtId="0" fontId="15" fillId="0" borderId="0"/>
    <xf numFmtId="0" fontId="13" fillId="0" borderId="0"/>
    <xf numFmtId="0" fontId="13" fillId="0" borderId="0"/>
    <xf numFmtId="0" fontId="5" fillId="0" borderId="0"/>
    <xf numFmtId="0" fontId="5" fillId="0" borderId="0"/>
    <xf numFmtId="0" fontId="5" fillId="0" borderId="0"/>
    <xf numFmtId="0" fontId="4" fillId="0" borderId="0"/>
    <xf numFmtId="0" fontId="4" fillId="0" borderId="0"/>
    <xf numFmtId="165" fontId="23" fillId="0" borderId="0" applyFont="0" applyFill="0" applyBorder="0" applyAlignment="0" applyProtection="0"/>
    <xf numFmtId="0" fontId="24" fillId="0" borderId="20"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23" applyNumberFormat="0" applyAlignment="0" applyProtection="0"/>
    <xf numFmtId="0" fontId="31" fillId="7" borderId="24" applyNumberFormat="0" applyAlignment="0" applyProtection="0"/>
    <xf numFmtId="0" fontId="32" fillId="7" borderId="23" applyNumberFormat="0" applyAlignment="0" applyProtection="0"/>
    <xf numFmtId="0" fontId="33" fillId="0" borderId="25" applyNumberFormat="0" applyFill="0" applyAlignment="0" applyProtection="0"/>
    <xf numFmtId="0" fontId="34" fillId="8" borderId="26"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8" applyNumberFormat="0" applyFill="0" applyAlignment="0" applyProtection="0"/>
    <xf numFmtId="0" fontId="3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8" fillId="33" borderId="0" applyNumberFormat="0" applyBorder="0" applyAlignment="0" applyProtection="0"/>
    <xf numFmtId="0" fontId="3" fillId="0" borderId="0"/>
    <xf numFmtId="0" fontId="3" fillId="11" borderId="0" applyNumberFormat="0" applyBorder="0" applyAlignment="0" applyProtection="0"/>
    <xf numFmtId="0" fontId="40" fillId="11" borderId="0" applyNumberFormat="0" applyBorder="0" applyAlignment="0" applyProtection="0"/>
    <xf numFmtId="0" fontId="3" fillId="15" borderId="0" applyNumberFormat="0" applyBorder="0" applyAlignment="0" applyProtection="0"/>
    <xf numFmtId="0" fontId="40" fillId="15" borderId="0" applyNumberFormat="0" applyBorder="0" applyAlignment="0" applyProtection="0"/>
    <xf numFmtId="0" fontId="3" fillId="19" borderId="0" applyNumberFormat="0" applyBorder="0" applyAlignment="0" applyProtection="0"/>
    <xf numFmtId="0" fontId="40" fillId="19" borderId="0" applyNumberFormat="0" applyBorder="0" applyAlignment="0" applyProtection="0"/>
    <xf numFmtId="0" fontId="3" fillId="23" borderId="0" applyNumberFormat="0" applyBorder="0" applyAlignment="0" applyProtection="0"/>
    <xf numFmtId="0" fontId="40" fillId="23" borderId="0" applyNumberFormat="0" applyBorder="0" applyAlignment="0" applyProtection="0"/>
    <xf numFmtId="0" fontId="3" fillId="27" borderId="0" applyNumberFormat="0" applyBorder="0" applyAlignment="0" applyProtection="0"/>
    <xf numFmtId="0" fontId="40" fillId="27" borderId="0" applyNumberFormat="0" applyBorder="0" applyAlignment="0" applyProtection="0"/>
    <xf numFmtId="0" fontId="3" fillId="31" borderId="0" applyNumberFormat="0" applyBorder="0" applyAlignment="0" applyProtection="0"/>
    <xf numFmtId="0" fontId="40" fillId="31" borderId="0" applyNumberFormat="0" applyBorder="0" applyAlignment="0" applyProtection="0"/>
    <xf numFmtId="0" fontId="3" fillId="12" borderId="0" applyNumberFormat="0" applyBorder="0" applyAlignment="0" applyProtection="0"/>
    <xf numFmtId="0" fontId="40" fillId="12" borderId="0" applyNumberFormat="0" applyBorder="0" applyAlignment="0" applyProtection="0"/>
    <xf numFmtId="0" fontId="3" fillId="16" borderId="0" applyNumberFormat="0" applyBorder="0" applyAlignment="0" applyProtection="0"/>
    <xf numFmtId="0" fontId="40" fillId="16" borderId="0" applyNumberFormat="0" applyBorder="0" applyAlignment="0" applyProtection="0"/>
    <xf numFmtId="0" fontId="3" fillId="20" borderId="0" applyNumberFormat="0" applyBorder="0" applyAlignment="0" applyProtection="0"/>
    <xf numFmtId="0" fontId="40" fillId="20" borderId="0" applyNumberFormat="0" applyBorder="0" applyAlignment="0" applyProtection="0"/>
    <xf numFmtId="0" fontId="3" fillId="24" borderId="0" applyNumberFormat="0" applyBorder="0" applyAlignment="0" applyProtection="0"/>
    <xf numFmtId="0" fontId="40" fillId="24" borderId="0" applyNumberFormat="0" applyBorder="0" applyAlignment="0" applyProtection="0"/>
    <xf numFmtId="0" fontId="3" fillId="28" borderId="0" applyNumberFormat="0" applyBorder="0" applyAlignment="0" applyProtection="0"/>
    <xf numFmtId="0" fontId="40" fillId="28" borderId="0" applyNumberFormat="0" applyBorder="0" applyAlignment="0" applyProtection="0"/>
    <xf numFmtId="0" fontId="3" fillId="32" borderId="0" applyNumberFormat="0" applyBorder="0" applyAlignment="0" applyProtection="0"/>
    <xf numFmtId="0" fontId="40" fillId="32" borderId="0" applyNumberFormat="0" applyBorder="0" applyAlignment="0" applyProtection="0"/>
    <xf numFmtId="0" fontId="38" fillId="13" borderId="0" applyNumberFormat="0" applyBorder="0" applyAlignment="0" applyProtection="0"/>
    <xf numFmtId="0" fontId="41" fillId="13" borderId="0" applyNumberFormat="0" applyBorder="0" applyAlignment="0" applyProtection="0"/>
    <xf numFmtId="0" fontId="38" fillId="17" borderId="0" applyNumberFormat="0" applyBorder="0" applyAlignment="0" applyProtection="0"/>
    <xf numFmtId="0" fontId="41" fillId="17" borderId="0" applyNumberFormat="0" applyBorder="0" applyAlignment="0" applyProtection="0"/>
    <xf numFmtId="0" fontId="38" fillId="21" borderId="0" applyNumberFormat="0" applyBorder="0" applyAlignment="0" applyProtection="0"/>
    <xf numFmtId="0" fontId="41" fillId="21" borderId="0" applyNumberFormat="0" applyBorder="0" applyAlignment="0" applyProtection="0"/>
    <xf numFmtId="0" fontId="38" fillId="25" borderId="0" applyNumberFormat="0" applyBorder="0" applyAlignment="0" applyProtection="0"/>
    <xf numFmtId="0" fontId="41" fillId="25" borderId="0" applyNumberFormat="0" applyBorder="0" applyAlignment="0" applyProtection="0"/>
    <xf numFmtId="0" fontId="38" fillId="29" borderId="0" applyNumberFormat="0" applyBorder="0" applyAlignment="0" applyProtection="0"/>
    <xf numFmtId="0" fontId="41" fillId="29" borderId="0" applyNumberFormat="0" applyBorder="0" applyAlignment="0" applyProtection="0"/>
    <xf numFmtId="0" fontId="38" fillId="33" borderId="0" applyNumberFormat="0" applyBorder="0" applyAlignment="0" applyProtection="0"/>
    <xf numFmtId="0" fontId="41" fillId="33" borderId="0" applyNumberFormat="0" applyBorder="0" applyAlignment="0" applyProtection="0"/>
    <xf numFmtId="0" fontId="38" fillId="10" borderId="0" applyNumberFormat="0" applyBorder="0" applyAlignment="0" applyProtection="0"/>
    <xf numFmtId="0" fontId="41" fillId="10" borderId="0" applyNumberFormat="0" applyBorder="0" applyAlignment="0" applyProtection="0"/>
    <xf numFmtId="0" fontId="38" fillId="14" borderId="0" applyNumberFormat="0" applyBorder="0" applyAlignment="0" applyProtection="0"/>
    <xf numFmtId="0" fontId="41" fillId="14" borderId="0" applyNumberFormat="0" applyBorder="0" applyAlignment="0" applyProtection="0"/>
    <xf numFmtId="0" fontId="38" fillId="18" borderId="0" applyNumberFormat="0" applyBorder="0" applyAlignment="0" applyProtection="0"/>
    <xf numFmtId="0" fontId="41" fillId="18" borderId="0" applyNumberFormat="0" applyBorder="0" applyAlignment="0" applyProtection="0"/>
    <xf numFmtId="0" fontId="38" fillId="22" borderId="0" applyNumberFormat="0" applyBorder="0" applyAlignment="0" applyProtection="0"/>
    <xf numFmtId="0" fontId="41" fillId="22" borderId="0" applyNumberFormat="0" applyBorder="0" applyAlignment="0" applyProtection="0"/>
    <xf numFmtId="0" fontId="38" fillId="26" borderId="0" applyNumberFormat="0" applyBorder="0" applyAlignment="0" applyProtection="0"/>
    <xf numFmtId="0" fontId="41" fillId="26" borderId="0" applyNumberFormat="0" applyBorder="0" applyAlignment="0" applyProtection="0"/>
    <xf numFmtId="0" fontId="38" fillId="30" borderId="0" applyNumberFormat="0" applyBorder="0" applyAlignment="0" applyProtection="0"/>
    <xf numFmtId="0" fontId="41" fillId="30" borderId="0" applyNumberFormat="0" applyBorder="0" applyAlignment="0" applyProtection="0"/>
    <xf numFmtId="0" fontId="28" fillId="4" borderId="0" applyNumberFormat="0" applyBorder="0" applyAlignment="0" applyProtection="0"/>
    <xf numFmtId="0" fontId="42" fillId="4" borderId="0" applyNumberFormat="0" applyBorder="0" applyAlignment="0" applyProtection="0"/>
    <xf numFmtId="0" fontId="32" fillId="7" borderId="23" applyNumberFormat="0" applyAlignment="0" applyProtection="0"/>
    <xf numFmtId="0" fontId="43" fillId="7" borderId="23" applyNumberFormat="0" applyAlignment="0" applyProtection="0"/>
    <xf numFmtId="0" fontId="34" fillId="8" borderId="26" applyNumberFormat="0" applyAlignment="0" applyProtection="0"/>
    <xf numFmtId="0" fontId="44" fillId="8" borderId="26" applyNumberFormat="0" applyAlignment="0" applyProtection="0"/>
    <xf numFmtId="0" fontId="36" fillId="0" borderId="0" applyNumberFormat="0" applyFill="0" applyBorder="0" applyAlignment="0" applyProtection="0"/>
    <xf numFmtId="0" fontId="45" fillId="0" borderId="0" applyNumberFormat="0" applyFill="0" applyBorder="0" applyAlignment="0" applyProtection="0"/>
    <xf numFmtId="0" fontId="27" fillId="3" borderId="0" applyNumberFormat="0" applyBorder="0" applyAlignment="0" applyProtection="0"/>
    <xf numFmtId="0" fontId="46" fillId="3" borderId="0" applyNumberFormat="0" applyBorder="0" applyAlignment="0" applyProtection="0"/>
    <xf numFmtId="0" fontId="30" fillId="6" borderId="23" applyNumberFormat="0" applyAlignment="0" applyProtection="0"/>
    <xf numFmtId="0" fontId="47" fillId="6" borderId="23" applyNumberFormat="0" applyAlignment="0" applyProtection="0"/>
    <xf numFmtId="0" fontId="33" fillId="0" borderId="25" applyNumberFormat="0" applyFill="0" applyAlignment="0" applyProtection="0"/>
    <xf numFmtId="0" fontId="48" fillId="0" borderId="25" applyNumberFormat="0" applyFill="0" applyAlignment="0" applyProtection="0"/>
    <xf numFmtId="0" fontId="29" fillId="5" borderId="0" applyNumberFormat="0" applyBorder="0" applyAlignment="0" applyProtection="0"/>
    <xf numFmtId="0" fontId="49" fillId="5" borderId="0" applyNumberFormat="0" applyBorder="0" applyAlignment="0" applyProtection="0"/>
    <xf numFmtId="0" fontId="5" fillId="0" borderId="0"/>
    <xf numFmtId="0" fontId="3" fillId="0" borderId="0"/>
    <xf numFmtId="0" fontId="40" fillId="0" borderId="0"/>
    <xf numFmtId="0" fontId="3" fillId="9" borderId="27" applyNumberFormat="0" applyFont="0" applyAlignment="0" applyProtection="0"/>
    <xf numFmtId="0" fontId="3" fillId="9" borderId="27" applyNumberFormat="0" applyFont="0" applyAlignment="0" applyProtection="0"/>
    <xf numFmtId="0" fontId="40" fillId="9" borderId="27" applyNumberFormat="0" applyFont="0" applyAlignment="0" applyProtection="0"/>
    <xf numFmtId="0" fontId="31" fillId="7" borderId="24" applyNumberFormat="0" applyAlignment="0" applyProtection="0"/>
    <xf numFmtId="0" fontId="50" fillId="7" borderId="24" applyNumberFormat="0" applyAlignment="0" applyProtection="0"/>
    <xf numFmtId="0" fontId="51" fillId="0" borderId="0" applyNumberFormat="0" applyFill="0" applyBorder="0" applyAlignment="0" applyProtection="0"/>
    <xf numFmtId="0" fontId="37" fillId="0" borderId="28" applyNumberFormat="0" applyFill="0" applyAlignment="0" applyProtection="0"/>
    <xf numFmtId="0" fontId="52" fillId="0" borderId="28" applyNumberFormat="0" applyFill="0" applyAlignment="0" applyProtection="0"/>
    <xf numFmtId="0" fontId="35" fillId="0" borderId="0" applyNumberFormat="0" applyFill="0" applyBorder="0" applyAlignment="0" applyProtection="0"/>
    <xf numFmtId="0" fontId="53" fillId="0" borderId="0" applyNumberFormat="0" applyFill="0" applyBorder="0" applyAlignment="0" applyProtection="0"/>
    <xf numFmtId="0" fontId="3" fillId="0" borderId="0"/>
    <xf numFmtId="0" fontId="2" fillId="0" borderId="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9" borderId="27" applyNumberFormat="0" applyFont="0" applyAlignment="0" applyProtection="0"/>
    <xf numFmtId="0" fontId="2" fillId="9" borderId="27" applyNumberFormat="0" applyFont="0" applyAlignment="0" applyProtection="0"/>
    <xf numFmtId="0" fontId="1" fillId="0" borderId="0"/>
    <xf numFmtId="0" fontId="1" fillId="0" borderId="0"/>
    <xf numFmtId="0" fontId="57" fillId="0" borderId="0"/>
    <xf numFmtId="0" fontId="58" fillId="0" borderId="0"/>
    <xf numFmtId="0" fontId="23" fillId="0" borderId="0"/>
  </cellStyleXfs>
  <cellXfs count="327">
    <xf numFmtId="0" fontId="0" fillId="0" borderId="0" xfId="0"/>
    <xf numFmtId="0" fontId="6" fillId="2" borderId="0" xfId="0" applyFont="1" applyFill="1" applyAlignment="1">
      <alignment vertical="center"/>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6" fillId="2" borderId="0" xfId="0" applyFont="1" applyFill="1"/>
    <xf numFmtId="0" fontId="0" fillId="2" borderId="0" xfId="0" applyFill="1"/>
    <xf numFmtId="0" fontId="0" fillId="2" borderId="0" xfId="0" applyFill="1" applyAlignment="1">
      <alignment horizontal="center"/>
    </xf>
    <xf numFmtId="0" fontId="11"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0" xfId="0" applyFont="1" applyFill="1" applyAlignment="1">
      <alignment horizontal="center" vertical="center"/>
    </xf>
    <xf numFmtId="0" fontId="9" fillId="2" borderId="0" xfId="0" applyFont="1" applyFill="1" applyBorder="1" applyAlignment="1">
      <alignment horizontal="center" vertical="center" wrapText="1"/>
    </xf>
    <xf numFmtId="0" fontId="0" fillId="2" borderId="0" xfId="0" applyFill="1" applyAlignment="1">
      <alignment vertical="center"/>
    </xf>
    <xf numFmtId="0" fontId="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9" fillId="2" borderId="0" xfId="0" applyFont="1" applyFill="1" applyAlignment="1">
      <alignment horizontal="center"/>
    </xf>
    <xf numFmtId="0" fontId="39" fillId="2" borderId="0" xfId="0" applyFont="1" applyFill="1"/>
    <xf numFmtId="2" fontId="39" fillId="2" borderId="0" xfId="0" applyNumberFormat="1" applyFont="1" applyFill="1" applyAlignment="1">
      <alignment horizontal="center"/>
    </xf>
    <xf numFmtId="164" fontId="39" fillId="2" borderId="0" xfId="0" applyNumberFormat="1" applyFont="1" applyFill="1" applyAlignment="1">
      <alignment horizontal="center"/>
    </xf>
    <xf numFmtId="0" fontId="39" fillId="34" borderId="1" xfId="0" applyFont="1" applyFill="1" applyBorder="1" applyAlignment="1">
      <alignment horizontal="center" vertical="center"/>
    </xf>
    <xf numFmtId="0" fontId="39" fillId="34" borderId="1" xfId="0" applyFont="1" applyFill="1" applyBorder="1" applyAlignment="1">
      <alignment horizontal="center"/>
    </xf>
    <xf numFmtId="2" fontId="39" fillId="34" borderId="1" xfId="0" applyNumberFormat="1" applyFont="1" applyFill="1" applyBorder="1" applyAlignment="1">
      <alignment horizontal="center"/>
    </xf>
    <xf numFmtId="164" fontId="39" fillId="34" borderId="1" xfId="0" applyNumberFormat="1" applyFont="1" applyFill="1" applyBorder="1" applyAlignment="1">
      <alignment horizontal="center"/>
    </xf>
    <xf numFmtId="0" fontId="39" fillId="34" borderId="1" xfId="0" applyFont="1" applyFill="1" applyBorder="1"/>
    <xf numFmtId="2" fontId="39" fillId="34" borderId="1" xfId="9" applyNumberFormat="1" applyFont="1" applyFill="1" applyBorder="1" applyAlignment="1">
      <alignment horizontal="center"/>
    </xf>
    <xf numFmtId="164" fontId="39" fillId="34" borderId="1" xfId="0" applyNumberFormat="1" applyFont="1" applyFill="1" applyBorder="1" applyAlignment="1">
      <alignment horizontal="center" vertical="center"/>
    </xf>
    <xf numFmtId="164" fontId="39" fillId="34" borderId="1" xfId="9" applyNumberFormat="1" applyFont="1" applyFill="1" applyBorder="1" applyAlignment="1">
      <alignment horizontal="center"/>
    </xf>
    <xf numFmtId="0" fontId="39" fillId="34" borderId="1" xfId="115" applyFont="1" applyFill="1" applyBorder="1" applyAlignment="1">
      <alignment horizontal="left"/>
    </xf>
    <xf numFmtId="0" fontId="39" fillId="34" borderId="1" xfId="115" applyFont="1" applyFill="1" applyBorder="1" applyAlignment="1">
      <alignment horizontal="center"/>
    </xf>
    <xf numFmtId="2" fontId="39" fillId="34" borderId="1" xfId="115" applyNumberFormat="1" applyFont="1" applyFill="1" applyBorder="1" applyAlignment="1">
      <alignment horizontal="center"/>
    </xf>
    <xf numFmtId="164" fontId="39" fillId="34" borderId="1" xfId="115" applyNumberFormat="1" applyFont="1" applyFill="1" applyBorder="1" applyAlignment="1">
      <alignment horizontal="center"/>
    </xf>
    <xf numFmtId="0" fontId="39" fillId="35" borderId="1" xfId="0" applyFont="1" applyFill="1" applyBorder="1" applyAlignment="1">
      <alignment horizontal="center" vertical="center"/>
    </xf>
    <xf numFmtId="0" fontId="39" fillId="37" borderId="1" xfId="0" applyFont="1" applyFill="1" applyBorder="1" applyAlignment="1">
      <alignment horizontal="center" vertical="center"/>
    </xf>
    <xf numFmtId="2" fontId="39" fillId="37" borderId="1" xfId="0" applyNumberFormat="1" applyFont="1" applyFill="1" applyBorder="1" applyAlignment="1">
      <alignment horizontal="center"/>
    </xf>
    <xf numFmtId="164" fontId="39" fillId="37" borderId="1" xfId="0" applyNumberFormat="1" applyFont="1" applyFill="1" applyBorder="1" applyAlignment="1">
      <alignment horizontal="center"/>
    </xf>
    <xf numFmtId="0" fontId="39" fillId="37" borderId="1" xfId="0" applyFont="1" applyFill="1" applyBorder="1" applyAlignment="1">
      <alignment horizontal="left"/>
    </xf>
    <xf numFmtId="0" fontId="39" fillId="37" borderId="1" xfId="0" applyFont="1" applyFill="1" applyBorder="1" applyAlignment="1">
      <alignment horizontal="center"/>
    </xf>
    <xf numFmtId="1" fontId="39" fillId="37" borderId="1" xfId="0" applyNumberFormat="1" applyFont="1" applyFill="1" applyBorder="1" applyAlignment="1">
      <alignment horizontal="left"/>
    </xf>
    <xf numFmtId="0" fontId="39" fillId="37" borderId="3" xfId="0" applyFont="1" applyFill="1" applyBorder="1" applyAlignment="1">
      <alignment horizontal="center" vertical="center"/>
    </xf>
    <xf numFmtId="164" fontId="39" fillId="37" borderId="32" xfId="0" applyNumberFormat="1" applyFont="1" applyFill="1" applyBorder="1" applyAlignment="1">
      <alignment horizontal="center"/>
    </xf>
    <xf numFmtId="0" fontId="39" fillId="35" borderId="3" xfId="0" applyFont="1" applyFill="1" applyBorder="1" applyAlignment="1">
      <alignment horizontal="center" vertical="center"/>
    </xf>
    <xf numFmtId="0" fontId="39" fillId="35" borderId="34" xfId="0" applyFont="1" applyFill="1" applyBorder="1" applyAlignment="1">
      <alignment horizontal="center" vertical="center"/>
    </xf>
    <xf numFmtId="0" fontId="39" fillId="37" borderId="34" xfId="0" applyFont="1" applyFill="1" applyBorder="1" applyAlignment="1">
      <alignment horizontal="center" vertical="center"/>
    </xf>
    <xf numFmtId="0" fontId="6" fillId="39" borderId="1" xfId="0" applyFont="1" applyFill="1" applyBorder="1" applyAlignment="1">
      <alignment horizontal="center"/>
    </xf>
    <xf numFmtId="0" fontId="56" fillId="34" borderId="1" xfId="0" applyFont="1" applyFill="1" applyBorder="1" applyAlignment="1">
      <alignment vertical="center" wrapText="1"/>
    </xf>
    <xf numFmtId="0" fontId="6" fillId="34" borderId="1" xfId="0" applyFont="1" applyFill="1" applyBorder="1" applyAlignment="1">
      <alignment horizontal="center" vertical="center" wrapText="1"/>
    </xf>
    <xf numFmtId="0" fontId="6" fillId="34" borderId="1" xfId="157" applyFont="1" applyFill="1" applyBorder="1" applyAlignment="1">
      <alignment horizontal="center" vertical="center"/>
    </xf>
    <xf numFmtId="164" fontId="6" fillId="34" borderId="1" xfId="0" applyNumberFormat="1" applyFont="1" applyFill="1" applyBorder="1" applyAlignment="1">
      <alignment horizontal="center"/>
    </xf>
    <xf numFmtId="2" fontId="6" fillId="34" borderId="1" xfId="0" applyNumberFormat="1" applyFont="1" applyFill="1" applyBorder="1" applyAlignment="1">
      <alignment horizontal="center"/>
    </xf>
    <xf numFmtId="0" fontId="6" fillId="34" borderId="1" xfId="0" applyFont="1" applyFill="1" applyBorder="1" applyAlignment="1">
      <alignment horizontal="center"/>
    </xf>
    <xf numFmtId="164" fontId="6" fillId="40" borderId="1" xfId="0" applyNumberFormat="1" applyFont="1" applyFill="1" applyBorder="1" applyAlignment="1">
      <alignment horizontal="center"/>
    </xf>
    <xf numFmtId="2" fontId="6" fillId="40" borderId="1" xfId="0" applyNumberFormat="1" applyFont="1" applyFill="1" applyBorder="1" applyAlignment="1">
      <alignment horizontal="center"/>
    </xf>
    <xf numFmtId="0" fontId="56" fillId="40" borderId="1" xfId="0" applyFont="1" applyFill="1" applyBorder="1" applyAlignment="1">
      <alignment horizontal="center" wrapText="1"/>
    </xf>
    <xf numFmtId="0" fontId="6" fillId="40" borderId="1" xfId="0" applyFont="1" applyFill="1" applyBorder="1" applyAlignment="1">
      <alignment horizontal="center"/>
    </xf>
    <xf numFmtId="0" fontId="6" fillId="40" borderId="1" xfId="0" applyFont="1" applyFill="1" applyBorder="1" applyAlignment="1">
      <alignment horizontal="center" wrapText="1"/>
    </xf>
    <xf numFmtId="0" fontId="56" fillId="40" borderId="1" xfId="0" applyFont="1" applyFill="1" applyBorder="1" applyAlignment="1">
      <alignment horizontal="left" wrapText="1"/>
    </xf>
    <xf numFmtId="2" fontId="6" fillId="40" borderId="3" xfId="0" applyNumberFormat="1" applyFont="1" applyFill="1" applyBorder="1" applyAlignment="1">
      <alignment horizontal="center"/>
    </xf>
    <xf numFmtId="164" fontId="6" fillId="40" borderId="3" xfId="0" applyNumberFormat="1" applyFont="1" applyFill="1" applyBorder="1" applyAlignment="1">
      <alignment horizontal="center"/>
    </xf>
    <xf numFmtId="164" fontId="6" fillId="40" borderId="30" xfId="0" applyNumberFormat="1" applyFont="1" applyFill="1" applyBorder="1" applyAlignment="1">
      <alignment horizontal="center"/>
    </xf>
    <xf numFmtId="164" fontId="6" fillId="40" borderId="32" xfId="0" applyNumberFormat="1" applyFont="1" applyFill="1" applyBorder="1" applyAlignment="1">
      <alignment horizontal="center"/>
    </xf>
    <xf numFmtId="0" fontId="56" fillId="35" borderId="1" xfId="0" applyFont="1" applyFill="1" applyBorder="1" applyAlignment="1">
      <alignment horizontal="center" wrapText="1"/>
    </xf>
    <xf numFmtId="0" fontId="6" fillId="35" borderId="1" xfId="0" applyFont="1" applyFill="1" applyBorder="1" applyAlignment="1">
      <alignment horizontal="center" wrapText="1"/>
    </xf>
    <xf numFmtId="0" fontId="6" fillId="35" borderId="1" xfId="157" applyFont="1" applyFill="1" applyBorder="1" applyAlignment="1">
      <alignment horizontal="center"/>
    </xf>
    <xf numFmtId="0" fontId="56" fillId="35" borderId="1" xfId="0" applyFont="1" applyFill="1" applyBorder="1" applyAlignment="1">
      <alignment horizontal="left" wrapText="1"/>
    </xf>
    <xf numFmtId="164" fontId="6" fillId="35" borderId="1" xfId="0" applyNumberFormat="1" applyFont="1" applyFill="1" applyBorder="1" applyAlignment="1">
      <alignment horizontal="center"/>
    </xf>
    <xf numFmtId="2" fontId="6" fillId="35" borderId="1" xfId="0" applyNumberFormat="1" applyFont="1" applyFill="1" applyBorder="1" applyAlignment="1">
      <alignment horizontal="center"/>
    </xf>
    <xf numFmtId="164" fontId="6" fillId="35" borderId="32" xfId="0" applyNumberFormat="1" applyFont="1" applyFill="1" applyBorder="1" applyAlignment="1">
      <alignment horizontal="center"/>
    </xf>
    <xf numFmtId="0" fontId="6" fillId="37" borderId="1" xfId="5" applyFont="1" applyFill="1" applyBorder="1"/>
    <xf numFmtId="0" fontId="6" fillId="37" borderId="1" xfId="5" applyFont="1" applyFill="1" applyBorder="1" applyAlignment="1">
      <alignment horizontal="center"/>
    </xf>
    <xf numFmtId="2" fontId="6" fillId="37" borderId="1" xfId="5" applyNumberFormat="1" applyFont="1" applyFill="1" applyBorder="1" applyAlignment="1">
      <alignment horizontal="center"/>
    </xf>
    <xf numFmtId="164" fontId="6" fillId="37" borderId="1" xfId="5" applyNumberFormat="1" applyFont="1" applyFill="1" applyBorder="1" applyAlignment="1">
      <alignment horizontal="center"/>
    </xf>
    <xf numFmtId="164" fontId="6" fillId="37" borderId="32" xfId="5" applyNumberFormat="1" applyFont="1" applyFill="1" applyBorder="1" applyAlignment="1">
      <alignment horizontal="center"/>
    </xf>
    <xf numFmtId="0" fontId="6" fillId="37" borderId="34" xfId="160" applyFont="1" applyFill="1" applyBorder="1" applyAlignment="1">
      <alignment horizontal="center"/>
    </xf>
    <xf numFmtId="2" fontId="6" fillId="37" borderId="34" xfId="160" applyNumberFormat="1" applyFont="1" applyFill="1" applyBorder="1" applyAlignment="1">
      <alignment horizontal="center"/>
    </xf>
    <xf numFmtId="164" fontId="6" fillId="37" borderId="34" xfId="160" applyNumberFormat="1" applyFont="1" applyFill="1" applyBorder="1" applyAlignment="1">
      <alignment horizontal="center"/>
    </xf>
    <xf numFmtId="164" fontId="6" fillId="37" borderId="35" xfId="160" applyNumberFormat="1" applyFont="1" applyFill="1" applyBorder="1" applyAlignment="1">
      <alignment horizontal="center"/>
    </xf>
    <xf numFmtId="0" fontId="6" fillId="37" borderId="34" xfId="160" applyFont="1" applyFill="1" applyBorder="1" applyAlignment="1">
      <alignment horizontal="left"/>
    </xf>
    <xf numFmtId="2" fontId="6" fillId="38" borderId="34" xfId="160" applyNumberFormat="1" applyFont="1" applyFill="1" applyBorder="1" applyAlignment="1">
      <alignment horizontal="center"/>
    </xf>
    <xf numFmtId="0" fontId="6" fillId="34" borderId="1" xfId="0" applyFont="1" applyFill="1" applyBorder="1" applyAlignment="1">
      <alignment horizontal="left"/>
    </xf>
    <xf numFmtId="1" fontId="6" fillId="34" borderId="1" xfId="0" applyNumberFormat="1" applyFont="1" applyFill="1" applyBorder="1" applyAlignment="1">
      <alignment horizontal="left"/>
    </xf>
    <xf numFmtId="0" fontId="6" fillId="41" borderId="1" xfId="0" applyFont="1" applyFill="1" applyBorder="1" applyAlignment="1">
      <alignment horizontal="left"/>
    </xf>
    <xf numFmtId="0" fontId="6" fillId="41" borderId="1" xfId="0" applyFont="1" applyFill="1" applyBorder="1" applyAlignment="1">
      <alignment horizontal="center"/>
    </xf>
    <xf numFmtId="2" fontId="6" fillId="41" borderId="1" xfId="0" applyNumberFormat="1" applyFont="1" applyFill="1" applyBorder="1" applyAlignment="1">
      <alignment horizontal="center"/>
    </xf>
    <xf numFmtId="0" fontId="6" fillId="34" borderId="1" xfId="128" applyFont="1" applyFill="1" applyBorder="1" applyAlignment="1">
      <alignment horizontal="left"/>
    </xf>
    <xf numFmtId="0" fontId="6" fillId="34" borderId="1" xfId="128" applyFont="1" applyFill="1" applyBorder="1" applyAlignment="1">
      <alignment horizontal="center"/>
    </xf>
    <xf numFmtId="2" fontId="6" fillId="34" borderId="1" xfId="128" applyNumberFormat="1" applyFont="1" applyFill="1" applyBorder="1" applyAlignment="1">
      <alignment horizontal="center"/>
    </xf>
    <xf numFmtId="164" fontId="6" fillId="34" borderId="1" xfId="128" applyNumberFormat="1" applyFont="1" applyFill="1" applyBorder="1" applyAlignment="1">
      <alignment horizontal="center"/>
    </xf>
    <xf numFmtId="0" fontId="56" fillId="34" borderId="1" xfId="128" applyFont="1" applyFill="1" applyBorder="1" applyAlignment="1">
      <alignment horizontal="left"/>
    </xf>
    <xf numFmtId="1" fontId="6" fillId="34" borderId="1" xfId="128" applyNumberFormat="1" applyFont="1" applyFill="1" applyBorder="1" applyAlignment="1">
      <alignment horizontal="left"/>
    </xf>
    <xf numFmtId="0" fontId="55" fillId="34" borderId="1" xfId="128" applyFont="1" applyFill="1" applyBorder="1" applyAlignment="1">
      <alignment horizontal="center"/>
    </xf>
    <xf numFmtId="0" fontId="6" fillId="41" borderId="1" xfId="128" applyFont="1" applyFill="1" applyBorder="1" applyAlignment="1">
      <alignment horizontal="left"/>
    </xf>
    <xf numFmtId="0" fontId="6" fillId="41" borderId="1" xfId="128" applyFont="1" applyFill="1" applyBorder="1" applyAlignment="1">
      <alignment horizontal="center"/>
    </xf>
    <xf numFmtId="2" fontId="6" fillId="41" borderId="1" xfId="128" applyNumberFormat="1" applyFont="1" applyFill="1" applyBorder="1" applyAlignment="1">
      <alignment horizontal="center"/>
    </xf>
    <xf numFmtId="2" fontId="6" fillId="34" borderId="1" xfId="0" applyNumberFormat="1" applyFont="1" applyFill="1" applyBorder="1" applyAlignment="1">
      <alignment horizontal="center" vertical="center" wrapText="1"/>
    </xf>
    <xf numFmtId="2" fontId="6" fillId="34" borderId="1" xfId="0" applyNumberFormat="1" applyFont="1" applyFill="1" applyBorder="1" applyAlignment="1">
      <alignment horizontal="center" wrapText="1"/>
    </xf>
    <xf numFmtId="2" fontId="6" fillId="34" borderId="1" xfId="0" applyNumberFormat="1" applyFont="1" applyFill="1" applyBorder="1" applyAlignment="1">
      <alignment horizontal="center" vertical="top" wrapText="1"/>
    </xf>
    <xf numFmtId="0" fontId="56" fillId="34" borderId="1" xfId="0" applyFont="1" applyFill="1" applyBorder="1" applyAlignment="1">
      <alignment horizontal="left" wrapText="1"/>
    </xf>
    <xf numFmtId="0" fontId="56" fillId="34" borderId="1" xfId="0" applyFont="1" applyFill="1" applyBorder="1" applyAlignment="1">
      <alignment horizontal="center" wrapText="1"/>
    </xf>
    <xf numFmtId="0" fontId="6" fillId="34" borderId="1" xfId="0" applyFont="1" applyFill="1" applyBorder="1" applyAlignment="1">
      <alignment horizontal="center" wrapText="1"/>
    </xf>
    <xf numFmtId="0" fontId="6" fillId="34" borderId="1" xfId="157" applyFont="1" applyFill="1" applyBorder="1" applyAlignment="1">
      <alignment horizontal="center"/>
    </xf>
    <xf numFmtId="4" fontId="6" fillId="34" borderId="1" xfId="157" applyNumberFormat="1" applyFont="1" applyFill="1" applyBorder="1" applyAlignment="1">
      <alignment horizontal="center"/>
    </xf>
    <xf numFmtId="2" fontId="6" fillId="34" borderId="1" xfId="0" applyNumberFormat="1" applyFont="1" applyFill="1" applyBorder="1" applyAlignment="1">
      <alignment horizontal="center" vertical="center"/>
    </xf>
    <xf numFmtId="0" fontId="39" fillId="34" borderId="1" xfId="156" applyFont="1" applyFill="1" applyBorder="1" applyAlignment="1">
      <alignment horizontal="left"/>
    </xf>
    <xf numFmtId="0" fontId="39" fillId="34" borderId="1" xfId="156" applyFont="1" applyFill="1" applyBorder="1" applyAlignment="1">
      <alignment horizontal="center"/>
    </xf>
    <xf numFmtId="2" fontId="39" fillId="34" borderId="1" xfId="156" applyNumberFormat="1" applyFont="1" applyFill="1" applyBorder="1" applyAlignment="1">
      <alignment horizontal="center"/>
    </xf>
    <xf numFmtId="164" fontId="39" fillId="34" borderId="1" xfId="156" applyNumberFormat="1" applyFont="1" applyFill="1" applyBorder="1" applyAlignment="1">
      <alignment horizontal="center"/>
    </xf>
    <xf numFmtId="1" fontId="39" fillId="34" borderId="1" xfId="156" applyNumberFormat="1" applyFont="1" applyFill="1" applyBorder="1" applyAlignment="1">
      <alignment horizontal="left"/>
    </xf>
    <xf numFmtId="0" fontId="39" fillId="34" borderId="1" xfId="156" applyFont="1" applyFill="1" applyBorder="1"/>
    <xf numFmtId="0" fontId="55" fillId="34" borderId="1" xfId="0" applyFont="1" applyFill="1" applyBorder="1" applyAlignment="1">
      <alignment horizontal="center"/>
    </xf>
    <xf numFmtId="2" fontId="6" fillId="34" borderId="1" xfId="0" applyNumberFormat="1" applyFont="1" applyFill="1" applyBorder="1" applyAlignment="1">
      <alignment horizontal="right"/>
    </xf>
    <xf numFmtId="0" fontId="55" fillId="34" borderId="1" xfId="0" applyFont="1" applyFill="1" applyBorder="1" applyAlignment="1">
      <alignment horizontal="left"/>
    </xf>
    <xf numFmtId="0" fontId="6" fillId="34" borderId="1" xfId="114" applyFont="1" applyFill="1" applyBorder="1" applyAlignment="1">
      <alignment horizontal="left"/>
    </xf>
    <xf numFmtId="0" fontId="6" fillId="34" borderId="1" xfId="114" applyFont="1" applyFill="1" applyBorder="1" applyAlignment="1">
      <alignment horizontal="center"/>
    </xf>
    <xf numFmtId="2" fontId="6" fillId="34" borderId="1" xfId="114" applyNumberFormat="1" applyFont="1" applyFill="1" applyBorder="1" applyAlignment="1">
      <alignment horizontal="center"/>
    </xf>
    <xf numFmtId="164" fontId="6" fillId="34" borderId="1" xfId="114" applyNumberFormat="1" applyFont="1" applyFill="1" applyBorder="1" applyAlignment="1">
      <alignment horizontal="center"/>
    </xf>
    <xf numFmtId="1" fontId="6" fillId="34" borderId="1" xfId="114" applyNumberFormat="1" applyFont="1" applyFill="1" applyBorder="1" applyAlignment="1">
      <alignment horizontal="left"/>
    </xf>
    <xf numFmtId="0" fontId="55" fillId="34" borderId="1" xfId="114" applyFont="1" applyFill="1" applyBorder="1" applyAlignment="1">
      <alignment horizontal="center"/>
    </xf>
    <xf numFmtId="0" fontId="39" fillId="40" borderId="3" xfId="0" applyFont="1" applyFill="1" applyBorder="1" applyAlignment="1">
      <alignment horizontal="center" vertical="center"/>
    </xf>
    <xf numFmtId="0" fontId="6" fillId="42" borderId="3" xfId="0" applyFont="1" applyFill="1" applyBorder="1" applyAlignment="1">
      <alignment horizontal="left"/>
    </xf>
    <xf numFmtId="0" fontId="6" fillId="42" borderId="3" xfId="0" applyFont="1" applyFill="1" applyBorder="1" applyAlignment="1">
      <alignment horizontal="center"/>
    </xf>
    <xf numFmtId="2" fontId="6" fillId="42" borderId="3" xfId="0" applyNumberFormat="1" applyFont="1" applyFill="1" applyBorder="1" applyAlignment="1">
      <alignment horizontal="center"/>
    </xf>
    <xf numFmtId="0" fontId="39" fillId="40" borderId="1" xfId="0" applyFont="1" applyFill="1" applyBorder="1" applyAlignment="1">
      <alignment horizontal="center" vertical="center"/>
    </xf>
    <xf numFmtId="0" fontId="6" fillId="40" borderId="1" xfId="0" applyFont="1" applyFill="1" applyBorder="1" applyAlignment="1">
      <alignment horizontal="left"/>
    </xf>
    <xf numFmtId="1" fontId="6" fillId="40" borderId="1" xfId="0" applyNumberFormat="1" applyFont="1" applyFill="1" applyBorder="1" applyAlignment="1">
      <alignment horizontal="left"/>
    </xf>
    <xf numFmtId="0" fontId="55" fillId="40" borderId="1" xfId="0" applyFont="1" applyFill="1" applyBorder="1" applyAlignment="1">
      <alignment horizontal="center"/>
    </xf>
    <xf numFmtId="0" fontId="6" fillId="42" borderId="1" xfId="0" applyFont="1" applyFill="1" applyBorder="1" applyAlignment="1">
      <alignment horizontal="left"/>
    </xf>
    <xf numFmtId="0" fontId="6" fillId="42" borderId="1" xfId="0" applyFont="1" applyFill="1" applyBorder="1" applyAlignment="1">
      <alignment horizontal="center"/>
    </xf>
    <xf numFmtId="2" fontId="6" fillId="42" borderId="1" xfId="0" applyNumberFormat="1" applyFont="1" applyFill="1" applyBorder="1" applyAlignment="1">
      <alignment horizontal="center"/>
    </xf>
    <xf numFmtId="0" fontId="6" fillId="40" borderId="1" xfId="128" applyFont="1" applyFill="1" applyBorder="1" applyAlignment="1">
      <alignment horizontal="left"/>
    </xf>
    <xf numFmtId="0" fontId="6" fillId="40" borderId="1" xfId="128" applyFont="1" applyFill="1" applyBorder="1" applyAlignment="1">
      <alignment horizontal="center"/>
    </xf>
    <xf numFmtId="2" fontId="6" fillId="40" borderId="1" xfId="128" applyNumberFormat="1" applyFont="1" applyFill="1" applyBorder="1" applyAlignment="1">
      <alignment horizontal="center"/>
    </xf>
    <xf numFmtId="164" fontId="6" fillId="40" borderId="1" xfId="128" applyNumberFormat="1" applyFont="1" applyFill="1" applyBorder="1" applyAlignment="1">
      <alignment horizontal="center"/>
    </xf>
    <xf numFmtId="164" fontId="6" fillId="40" borderId="32" xfId="128" applyNumberFormat="1" applyFont="1" applyFill="1" applyBorder="1" applyAlignment="1">
      <alignment horizontal="center"/>
    </xf>
    <xf numFmtId="0" fontId="6" fillId="42" borderId="1" xfId="128" applyFont="1" applyFill="1" applyBorder="1" applyAlignment="1">
      <alignment horizontal="left"/>
    </xf>
    <xf numFmtId="0" fontId="6" fillId="42" borderId="1" xfId="128" applyFont="1" applyFill="1" applyBorder="1" applyAlignment="1">
      <alignment horizontal="center"/>
    </xf>
    <xf numFmtId="2" fontId="6" fillId="42" borderId="1" xfId="128" applyNumberFormat="1" applyFont="1" applyFill="1" applyBorder="1" applyAlignment="1">
      <alignment horizontal="center"/>
    </xf>
    <xf numFmtId="0" fontId="39" fillId="40" borderId="1" xfId="115" applyFont="1" applyFill="1" applyBorder="1" applyAlignment="1">
      <alignment horizontal="left"/>
    </xf>
    <xf numFmtId="0" fontId="39" fillId="40" borderId="1" xfId="115" applyFont="1" applyFill="1" applyBorder="1" applyAlignment="1">
      <alignment horizontal="center"/>
    </xf>
    <xf numFmtId="2" fontId="39" fillId="40" borderId="1" xfId="115" applyNumberFormat="1" applyFont="1" applyFill="1" applyBorder="1" applyAlignment="1">
      <alignment horizontal="center"/>
    </xf>
    <xf numFmtId="164" fontId="39" fillId="40" borderId="1" xfId="115" applyNumberFormat="1" applyFont="1" applyFill="1" applyBorder="1" applyAlignment="1">
      <alignment horizontal="center"/>
    </xf>
    <xf numFmtId="164" fontId="39" fillId="40" borderId="32" xfId="115" applyNumberFormat="1" applyFont="1" applyFill="1" applyBorder="1" applyAlignment="1">
      <alignment horizontal="center"/>
    </xf>
    <xf numFmtId="0" fontId="6" fillId="43" borderId="1" xfId="0" applyFont="1" applyFill="1" applyBorder="1" applyAlignment="1">
      <alignment horizontal="center"/>
    </xf>
    <xf numFmtId="2" fontId="6" fillId="40" borderId="1" xfId="0" applyNumberFormat="1" applyFont="1" applyFill="1" applyBorder="1" applyAlignment="1">
      <alignment horizontal="center" wrapText="1"/>
    </xf>
    <xf numFmtId="0" fontId="6" fillId="40" borderId="1" xfId="157" applyFont="1" applyFill="1" applyBorder="1" applyAlignment="1">
      <alignment horizontal="center"/>
    </xf>
    <xf numFmtId="0" fontId="39" fillId="40" borderId="1" xfId="156" applyFont="1" applyFill="1" applyBorder="1"/>
    <xf numFmtId="0" fontId="39" fillId="40" borderId="1" xfId="156" applyFont="1" applyFill="1" applyBorder="1" applyAlignment="1">
      <alignment horizontal="center"/>
    </xf>
    <xf numFmtId="2" fontId="39" fillId="40" borderId="1" xfId="156" applyNumberFormat="1" applyFont="1" applyFill="1" applyBorder="1" applyAlignment="1">
      <alignment horizontal="center"/>
    </xf>
    <xf numFmtId="164" fontId="39" fillId="40" borderId="1" xfId="156" applyNumberFormat="1" applyFont="1" applyFill="1" applyBorder="1" applyAlignment="1">
      <alignment horizontal="center"/>
    </xf>
    <xf numFmtId="164" fontId="39" fillId="40" borderId="32" xfId="156" applyNumberFormat="1" applyFont="1" applyFill="1" applyBorder="1" applyAlignment="1">
      <alignment horizontal="center"/>
    </xf>
    <xf numFmtId="0" fontId="6" fillId="40" borderId="1" xfId="5" applyFont="1" applyFill="1" applyBorder="1" applyAlignment="1">
      <alignment horizontal="left"/>
    </xf>
    <xf numFmtId="0" fontId="6" fillId="40" borderId="1" xfId="5" applyFont="1" applyFill="1" applyBorder="1" applyAlignment="1">
      <alignment horizontal="center"/>
    </xf>
    <xf numFmtId="2" fontId="6" fillId="40" borderId="1" xfId="5" applyNumberFormat="1" applyFont="1" applyFill="1" applyBorder="1" applyAlignment="1">
      <alignment horizontal="right"/>
    </xf>
    <xf numFmtId="2" fontId="6" fillId="40" borderId="1" xfId="5" applyNumberFormat="1" applyFont="1" applyFill="1" applyBorder="1" applyAlignment="1">
      <alignment horizontal="center"/>
    </xf>
    <xf numFmtId="164" fontId="6" fillId="40" borderId="1" xfId="5" applyNumberFormat="1" applyFont="1" applyFill="1" applyBorder="1" applyAlignment="1">
      <alignment horizontal="center"/>
    </xf>
    <xf numFmtId="164" fontId="6" fillId="40" borderId="32" xfId="5" applyNumberFormat="1" applyFont="1" applyFill="1" applyBorder="1" applyAlignment="1">
      <alignment horizontal="center"/>
    </xf>
    <xf numFmtId="0" fontId="6" fillId="40" borderId="1" xfId="5" applyFont="1" applyFill="1" applyBorder="1"/>
    <xf numFmtId="2" fontId="6" fillId="40" borderId="1" xfId="5" applyNumberFormat="1" applyFont="1" applyFill="1" applyBorder="1"/>
    <xf numFmtId="2" fontId="6" fillId="42" borderId="1" xfId="5" applyNumberFormat="1" applyFont="1" applyFill="1" applyBorder="1" applyAlignment="1">
      <alignment horizontal="center"/>
    </xf>
    <xf numFmtId="0" fontId="6" fillId="40" borderId="1" xfId="160" applyFont="1" applyFill="1" applyBorder="1" applyAlignment="1">
      <alignment horizontal="left"/>
    </xf>
    <xf numFmtId="0" fontId="6" fillId="40" borderId="1" xfId="160" applyFont="1" applyFill="1" applyBorder="1" applyAlignment="1">
      <alignment horizontal="center"/>
    </xf>
    <xf numFmtId="2" fontId="6" fillId="40" borderId="1" xfId="160" applyNumberFormat="1" applyFont="1" applyFill="1" applyBorder="1" applyAlignment="1">
      <alignment horizontal="center"/>
    </xf>
    <xf numFmtId="164" fontId="6" fillId="40" borderId="1" xfId="160" applyNumberFormat="1" applyFont="1" applyFill="1" applyBorder="1" applyAlignment="1">
      <alignment horizontal="center"/>
    </xf>
    <xf numFmtId="164" fontId="6" fillId="40" borderId="32" xfId="160" applyNumberFormat="1" applyFont="1" applyFill="1" applyBorder="1" applyAlignment="1">
      <alignment horizontal="center"/>
    </xf>
    <xf numFmtId="1" fontId="59" fillId="40" borderId="1" xfId="160" applyNumberFormat="1" applyFont="1" applyFill="1" applyBorder="1" applyAlignment="1">
      <alignment horizontal="left"/>
    </xf>
    <xf numFmtId="0" fontId="59" fillId="40" borderId="1" xfId="160" applyFont="1" applyFill="1" applyBorder="1" applyAlignment="1">
      <alignment horizontal="center"/>
    </xf>
    <xf numFmtId="0" fontId="60" fillId="40" borderId="1" xfId="160" applyFont="1" applyFill="1" applyBorder="1" applyAlignment="1">
      <alignment horizontal="center"/>
    </xf>
    <xf numFmtId="0" fontId="6" fillId="42" borderId="1" xfId="160" applyFont="1" applyFill="1" applyBorder="1" applyAlignment="1">
      <alignment horizontal="left"/>
    </xf>
    <xf numFmtId="0" fontId="6" fillId="42" borderId="1" xfId="160" applyFont="1" applyFill="1" applyBorder="1" applyAlignment="1">
      <alignment horizontal="center"/>
    </xf>
    <xf numFmtId="2" fontId="6" fillId="42" borderId="1" xfId="160" applyNumberFormat="1" applyFont="1" applyFill="1" applyBorder="1" applyAlignment="1">
      <alignment horizontal="center"/>
    </xf>
    <xf numFmtId="2" fontId="6" fillId="40" borderId="1" xfId="160" applyNumberFormat="1" applyFont="1" applyFill="1" applyBorder="1" applyAlignment="1">
      <alignment horizontal="left"/>
    </xf>
    <xf numFmtId="1" fontId="6" fillId="40" borderId="1" xfId="160" applyNumberFormat="1" applyFont="1" applyFill="1" applyBorder="1" applyAlignment="1">
      <alignment horizontal="center"/>
    </xf>
    <xf numFmtId="0" fontId="6" fillId="40" borderId="1" xfId="160" applyFont="1" applyFill="1" applyBorder="1" applyAlignment="1">
      <alignment vertical="center"/>
    </xf>
    <xf numFmtId="0" fontId="6" fillId="40" borderId="1" xfId="160" applyFont="1" applyFill="1" applyBorder="1" applyAlignment="1">
      <alignment horizontal="center" vertical="center"/>
    </xf>
    <xf numFmtId="2" fontId="6" fillId="40" borderId="1" xfId="160" applyNumberFormat="1" applyFont="1" applyFill="1" applyBorder="1" applyAlignment="1">
      <alignment horizontal="center" vertical="center"/>
    </xf>
    <xf numFmtId="0" fontId="39" fillId="40" borderId="34" xfId="0" applyFont="1" applyFill="1" applyBorder="1" applyAlignment="1">
      <alignment horizontal="center" vertical="center"/>
    </xf>
    <xf numFmtId="0" fontId="6" fillId="40" borderId="34" xfId="160" applyFont="1" applyFill="1" applyBorder="1" applyAlignment="1">
      <alignment horizontal="left"/>
    </xf>
    <xf numFmtId="0" fontId="6" fillId="40" borderId="34" xfId="160" applyFont="1" applyFill="1" applyBorder="1" applyAlignment="1">
      <alignment horizontal="center"/>
    </xf>
    <xf numFmtId="2" fontId="6" fillId="40" borderId="34" xfId="160" applyNumberFormat="1" applyFont="1" applyFill="1" applyBorder="1" applyAlignment="1">
      <alignment horizontal="center"/>
    </xf>
    <xf numFmtId="2" fontId="6" fillId="42" borderId="34" xfId="160" applyNumberFormat="1" applyFont="1" applyFill="1" applyBorder="1" applyAlignment="1">
      <alignment horizontal="center"/>
    </xf>
    <xf numFmtId="164" fontId="6" fillId="40" borderId="34" xfId="160" applyNumberFormat="1" applyFont="1" applyFill="1" applyBorder="1" applyAlignment="1">
      <alignment horizontal="center"/>
    </xf>
    <xf numFmtId="164" fontId="6" fillId="40" borderId="35" xfId="160" applyNumberFormat="1" applyFont="1" applyFill="1" applyBorder="1" applyAlignment="1">
      <alignment horizontal="center"/>
    </xf>
    <xf numFmtId="0" fontId="39" fillId="34" borderId="3" xfId="0" applyFont="1" applyFill="1" applyBorder="1" applyAlignment="1">
      <alignment horizontal="center" vertical="center"/>
    </xf>
    <xf numFmtId="0" fontId="6" fillId="34" borderId="3" xfId="0" applyFont="1" applyFill="1" applyBorder="1" applyAlignment="1">
      <alignment horizontal="left"/>
    </xf>
    <xf numFmtId="0" fontId="6" fillId="34" borderId="3" xfId="0" applyFont="1" applyFill="1" applyBorder="1" applyAlignment="1">
      <alignment horizontal="center"/>
    </xf>
    <xf numFmtId="2" fontId="6" fillId="34" borderId="3" xfId="0" applyNumberFormat="1" applyFont="1" applyFill="1" applyBorder="1" applyAlignment="1">
      <alignment horizontal="center"/>
    </xf>
    <xf numFmtId="164" fontId="6" fillId="34" borderId="3" xfId="0" applyNumberFormat="1" applyFont="1" applyFill="1" applyBorder="1" applyAlignment="1">
      <alignment horizontal="center"/>
    </xf>
    <xf numFmtId="164" fontId="6" fillId="34" borderId="30" xfId="0" applyNumberFormat="1" applyFont="1" applyFill="1" applyBorder="1" applyAlignment="1">
      <alignment horizontal="center"/>
    </xf>
    <xf numFmtId="164" fontId="6" fillId="34" borderId="32" xfId="0" applyNumberFormat="1" applyFont="1" applyFill="1" applyBorder="1" applyAlignment="1">
      <alignment horizontal="center"/>
    </xf>
    <xf numFmtId="164" fontId="6" fillId="34" borderId="32" xfId="128" applyNumberFormat="1" applyFont="1" applyFill="1" applyBorder="1" applyAlignment="1">
      <alignment horizontal="center"/>
    </xf>
    <xf numFmtId="164" fontId="39" fillId="34" borderId="32" xfId="0" applyNumberFormat="1" applyFont="1" applyFill="1" applyBorder="1" applyAlignment="1">
      <alignment horizontal="center"/>
    </xf>
    <xf numFmtId="164" fontId="39" fillId="34" borderId="32" xfId="115" applyNumberFormat="1" applyFont="1" applyFill="1" applyBorder="1" applyAlignment="1">
      <alignment horizontal="center"/>
    </xf>
    <xf numFmtId="164" fontId="39" fillId="34" borderId="32" xfId="156" applyNumberFormat="1" applyFont="1" applyFill="1" applyBorder="1" applyAlignment="1">
      <alignment horizontal="center"/>
    </xf>
    <xf numFmtId="2" fontId="6" fillId="34" borderId="32" xfId="0" applyNumberFormat="1" applyFont="1" applyFill="1" applyBorder="1" applyAlignment="1">
      <alignment horizontal="center"/>
    </xf>
    <xf numFmtId="164" fontId="6" fillId="34" borderId="32" xfId="114" applyNumberFormat="1" applyFont="1" applyFill="1" applyBorder="1" applyAlignment="1">
      <alignment horizontal="center"/>
    </xf>
    <xf numFmtId="0" fontId="39" fillId="34" borderId="34" xfId="0" applyFont="1" applyFill="1" applyBorder="1" applyAlignment="1">
      <alignment horizontal="center" vertical="center"/>
    </xf>
    <xf numFmtId="0" fontId="6" fillId="34" borderId="34" xfId="114" applyFont="1" applyFill="1" applyBorder="1" applyAlignment="1">
      <alignment horizontal="left"/>
    </xf>
    <xf numFmtId="0" fontId="6" fillId="34" borderId="34" xfId="114" applyFont="1" applyFill="1" applyBorder="1" applyAlignment="1">
      <alignment horizontal="center"/>
    </xf>
    <xf numFmtId="2" fontId="6" fillId="34" borderId="34" xfId="114" applyNumberFormat="1" applyFont="1" applyFill="1" applyBorder="1" applyAlignment="1">
      <alignment horizontal="center"/>
    </xf>
    <xf numFmtId="164" fontId="6" fillId="34" borderId="34" xfId="114" applyNumberFormat="1" applyFont="1" applyFill="1" applyBorder="1" applyAlignment="1">
      <alignment horizontal="center"/>
    </xf>
    <xf numFmtId="164" fontId="6" fillId="34" borderId="35" xfId="114" applyNumberFormat="1" applyFont="1" applyFill="1" applyBorder="1" applyAlignment="1">
      <alignment horizontal="center"/>
    </xf>
    <xf numFmtId="0" fontId="6" fillId="35" borderId="1" xfId="0" applyFont="1" applyFill="1" applyBorder="1" applyAlignment="1">
      <alignment horizontal="left"/>
    </xf>
    <xf numFmtId="0" fontId="6" fillId="35" borderId="1" xfId="0" applyFont="1" applyFill="1" applyBorder="1" applyAlignment="1">
      <alignment horizontal="center"/>
    </xf>
    <xf numFmtId="0" fontId="6" fillId="36" borderId="1" xfId="0" applyFont="1" applyFill="1" applyBorder="1" applyAlignment="1">
      <alignment horizontal="left"/>
    </xf>
    <xf numFmtId="0" fontId="6" fillId="36" borderId="1" xfId="0" applyFont="1" applyFill="1" applyBorder="1" applyAlignment="1">
      <alignment horizontal="center"/>
    </xf>
    <xf numFmtId="2" fontId="6" fillId="36" borderId="1" xfId="0" applyNumberFormat="1" applyFont="1" applyFill="1" applyBorder="1" applyAlignment="1">
      <alignment horizontal="center"/>
    </xf>
    <xf numFmtId="0" fontId="6" fillId="35" borderId="1" xfId="128" applyFont="1" applyFill="1" applyBorder="1" applyAlignment="1">
      <alignment horizontal="left"/>
    </xf>
    <xf numFmtId="0" fontId="6" fillId="35" borderId="1" xfId="128" applyFont="1" applyFill="1" applyBorder="1" applyAlignment="1">
      <alignment horizontal="center"/>
    </xf>
    <xf numFmtId="2" fontId="6" fillId="35" borderId="1" xfId="128" applyNumberFormat="1" applyFont="1" applyFill="1" applyBorder="1" applyAlignment="1">
      <alignment horizontal="center"/>
    </xf>
    <xf numFmtId="164" fontId="6" fillId="35" borderId="1" xfId="128" applyNumberFormat="1" applyFont="1" applyFill="1" applyBorder="1" applyAlignment="1">
      <alignment horizontal="center"/>
    </xf>
    <xf numFmtId="2" fontId="6" fillId="35" borderId="1" xfId="0" applyNumberFormat="1" applyFont="1" applyFill="1" applyBorder="1" applyAlignment="1">
      <alignment horizontal="center" wrapText="1"/>
    </xf>
    <xf numFmtId="0" fontId="6" fillId="35" borderId="1" xfId="5" applyFont="1" applyFill="1" applyBorder="1"/>
    <xf numFmtId="0" fontId="6" fillId="35" borderId="1" xfId="5" applyFont="1" applyFill="1" applyBorder="1" applyAlignment="1">
      <alignment horizontal="center"/>
    </xf>
    <xf numFmtId="2" fontId="6" fillId="35" borderId="1" xfId="5" applyNumberFormat="1" applyFont="1" applyFill="1" applyBorder="1"/>
    <xf numFmtId="2" fontId="6" fillId="35" borderId="1" xfId="5" applyNumberFormat="1" applyFont="1" applyFill="1" applyBorder="1" applyAlignment="1">
      <alignment horizontal="center"/>
    </xf>
    <xf numFmtId="164" fontId="6" fillId="35" borderId="1" xfId="5" applyNumberFormat="1" applyFont="1" applyFill="1" applyBorder="1" applyAlignment="1">
      <alignment horizontal="center"/>
    </xf>
    <xf numFmtId="2" fontId="6" fillId="36" borderId="1" xfId="5" applyNumberFormat="1" applyFont="1" applyFill="1" applyBorder="1" applyAlignment="1">
      <alignment horizontal="center"/>
    </xf>
    <xf numFmtId="0" fontId="6" fillId="35" borderId="1" xfId="160" applyFont="1" applyFill="1" applyBorder="1" applyAlignment="1">
      <alignment vertical="center"/>
    </xf>
    <xf numFmtId="0" fontId="6" fillId="35" borderId="1" xfId="160" applyFont="1" applyFill="1" applyBorder="1" applyAlignment="1">
      <alignment horizontal="center" vertical="center"/>
    </xf>
    <xf numFmtId="2" fontId="6" fillId="35" borderId="1" xfId="160" applyNumberFormat="1" applyFont="1" applyFill="1" applyBorder="1" applyAlignment="1">
      <alignment horizontal="center" vertical="center"/>
    </xf>
    <xf numFmtId="2" fontId="6" fillId="36" borderId="1" xfId="160" applyNumberFormat="1" applyFont="1" applyFill="1" applyBorder="1" applyAlignment="1">
      <alignment horizontal="center"/>
    </xf>
    <xf numFmtId="2" fontId="6" fillId="35" borderId="1" xfId="160" applyNumberFormat="1" applyFont="1" applyFill="1" applyBorder="1" applyAlignment="1">
      <alignment horizontal="center"/>
    </xf>
    <xf numFmtId="164" fontId="6" fillId="35" borderId="1" xfId="160" applyNumberFormat="1" applyFont="1" applyFill="1" applyBorder="1" applyAlignment="1">
      <alignment horizontal="center"/>
    </xf>
    <xf numFmtId="1" fontId="6" fillId="35" borderId="3" xfId="0" applyNumberFormat="1" applyFont="1" applyFill="1" applyBorder="1" applyAlignment="1">
      <alignment horizontal="left"/>
    </xf>
    <xf numFmtId="0" fontId="6" fillId="35" borderId="3" xfId="0" applyFont="1" applyFill="1" applyBorder="1" applyAlignment="1">
      <alignment horizontal="center"/>
    </xf>
    <xf numFmtId="2" fontId="6" fillId="35" borderId="3" xfId="0" applyNumberFormat="1" applyFont="1" applyFill="1" applyBorder="1" applyAlignment="1">
      <alignment horizontal="center"/>
    </xf>
    <xf numFmtId="164" fontId="6" fillId="35" borderId="3" xfId="0" applyNumberFormat="1" applyFont="1" applyFill="1" applyBorder="1" applyAlignment="1">
      <alignment horizontal="center"/>
    </xf>
    <xf numFmtId="164" fontId="6" fillId="35" borderId="30" xfId="0" applyNumberFormat="1" applyFont="1" applyFill="1" applyBorder="1" applyAlignment="1">
      <alignment horizontal="center"/>
    </xf>
    <xf numFmtId="164" fontId="6" fillId="35" borderId="32" xfId="128" applyNumberFormat="1" applyFont="1" applyFill="1" applyBorder="1" applyAlignment="1">
      <alignment horizontal="center"/>
    </xf>
    <xf numFmtId="164" fontId="6" fillId="35" borderId="32" xfId="5" applyNumberFormat="1" applyFont="1" applyFill="1" applyBorder="1" applyAlignment="1">
      <alignment horizontal="center"/>
    </xf>
    <xf numFmtId="164" fontId="6" fillId="35" borderId="32" xfId="160" applyNumberFormat="1" applyFont="1" applyFill="1" applyBorder="1" applyAlignment="1">
      <alignment horizontal="center"/>
    </xf>
    <xf numFmtId="0" fontId="6" fillId="36" borderId="34" xfId="160" applyFont="1" applyFill="1" applyBorder="1" applyAlignment="1">
      <alignment horizontal="left"/>
    </xf>
    <xf numFmtId="0" fontId="6" fillId="36" borderId="34" xfId="160" applyFont="1" applyFill="1" applyBorder="1" applyAlignment="1">
      <alignment horizontal="center"/>
    </xf>
    <xf numFmtId="2" fontId="6" fillId="36" borderId="34" xfId="160" applyNumberFormat="1" applyFont="1" applyFill="1" applyBorder="1" applyAlignment="1">
      <alignment horizontal="center"/>
    </xf>
    <xf numFmtId="2" fontId="6" fillId="35" borderId="34" xfId="160" applyNumberFormat="1" applyFont="1" applyFill="1" applyBorder="1" applyAlignment="1">
      <alignment horizontal="center"/>
    </xf>
    <xf numFmtId="164" fontId="6" fillId="35" borderId="34" xfId="160" applyNumberFormat="1" applyFont="1" applyFill="1" applyBorder="1" applyAlignment="1">
      <alignment horizontal="center"/>
    </xf>
    <xf numFmtId="164" fontId="6" fillId="35" borderId="35" xfId="160" applyNumberFormat="1" applyFont="1" applyFill="1" applyBorder="1" applyAlignment="1">
      <alignment horizontal="center"/>
    </xf>
    <xf numFmtId="0" fontId="6" fillId="37" borderId="1" xfId="0" applyFont="1" applyFill="1" applyBorder="1" applyAlignment="1">
      <alignment horizontal="left"/>
    </xf>
    <xf numFmtId="0" fontId="6" fillId="37" borderId="1" xfId="0" applyFont="1" applyFill="1" applyBorder="1" applyAlignment="1">
      <alignment horizontal="center"/>
    </xf>
    <xf numFmtId="2" fontId="6" fillId="37" borderId="1" xfId="0" applyNumberFormat="1" applyFont="1" applyFill="1" applyBorder="1" applyAlignment="1">
      <alignment horizontal="center"/>
    </xf>
    <xf numFmtId="164" fontId="6" fillId="37" borderId="1" xfId="0" applyNumberFormat="1" applyFont="1" applyFill="1" applyBorder="1" applyAlignment="1">
      <alignment horizontal="center"/>
    </xf>
    <xf numFmtId="1" fontId="6" fillId="37" borderId="1" xfId="0" applyNumberFormat="1" applyFont="1" applyFill="1" applyBorder="1" applyAlignment="1">
      <alignment horizontal="left"/>
    </xf>
    <xf numFmtId="0" fontId="6" fillId="38" borderId="1" xfId="0" applyFont="1" applyFill="1" applyBorder="1" applyAlignment="1">
      <alignment horizontal="left"/>
    </xf>
    <xf numFmtId="0" fontId="6" fillId="38" borderId="1" xfId="0" applyFont="1" applyFill="1" applyBorder="1" applyAlignment="1">
      <alignment horizontal="center"/>
    </xf>
    <xf numFmtId="2" fontId="6" fillId="38" borderId="1" xfId="0" applyNumberFormat="1" applyFont="1" applyFill="1" applyBorder="1" applyAlignment="1">
      <alignment horizontal="center"/>
    </xf>
    <xf numFmtId="1" fontId="6" fillId="37" borderId="1" xfId="128" applyNumberFormat="1" applyFont="1" applyFill="1" applyBorder="1" applyAlignment="1">
      <alignment horizontal="left"/>
    </xf>
    <xf numFmtId="0" fontId="6" fillId="37" borderId="1" xfId="128" applyFont="1" applyFill="1" applyBorder="1" applyAlignment="1">
      <alignment horizontal="center"/>
    </xf>
    <xf numFmtId="2" fontId="6" fillId="37" borderId="1" xfId="128" applyNumberFormat="1" applyFont="1" applyFill="1" applyBorder="1" applyAlignment="1">
      <alignment horizontal="center"/>
    </xf>
    <xf numFmtId="164" fontId="6" fillId="37" borderId="1" xfId="128" applyNumberFormat="1" applyFont="1" applyFill="1" applyBorder="1" applyAlignment="1">
      <alignment horizontal="center"/>
    </xf>
    <xf numFmtId="0" fontId="39" fillId="37" borderId="1" xfId="115" applyFont="1" applyFill="1" applyBorder="1" applyAlignment="1">
      <alignment horizontal="left"/>
    </xf>
    <xf numFmtId="0" fontId="39" fillId="37" borderId="1" xfId="115" applyFont="1" applyFill="1" applyBorder="1" applyAlignment="1">
      <alignment horizontal="center"/>
    </xf>
    <xf numFmtId="2" fontId="39" fillId="37" borderId="1" xfId="115" applyNumberFormat="1" applyFont="1" applyFill="1" applyBorder="1" applyAlignment="1">
      <alignment horizontal="center"/>
    </xf>
    <xf numFmtId="164" fontId="39" fillId="37" borderId="1" xfId="115" applyNumberFormat="1" applyFont="1" applyFill="1" applyBorder="1" applyAlignment="1">
      <alignment horizontal="center"/>
    </xf>
    <xf numFmtId="1" fontId="39" fillId="37" borderId="1" xfId="115" applyNumberFormat="1" applyFont="1" applyFill="1" applyBorder="1" applyAlignment="1">
      <alignment horizontal="left"/>
    </xf>
    <xf numFmtId="0" fontId="39" fillId="37" borderId="1" xfId="115" applyFont="1" applyFill="1" applyBorder="1"/>
    <xf numFmtId="0" fontId="54" fillId="37" borderId="1" xfId="0" applyFont="1" applyFill="1" applyBorder="1" applyAlignment="1">
      <alignment horizontal="center"/>
    </xf>
    <xf numFmtId="0" fontId="56" fillId="37" borderId="1" xfId="0" applyFont="1" applyFill="1" applyBorder="1" applyAlignment="1">
      <alignment horizontal="left" wrapText="1"/>
    </xf>
    <xf numFmtId="0" fontId="56" fillId="37" borderId="1" xfId="0" applyFont="1" applyFill="1" applyBorder="1" applyAlignment="1">
      <alignment horizontal="center" wrapText="1"/>
    </xf>
    <xf numFmtId="0" fontId="6" fillId="37" borderId="1" xfId="157" applyFont="1" applyFill="1" applyBorder="1" applyAlignment="1">
      <alignment horizontal="center"/>
    </xf>
    <xf numFmtId="2" fontId="6" fillId="37" borderId="1" xfId="0" applyNumberFormat="1" applyFont="1" applyFill="1" applyBorder="1" applyAlignment="1">
      <alignment horizontal="center" wrapText="1"/>
    </xf>
    <xf numFmtId="0" fontId="6" fillId="37" borderId="1" xfId="0" applyFont="1" applyFill="1" applyBorder="1" applyAlignment="1">
      <alignment horizontal="center" wrapText="1"/>
    </xf>
    <xf numFmtId="4" fontId="6" fillId="37" borderId="1" xfId="157" applyNumberFormat="1" applyFont="1" applyFill="1" applyBorder="1" applyAlignment="1">
      <alignment horizontal="center"/>
    </xf>
    <xf numFmtId="2" fontId="6" fillId="37" borderId="1" xfId="0" applyNumberFormat="1" applyFont="1" applyFill="1" applyBorder="1" applyAlignment="1">
      <alignment horizontal="center" vertical="center"/>
    </xf>
    <xf numFmtId="2" fontId="6" fillId="38" borderId="1" xfId="0" applyNumberFormat="1" applyFont="1" applyFill="1" applyBorder="1" applyAlignment="1">
      <alignment horizontal="center" vertical="center"/>
    </xf>
    <xf numFmtId="0" fontId="39" fillId="37" borderId="1" xfId="156" applyFont="1" applyFill="1" applyBorder="1"/>
    <xf numFmtId="0" fontId="39" fillId="37" borderId="1" xfId="156" applyFont="1" applyFill="1" applyBorder="1" applyAlignment="1">
      <alignment horizontal="center"/>
    </xf>
    <xf numFmtId="2" fontId="39" fillId="37" borderId="1" xfId="156" applyNumberFormat="1" applyFont="1" applyFill="1" applyBorder="1" applyAlignment="1">
      <alignment horizontal="center"/>
    </xf>
    <xf numFmtId="164" fontId="39" fillId="37" borderId="1" xfId="156" applyNumberFormat="1" applyFont="1" applyFill="1" applyBorder="1" applyAlignment="1">
      <alignment horizontal="center"/>
    </xf>
    <xf numFmtId="2" fontId="6" fillId="37" borderId="1" xfId="0" applyNumberFormat="1" applyFont="1" applyFill="1" applyBorder="1" applyAlignment="1">
      <alignment horizontal="right"/>
    </xf>
    <xf numFmtId="2" fontId="6" fillId="38" borderId="1" xfId="0" applyNumberFormat="1" applyFont="1" applyFill="1" applyBorder="1" applyAlignment="1">
      <alignment horizontal="right"/>
    </xf>
    <xf numFmtId="0" fontId="55" fillId="37" borderId="1" xfId="0" applyFont="1" applyFill="1" applyBorder="1" applyAlignment="1">
      <alignment horizontal="left"/>
    </xf>
    <xf numFmtId="0" fontId="6" fillId="38" borderId="1" xfId="114" applyFont="1" applyFill="1" applyBorder="1" applyAlignment="1">
      <alignment horizontal="left"/>
    </xf>
    <xf numFmtId="0" fontId="6" fillId="37" borderId="1" xfId="114" applyFont="1" applyFill="1" applyBorder="1" applyAlignment="1">
      <alignment horizontal="center"/>
    </xf>
    <xf numFmtId="2" fontId="6" fillId="37" borderId="1" xfId="114" applyNumberFormat="1" applyFont="1" applyFill="1" applyBorder="1" applyAlignment="1">
      <alignment horizontal="center"/>
    </xf>
    <xf numFmtId="2" fontId="6" fillId="38" borderId="1" xfId="114" applyNumberFormat="1" applyFont="1" applyFill="1" applyBorder="1" applyAlignment="1">
      <alignment horizontal="center"/>
    </xf>
    <xf numFmtId="164" fontId="6" fillId="37" borderId="1" xfId="114" applyNumberFormat="1" applyFont="1" applyFill="1" applyBorder="1" applyAlignment="1">
      <alignment horizontal="center"/>
    </xf>
    <xf numFmtId="0" fontId="6" fillId="37" borderId="1" xfId="114" applyFont="1" applyFill="1" applyBorder="1" applyAlignment="1">
      <alignment horizontal="left"/>
    </xf>
    <xf numFmtId="1" fontId="6" fillId="37" borderId="1" xfId="114" applyNumberFormat="1" applyFont="1" applyFill="1" applyBorder="1" applyAlignment="1">
      <alignment horizontal="left"/>
    </xf>
    <xf numFmtId="0" fontId="6" fillId="38" borderId="1" xfId="114" applyFont="1" applyFill="1" applyBorder="1" applyAlignment="1">
      <alignment horizontal="center"/>
    </xf>
    <xf numFmtId="1" fontId="6" fillId="37" borderId="1" xfId="114" applyNumberFormat="1" applyFont="1" applyFill="1" applyBorder="1" applyAlignment="1">
      <alignment horizontal="center"/>
    </xf>
    <xf numFmtId="0" fontId="6" fillId="37" borderId="1" xfId="5" applyFont="1" applyFill="1" applyBorder="1" applyAlignment="1">
      <alignment horizontal="left"/>
    </xf>
    <xf numFmtId="2" fontId="6" fillId="37" borderId="1" xfId="5" applyNumberFormat="1" applyFont="1" applyFill="1" applyBorder="1"/>
    <xf numFmtId="2" fontId="6" fillId="38" borderId="1" xfId="5" applyNumberFormat="1" applyFont="1" applyFill="1" applyBorder="1" applyAlignment="1">
      <alignment horizontal="center"/>
    </xf>
    <xf numFmtId="0" fontId="6" fillId="37" borderId="3" xfId="0" applyFont="1" applyFill="1" applyBorder="1" applyAlignment="1">
      <alignment horizontal="left"/>
    </xf>
    <xf numFmtId="0" fontId="6" fillId="37" borderId="3" xfId="0" applyFont="1" applyFill="1" applyBorder="1" applyAlignment="1">
      <alignment horizontal="center"/>
    </xf>
    <xf numFmtId="2" fontId="6" fillId="37" borderId="3" xfId="0" applyNumberFormat="1" applyFont="1" applyFill="1" applyBorder="1" applyAlignment="1">
      <alignment horizontal="center"/>
    </xf>
    <xf numFmtId="164" fontId="6" fillId="37" borderId="3" xfId="0" applyNumberFormat="1" applyFont="1" applyFill="1" applyBorder="1" applyAlignment="1">
      <alignment horizontal="center"/>
    </xf>
    <xf numFmtId="164" fontId="6" fillId="37" borderId="30" xfId="0" applyNumberFormat="1" applyFont="1" applyFill="1" applyBorder="1" applyAlignment="1">
      <alignment horizontal="center"/>
    </xf>
    <xf numFmtId="164" fontId="6" fillId="37" borderId="32" xfId="0" applyNumberFormat="1" applyFont="1" applyFill="1" applyBorder="1" applyAlignment="1">
      <alignment horizontal="center"/>
    </xf>
    <xf numFmtId="164" fontId="6" fillId="37" borderId="32" xfId="128" applyNumberFormat="1" applyFont="1" applyFill="1" applyBorder="1" applyAlignment="1">
      <alignment horizontal="center"/>
    </xf>
    <xf numFmtId="164" fontId="39" fillId="37" borderId="32" xfId="115" applyNumberFormat="1" applyFont="1" applyFill="1" applyBorder="1" applyAlignment="1">
      <alignment horizontal="center"/>
    </xf>
    <xf numFmtId="164" fontId="39" fillId="37" borderId="32" xfId="156" applyNumberFormat="1" applyFont="1" applyFill="1" applyBorder="1" applyAlignment="1">
      <alignment horizontal="center"/>
    </xf>
    <xf numFmtId="2" fontId="6" fillId="37" borderId="32" xfId="0" applyNumberFormat="1" applyFont="1" applyFill="1" applyBorder="1" applyAlignment="1">
      <alignment horizontal="center"/>
    </xf>
    <xf numFmtId="164" fontId="6" fillId="37" borderId="32" xfId="114" applyNumberFormat="1" applyFont="1" applyFill="1" applyBorder="1" applyAlignment="1">
      <alignment horizont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0" fillId="34" borderId="29" xfId="0" applyFont="1" applyFill="1" applyBorder="1" applyAlignment="1">
      <alignment horizontal="center" vertical="center" textRotation="90"/>
    </xf>
    <xf numFmtId="0" fontId="20" fillId="34" borderId="31" xfId="0" applyFont="1" applyFill="1" applyBorder="1" applyAlignment="1">
      <alignment horizontal="center" vertical="center" textRotation="90"/>
    </xf>
    <xf numFmtId="0" fontId="20" fillId="34" borderId="33" xfId="0" applyFont="1" applyFill="1" applyBorder="1" applyAlignment="1">
      <alignment horizontal="center" vertical="center" textRotation="90"/>
    </xf>
    <xf numFmtId="0" fontId="20" fillId="40" borderId="29" xfId="0" applyFont="1" applyFill="1" applyBorder="1" applyAlignment="1">
      <alignment horizontal="center" vertical="center" textRotation="90" wrapText="1"/>
    </xf>
    <xf numFmtId="0" fontId="20" fillId="40" borderId="31" xfId="0" applyFont="1" applyFill="1" applyBorder="1" applyAlignment="1">
      <alignment horizontal="center" vertical="center" textRotation="90" wrapText="1"/>
    </xf>
    <xf numFmtId="0" fontId="20" fillId="40" borderId="33" xfId="0" applyFont="1" applyFill="1" applyBorder="1" applyAlignment="1">
      <alignment horizontal="center" vertical="center" textRotation="90" wrapText="1"/>
    </xf>
    <xf numFmtId="0" fontId="21" fillId="35" borderId="29" xfId="0" applyFont="1" applyFill="1" applyBorder="1" applyAlignment="1">
      <alignment horizontal="center" vertical="center" textRotation="90" wrapText="1"/>
    </xf>
    <xf numFmtId="0" fontId="21" fillId="35" borderId="31" xfId="0" applyFont="1" applyFill="1" applyBorder="1" applyAlignment="1">
      <alignment horizontal="center" vertical="center" textRotation="90" wrapText="1"/>
    </xf>
    <xf numFmtId="0" fontId="21" fillId="35" borderId="33" xfId="0" applyFont="1" applyFill="1" applyBorder="1" applyAlignment="1">
      <alignment horizontal="center" vertical="center" textRotation="90" wrapText="1"/>
    </xf>
    <xf numFmtId="0" fontId="22" fillId="37" borderId="29" xfId="0" applyFont="1" applyFill="1" applyBorder="1" applyAlignment="1">
      <alignment horizontal="center" vertical="center" textRotation="90"/>
    </xf>
    <xf numFmtId="0" fontId="22" fillId="37" borderId="31" xfId="0" applyFont="1" applyFill="1" applyBorder="1" applyAlignment="1">
      <alignment horizontal="center" vertical="center" textRotation="90"/>
    </xf>
    <xf numFmtId="0" fontId="22" fillId="37" borderId="33" xfId="0" applyFont="1" applyFill="1" applyBorder="1" applyAlignment="1">
      <alignment horizontal="center" vertical="center" textRotation="90"/>
    </xf>
    <xf numFmtId="0" fontId="11" fillId="2" borderId="0" xfId="0" applyFont="1" applyFill="1" applyBorder="1" applyAlignment="1">
      <alignment horizontal="right" vertical="center"/>
    </xf>
    <xf numFmtId="0" fontId="7" fillId="2" borderId="0" xfId="0" applyFont="1" applyFill="1" applyBorder="1" applyAlignment="1">
      <alignment horizontal="right"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cellXfs>
  <cellStyles count="161">
    <cellStyle name="20% - Accent1" xfId="26" builtinId="30" customBuiltin="1"/>
    <cellStyle name="20% - Accent1 2" xfId="50"/>
    <cellStyle name="20% - Accent1 2 2" xfId="130"/>
    <cellStyle name="20% - Accent1 3" xfId="51"/>
    <cellStyle name="20% - Accent1 4" xfId="129"/>
    <cellStyle name="20% - Accent2" xfId="30" builtinId="34" customBuiltin="1"/>
    <cellStyle name="20% - Accent2 2" xfId="52"/>
    <cellStyle name="20% - Accent2 2 2" xfId="132"/>
    <cellStyle name="20% - Accent2 3" xfId="53"/>
    <cellStyle name="20% - Accent2 4" xfId="131"/>
    <cellStyle name="20% - Accent3" xfId="34" builtinId="38" customBuiltin="1"/>
    <cellStyle name="20% - Accent3 2" xfId="54"/>
    <cellStyle name="20% - Accent3 2 2" xfId="134"/>
    <cellStyle name="20% - Accent3 3" xfId="55"/>
    <cellStyle name="20% - Accent3 4" xfId="133"/>
    <cellStyle name="20% - Accent4" xfId="38" builtinId="42" customBuiltin="1"/>
    <cellStyle name="20% - Accent4 2" xfId="56"/>
    <cellStyle name="20% - Accent4 2 2" xfId="136"/>
    <cellStyle name="20% - Accent4 3" xfId="57"/>
    <cellStyle name="20% - Accent4 4" xfId="135"/>
    <cellStyle name="20% - Accent5" xfId="42" builtinId="46" customBuiltin="1"/>
    <cellStyle name="20% - Accent5 2" xfId="58"/>
    <cellStyle name="20% - Accent5 2 2" xfId="138"/>
    <cellStyle name="20% - Accent5 3" xfId="59"/>
    <cellStyle name="20% - Accent5 4" xfId="137"/>
    <cellStyle name="20% - Accent6" xfId="46" builtinId="50" customBuiltin="1"/>
    <cellStyle name="20% - Accent6 2" xfId="60"/>
    <cellStyle name="20% - Accent6 2 2" xfId="140"/>
    <cellStyle name="20% - Accent6 3" xfId="61"/>
    <cellStyle name="20% - Accent6 4" xfId="139"/>
    <cellStyle name="40% - Accent1" xfId="27" builtinId="31" customBuiltin="1"/>
    <cellStyle name="40% - Accent1 2" xfId="62"/>
    <cellStyle name="40% - Accent1 2 2" xfId="142"/>
    <cellStyle name="40% - Accent1 3" xfId="63"/>
    <cellStyle name="40% - Accent1 4" xfId="141"/>
    <cellStyle name="40% - Accent2" xfId="31" builtinId="35" customBuiltin="1"/>
    <cellStyle name="40% - Accent2 2" xfId="64"/>
    <cellStyle name="40% - Accent2 2 2" xfId="144"/>
    <cellStyle name="40% - Accent2 3" xfId="65"/>
    <cellStyle name="40% - Accent2 4" xfId="143"/>
    <cellStyle name="40% - Accent3" xfId="35" builtinId="39" customBuiltin="1"/>
    <cellStyle name="40% - Accent3 2" xfId="66"/>
    <cellStyle name="40% - Accent3 2 2" xfId="146"/>
    <cellStyle name="40% - Accent3 3" xfId="67"/>
    <cellStyle name="40% - Accent3 4" xfId="145"/>
    <cellStyle name="40% - Accent4" xfId="39" builtinId="43" customBuiltin="1"/>
    <cellStyle name="40% - Accent4 2" xfId="68"/>
    <cellStyle name="40% - Accent4 2 2" xfId="148"/>
    <cellStyle name="40% - Accent4 3" xfId="69"/>
    <cellStyle name="40% - Accent4 4" xfId="147"/>
    <cellStyle name="40% - Accent5" xfId="43" builtinId="47" customBuiltin="1"/>
    <cellStyle name="40% - Accent5 2" xfId="70"/>
    <cellStyle name="40% - Accent5 2 2" xfId="150"/>
    <cellStyle name="40% - Accent5 3" xfId="71"/>
    <cellStyle name="40% - Accent5 4" xfId="149"/>
    <cellStyle name="40% - Accent6" xfId="47" builtinId="51" customBuiltin="1"/>
    <cellStyle name="40% - Accent6 2" xfId="72"/>
    <cellStyle name="40% - Accent6 2 2" xfId="152"/>
    <cellStyle name="40% - Accent6 3" xfId="73"/>
    <cellStyle name="40% - Accent6 4" xfId="151"/>
    <cellStyle name="60% - Accent1" xfId="28" builtinId="32" customBuiltin="1"/>
    <cellStyle name="60% - Accent1 2" xfId="74"/>
    <cellStyle name="60% - Accent1 3" xfId="75"/>
    <cellStyle name="60% - Accent2" xfId="32" builtinId="36" customBuiltin="1"/>
    <cellStyle name="60% - Accent2 2" xfId="76"/>
    <cellStyle name="60% - Accent2 3" xfId="77"/>
    <cellStyle name="60% - Accent3" xfId="36" builtinId="40" customBuiltin="1"/>
    <cellStyle name="60% - Accent3 2" xfId="78"/>
    <cellStyle name="60% - Accent3 3" xfId="79"/>
    <cellStyle name="60% - Accent4" xfId="40" builtinId="44" customBuiltin="1"/>
    <cellStyle name="60% - Accent4 2" xfId="80"/>
    <cellStyle name="60% - Accent4 3" xfId="81"/>
    <cellStyle name="60% - Accent5" xfId="44" builtinId="48" customBuiltin="1"/>
    <cellStyle name="60% - Accent5 2" xfId="82"/>
    <cellStyle name="60% - Accent5 3" xfId="83"/>
    <cellStyle name="60% - Accent6" xfId="48" builtinId="52" customBuiltin="1"/>
    <cellStyle name="60% - Accent6 2" xfId="84"/>
    <cellStyle name="60% - Accent6 3" xfId="85"/>
    <cellStyle name="Accent1" xfId="25" builtinId="29" customBuiltin="1"/>
    <cellStyle name="Accent1 2" xfId="86"/>
    <cellStyle name="Accent1 3" xfId="87"/>
    <cellStyle name="Accent2" xfId="29" builtinId="33" customBuiltin="1"/>
    <cellStyle name="Accent2 2" xfId="88"/>
    <cellStyle name="Accent2 3" xfId="89"/>
    <cellStyle name="Accent3" xfId="33" builtinId="37" customBuiltin="1"/>
    <cellStyle name="Accent3 2" xfId="90"/>
    <cellStyle name="Accent3 3" xfId="91"/>
    <cellStyle name="Accent4" xfId="37" builtinId="41" customBuiltin="1"/>
    <cellStyle name="Accent4 2" xfId="92"/>
    <cellStyle name="Accent4 3" xfId="93"/>
    <cellStyle name="Accent5" xfId="41" builtinId="45" customBuiltin="1"/>
    <cellStyle name="Accent5 2" xfId="94"/>
    <cellStyle name="Accent5 3" xfId="95"/>
    <cellStyle name="Accent6" xfId="45" builtinId="49" customBuiltin="1"/>
    <cellStyle name="Accent6 2" xfId="96"/>
    <cellStyle name="Accent6 3" xfId="97"/>
    <cellStyle name="Bad" xfId="15" builtinId="27" customBuiltin="1"/>
    <cellStyle name="Bad 2" xfId="98"/>
    <cellStyle name="Bad 3" xfId="99"/>
    <cellStyle name="Calculation" xfId="19" builtinId="22" customBuiltin="1"/>
    <cellStyle name="Calculation 2" xfId="100"/>
    <cellStyle name="Calculation 3" xfId="101"/>
    <cellStyle name="Check Cell" xfId="21" builtinId="23" customBuiltin="1"/>
    <cellStyle name="Check Cell 2" xfId="102"/>
    <cellStyle name="Check Cell 3" xfId="103"/>
    <cellStyle name="Comma 2" xfId="9"/>
    <cellStyle name="Explanatory Text" xfId="23" builtinId="53" customBuiltin="1"/>
    <cellStyle name="Explanatory Text 2" xfId="104"/>
    <cellStyle name="Explanatory Text 3" xfId="105"/>
    <cellStyle name="Good" xfId="14" builtinId="26" customBuiltin="1"/>
    <cellStyle name="Good 2" xfId="106"/>
    <cellStyle name="Good 3" xfId="107"/>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Input 2" xfId="108"/>
    <cellStyle name="Input 3" xfId="109"/>
    <cellStyle name="Įprastas 2" xfId="4"/>
    <cellStyle name="Įprastas 2 2" xfId="159"/>
    <cellStyle name="Įprastas 3" xfId="6"/>
    <cellStyle name="Įprastas 6" xfId="2"/>
    <cellStyle name="Linked Cell" xfId="20" builtinId="24" customBuiltin="1"/>
    <cellStyle name="Linked Cell 2" xfId="110"/>
    <cellStyle name="Linked Cell 3" xfId="111"/>
    <cellStyle name="Neutral" xfId="16" builtinId="28" customBuiltin="1"/>
    <cellStyle name="Neutral 2" xfId="112"/>
    <cellStyle name="Neutral 3" xfId="113"/>
    <cellStyle name="Normal" xfId="0" builtinId="0"/>
    <cellStyle name="Normal 2" xfId="7"/>
    <cellStyle name="Normal 2 2" xfId="114"/>
    <cellStyle name="Normal 3" xfId="115"/>
    <cellStyle name="Normal 3 2" xfId="153"/>
    <cellStyle name="Normal 4" xfId="116"/>
    <cellStyle name="Normal 5" xfId="49"/>
    <cellStyle name="Normal 6" xfId="128"/>
    <cellStyle name="Normal 7" xfId="156"/>
    <cellStyle name="Normal 8" xfId="158"/>
    <cellStyle name="Note 2" xfId="118"/>
    <cellStyle name="Note 2 2" xfId="155"/>
    <cellStyle name="Note 3" xfId="119"/>
    <cellStyle name="Note 4" xfId="117"/>
    <cellStyle name="Note 5" xfId="154"/>
    <cellStyle name="Output" xfId="18" builtinId="21" customBuiltin="1"/>
    <cellStyle name="Output 2" xfId="120"/>
    <cellStyle name="Output 3" xfId="121"/>
    <cellStyle name="Paprastas 2" xfId="5"/>
    <cellStyle name="Paprastas 2 2" xfId="160"/>
    <cellStyle name="Paprastas 3" xfId="1"/>
    <cellStyle name="Paprastas 3 2" xfId="8"/>
    <cellStyle name="Paprastas 3 3" xfId="127"/>
    <cellStyle name="Paprastas 3 4" xfId="157"/>
    <cellStyle name="Paprastas 6" xfId="3"/>
    <cellStyle name="Title 2" xfId="122"/>
    <cellStyle name="Total" xfId="24" builtinId="25" customBuiltin="1"/>
    <cellStyle name="Total 2" xfId="123"/>
    <cellStyle name="Total 3" xfId="124"/>
    <cellStyle name="Warning Text" xfId="22" builtinId="11" customBuiltin="1"/>
    <cellStyle name="Warning Text 2" xfId="125"/>
    <cellStyle name="Warning Text 3" xfId="126"/>
  </cellStyles>
  <dxfs count="0"/>
  <tableStyles count="0" defaultTableStyle="TableStyleMedium9" defaultPivotStyle="PivotStyleLight16"/>
  <colors>
    <mruColors>
      <color rgb="FFFFCC00"/>
      <color rgb="FFFFCC99"/>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4"/>
  <sheetViews>
    <sheetView tabSelected="1" zoomScale="80" zoomScaleNormal="80" workbookViewId="0">
      <pane ySplit="6" topLeftCell="A7" activePane="bottomLeft" state="frozen"/>
      <selection pane="bottomLeft" activeCell="X28" sqref="X28"/>
    </sheetView>
  </sheetViews>
  <sheetFormatPr defaultColWidth="9.140625" defaultRowHeight="12.75" x14ac:dyDescent="0.2"/>
  <cols>
    <col min="1" max="1" width="13" style="5" customWidth="1"/>
    <col min="2" max="2" width="4.140625" style="4" customWidth="1"/>
    <col min="3" max="3" width="34.7109375" style="5" customWidth="1"/>
    <col min="4" max="4" width="5" style="6" customWidth="1"/>
    <col min="5" max="5" width="12.28515625" style="6" customWidth="1"/>
    <col min="6" max="6" width="8.42578125" style="6" customWidth="1"/>
    <col min="7" max="7" width="8.5703125" style="6" customWidth="1"/>
    <col min="8" max="8" width="12" style="6" customWidth="1"/>
    <col min="9" max="9" width="9.140625" style="6"/>
    <col min="10" max="10" width="11" style="6" customWidth="1"/>
    <col min="11" max="11" width="13.42578125" style="6" customWidth="1"/>
    <col min="12" max="12" width="12.7109375" style="6" customWidth="1"/>
    <col min="13" max="13" width="10.5703125" style="6" customWidth="1"/>
    <col min="14" max="14" width="11.7109375" style="6" customWidth="1"/>
    <col min="15" max="15" width="11" style="6" customWidth="1"/>
    <col min="16" max="16" width="12.28515625" style="6" customWidth="1"/>
    <col min="17" max="17" width="14.7109375" style="6" customWidth="1"/>
    <col min="18" max="18" width="18.42578125" style="6" customWidth="1"/>
    <col min="19" max="19" width="18.7109375" style="6" customWidth="1"/>
    <col min="20" max="20" width="9.140625" style="6"/>
    <col min="21" max="21" width="10.140625" style="6" customWidth="1"/>
    <col min="22" max="22" width="11.85546875" style="6" customWidth="1"/>
    <col min="23" max="16384" width="9.140625" style="5"/>
  </cols>
  <sheetData>
    <row r="1" spans="1:22" ht="14.25" x14ac:dyDescent="0.2">
      <c r="A1" s="309"/>
      <c r="B1" s="309"/>
      <c r="C1" s="309"/>
      <c r="D1" s="309"/>
      <c r="E1" s="309"/>
      <c r="F1" s="309"/>
      <c r="G1" s="7"/>
      <c r="H1" s="12"/>
      <c r="I1" s="13"/>
      <c r="J1" s="13"/>
      <c r="K1" s="13"/>
      <c r="L1" s="9"/>
      <c r="M1" s="9"/>
      <c r="N1" s="9"/>
      <c r="O1" s="9"/>
      <c r="P1" s="9"/>
      <c r="Q1" s="9"/>
      <c r="R1" s="9"/>
      <c r="S1" s="9"/>
      <c r="T1" s="7"/>
      <c r="U1" s="7"/>
      <c r="V1" s="7"/>
    </row>
    <row r="2" spans="1:22" ht="4.5" hidden="1" customHeight="1" x14ac:dyDescent="0.2">
      <c r="A2" s="310"/>
      <c r="B2" s="310"/>
      <c r="C2" s="310"/>
      <c r="D2" s="310"/>
      <c r="E2" s="310"/>
      <c r="F2" s="310"/>
      <c r="G2" s="8"/>
      <c r="H2" s="10"/>
      <c r="I2" s="10"/>
      <c r="J2" s="10"/>
      <c r="K2" s="10"/>
      <c r="L2" s="10"/>
      <c r="M2" s="10"/>
      <c r="N2" s="10"/>
      <c r="O2" s="10"/>
      <c r="P2" s="10"/>
      <c r="Q2" s="10"/>
      <c r="R2" s="10"/>
      <c r="S2" s="10"/>
      <c r="T2" s="8"/>
      <c r="U2" s="8"/>
      <c r="V2" s="8"/>
    </row>
    <row r="3" spans="1:22" ht="28.5" customHeight="1" thickBot="1" x14ac:dyDescent="0.25">
      <c r="A3" s="314" t="s">
        <v>52</v>
      </c>
      <c r="B3" s="314"/>
      <c r="C3" s="314"/>
      <c r="D3" s="314"/>
      <c r="E3" s="314"/>
      <c r="F3" s="314"/>
      <c r="G3" s="314"/>
      <c r="H3" s="314"/>
      <c r="I3" s="314"/>
      <c r="J3" s="314"/>
      <c r="K3" s="314"/>
      <c r="L3" s="314"/>
      <c r="M3" s="314"/>
      <c r="N3" s="314"/>
      <c r="O3" s="314"/>
      <c r="P3" s="314"/>
      <c r="Q3" s="314"/>
      <c r="R3" s="314"/>
      <c r="S3" s="314"/>
      <c r="T3" s="314"/>
      <c r="U3" s="314"/>
      <c r="V3" s="314"/>
    </row>
    <row r="4" spans="1:22" s="11" customFormat="1" ht="27.75" customHeight="1" thickBot="1" x14ac:dyDescent="0.25">
      <c r="A4" s="311" t="s">
        <v>1</v>
      </c>
      <c r="B4" s="319" t="s">
        <v>0</v>
      </c>
      <c r="C4" s="321" t="s">
        <v>2</v>
      </c>
      <c r="D4" s="321" t="s">
        <v>3</v>
      </c>
      <c r="E4" s="321" t="s">
        <v>4</v>
      </c>
      <c r="F4" s="321" t="s">
        <v>9</v>
      </c>
      <c r="G4" s="317" t="s">
        <v>5</v>
      </c>
      <c r="H4" s="324" t="s">
        <v>19</v>
      </c>
      <c r="I4" s="325"/>
      <c r="J4" s="325"/>
      <c r="K4" s="325"/>
      <c r="L4" s="325"/>
      <c r="M4" s="325"/>
      <c r="N4" s="325"/>
      <c r="O4" s="325"/>
      <c r="P4" s="326"/>
      <c r="Q4" s="294" t="s">
        <v>20</v>
      </c>
      <c r="R4" s="295"/>
      <c r="S4" s="296"/>
      <c r="T4" s="317" t="s">
        <v>21</v>
      </c>
      <c r="U4" s="317" t="s">
        <v>22</v>
      </c>
      <c r="V4" s="315" t="s">
        <v>23</v>
      </c>
    </row>
    <row r="5" spans="1:22" ht="119.25" customHeight="1" x14ac:dyDescent="0.2">
      <c r="A5" s="312"/>
      <c r="B5" s="320"/>
      <c r="C5" s="322"/>
      <c r="D5" s="322"/>
      <c r="E5" s="322"/>
      <c r="F5" s="322"/>
      <c r="G5" s="318"/>
      <c r="H5" s="15" t="s">
        <v>17</v>
      </c>
      <c r="I5" s="15" t="s">
        <v>24</v>
      </c>
      <c r="J5" s="15" t="s">
        <v>16</v>
      </c>
      <c r="K5" s="15" t="s">
        <v>15</v>
      </c>
      <c r="L5" s="15" t="s">
        <v>14</v>
      </c>
      <c r="M5" s="15" t="s">
        <v>13</v>
      </c>
      <c r="N5" s="15" t="s">
        <v>12</v>
      </c>
      <c r="O5" s="15" t="s">
        <v>18</v>
      </c>
      <c r="P5" s="15" t="s">
        <v>11</v>
      </c>
      <c r="Q5" s="14" t="s">
        <v>25</v>
      </c>
      <c r="R5" s="14" t="s">
        <v>26</v>
      </c>
      <c r="S5" s="14" t="s">
        <v>27</v>
      </c>
      <c r="T5" s="318"/>
      <c r="U5" s="318"/>
      <c r="V5" s="316"/>
    </row>
    <row r="6" spans="1:22" ht="13.5" thickBot="1" x14ac:dyDescent="0.25">
      <c r="A6" s="313"/>
      <c r="B6" s="320"/>
      <c r="C6" s="323"/>
      <c r="D6" s="2" t="s">
        <v>6</v>
      </c>
      <c r="E6" s="2" t="s">
        <v>7</v>
      </c>
      <c r="F6" s="2" t="s">
        <v>28</v>
      </c>
      <c r="G6" s="2" t="s">
        <v>28</v>
      </c>
      <c r="H6" s="2" t="s">
        <v>8</v>
      </c>
      <c r="I6" s="2" t="s">
        <v>8</v>
      </c>
      <c r="J6" s="2" t="s">
        <v>8</v>
      </c>
      <c r="K6" s="2" t="s">
        <v>8</v>
      </c>
      <c r="L6" s="2" t="s">
        <v>8</v>
      </c>
      <c r="M6" s="2" t="s">
        <v>29</v>
      </c>
      <c r="N6" s="2" t="s">
        <v>8</v>
      </c>
      <c r="O6" s="2" t="s">
        <v>29</v>
      </c>
      <c r="P6" s="2" t="s">
        <v>8</v>
      </c>
      <c r="Q6" s="2" t="s">
        <v>10</v>
      </c>
      <c r="R6" s="2" t="s">
        <v>10</v>
      </c>
      <c r="S6" s="2" t="s">
        <v>10</v>
      </c>
      <c r="T6" s="2" t="s">
        <v>8</v>
      </c>
      <c r="U6" s="2" t="s">
        <v>8</v>
      </c>
      <c r="V6" s="3" t="s">
        <v>29</v>
      </c>
    </row>
    <row r="7" spans="1:22" s="11" customFormat="1" ht="12.75" customHeight="1" x14ac:dyDescent="0.2">
      <c r="A7" s="297" t="s">
        <v>36</v>
      </c>
      <c r="B7" s="182">
        <v>1</v>
      </c>
      <c r="C7" s="183" t="s">
        <v>37</v>
      </c>
      <c r="D7" s="184">
        <v>103</v>
      </c>
      <c r="E7" s="184" t="s">
        <v>33</v>
      </c>
      <c r="F7" s="185">
        <v>4162.47</v>
      </c>
      <c r="G7" s="185">
        <v>4162.47</v>
      </c>
      <c r="H7" s="185">
        <v>13.78</v>
      </c>
      <c r="I7" s="185">
        <v>13.78</v>
      </c>
      <c r="J7" s="185">
        <v>14.88</v>
      </c>
      <c r="K7" s="185">
        <v>8.4109999999999996</v>
      </c>
      <c r="L7" s="185">
        <v>8.4856290999999988</v>
      </c>
      <c r="M7" s="185">
        <v>100</v>
      </c>
      <c r="N7" s="185">
        <v>5.3689999999999998</v>
      </c>
      <c r="O7" s="185">
        <v>98.61</v>
      </c>
      <c r="P7" s="185">
        <v>5.2943709000000005</v>
      </c>
      <c r="Q7" s="186">
        <v>144.46601941747574</v>
      </c>
      <c r="R7" s="186">
        <v>81.660194174757279</v>
      </c>
      <c r="S7" s="186">
        <v>82.384748543689298</v>
      </c>
      <c r="T7" s="185">
        <v>-6.394370900000002</v>
      </c>
      <c r="U7" s="185">
        <v>7.4629099999999227E-2</v>
      </c>
      <c r="V7" s="187">
        <v>-1.3900000000000006</v>
      </c>
    </row>
    <row r="8" spans="1:22" s="11" customFormat="1" ht="12.75" customHeight="1" x14ac:dyDescent="0.2">
      <c r="A8" s="298"/>
      <c r="B8" s="20">
        <v>2</v>
      </c>
      <c r="C8" s="79" t="s">
        <v>53</v>
      </c>
      <c r="D8" s="50">
        <v>55</v>
      </c>
      <c r="E8" s="50" t="s">
        <v>33</v>
      </c>
      <c r="F8" s="49">
        <v>2747.31</v>
      </c>
      <c r="G8" s="49">
        <v>2747.31</v>
      </c>
      <c r="H8" s="49">
        <v>8.6219999999999999</v>
      </c>
      <c r="I8" s="49">
        <v>8.6219999999999999</v>
      </c>
      <c r="J8" s="49">
        <v>8.56</v>
      </c>
      <c r="K8" s="49">
        <v>4.85684</v>
      </c>
      <c r="L8" s="49">
        <v>2.5274241000000002</v>
      </c>
      <c r="M8" s="49">
        <v>68</v>
      </c>
      <c r="N8" s="49">
        <v>3.7651600000000003</v>
      </c>
      <c r="O8" s="49">
        <v>110.07</v>
      </c>
      <c r="P8" s="49">
        <v>6.0945758999999997</v>
      </c>
      <c r="Q8" s="48">
        <v>155.63636363636363</v>
      </c>
      <c r="R8" s="48">
        <v>88.306181818181827</v>
      </c>
      <c r="S8" s="48">
        <v>45.953165454545456</v>
      </c>
      <c r="T8" s="49">
        <v>-6.0325759000000003</v>
      </c>
      <c r="U8" s="49">
        <v>-2.3294158999999994</v>
      </c>
      <c r="V8" s="188">
        <v>42.069999999999993</v>
      </c>
    </row>
    <row r="9" spans="1:22" s="11" customFormat="1" ht="12.75" customHeight="1" x14ac:dyDescent="0.2">
      <c r="A9" s="298"/>
      <c r="B9" s="20">
        <v>3</v>
      </c>
      <c r="C9" s="79" t="s">
        <v>34</v>
      </c>
      <c r="D9" s="50">
        <v>100</v>
      </c>
      <c r="E9" s="50" t="s">
        <v>33</v>
      </c>
      <c r="F9" s="49">
        <v>4438</v>
      </c>
      <c r="G9" s="49">
        <v>4438</v>
      </c>
      <c r="H9" s="49">
        <v>12.85</v>
      </c>
      <c r="I9" s="49">
        <v>12.85</v>
      </c>
      <c r="J9" s="49">
        <v>13.06</v>
      </c>
      <c r="K9" s="49">
        <v>7.5344799999999994</v>
      </c>
      <c r="L9" s="49">
        <v>7.3046944999999992</v>
      </c>
      <c r="M9" s="49">
        <v>96</v>
      </c>
      <c r="N9" s="49">
        <v>5.3155200000000002</v>
      </c>
      <c r="O9" s="49">
        <v>100.15</v>
      </c>
      <c r="P9" s="49">
        <v>5.5453055000000004</v>
      </c>
      <c r="Q9" s="48">
        <v>130.6</v>
      </c>
      <c r="R9" s="48">
        <v>75.344799999999992</v>
      </c>
      <c r="S9" s="48">
        <v>73.046944999999994</v>
      </c>
      <c r="T9" s="49">
        <v>-5.7553055000000013</v>
      </c>
      <c r="U9" s="49">
        <v>-0.2297855000000002</v>
      </c>
      <c r="V9" s="188">
        <v>4.1500000000000057</v>
      </c>
    </row>
    <row r="10" spans="1:22" s="11" customFormat="1" ht="12.75" customHeight="1" x14ac:dyDescent="0.2">
      <c r="A10" s="298"/>
      <c r="B10" s="20">
        <v>4</v>
      </c>
      <c r="C10" s="79" t="s">
        <v>54</v>
      </c>
      <c r="D10" s="50">
        <v>103</v>
      </c>
      <c r="E10" s="50" t="s">
        <v>33</v>
      </c>
      <c r="F10" s="49">
        <v>4381.04</v>
      </c>
      <c r="G10" s="49">
        <v>4381.04</v>
      </c>
      <c r="H10" s="49">
        <v>14.032999999999999</v>
      </c>
      <c r="I10" s="49">
        <v>14.032999999999999</v>
      </c>
      <c r="J10" s="49">
        <v>14.2704</v>
      </c>
      <c r="K10" s="49">
        <v>8.5513699999999986</v>
      </c>
      <c r="L10" s="49">
        <v>10.0391619</v>
      </c>
      <c r="M10" s="49">
        <v>99</v>
      </c>
      <c r="N10" s="49">
        <v>5.48163</v>
      </c>
      <c r="O10" s="49">
        <v>72.13</v>
      </c>
      <c r="P10" s="49">
        <v>3.9938381000000001</v>
      </c>
      <c r="Q10" s="48">
        <v>138.54757281553398</v>
      </c>
      <c r="R10" s="48">
        <v>83.02300970873786</v>
      </c>
      <c r="S10" s="48">
        <v>97.467591262135912</v>
      </c>
      <c r="T10" s="49">
        <v>-4.2312381000000006</v>
      </c>
      <c r="U10" s="49">
        <v>1.4877918999999999</v>
      </c>
      <c r="V10" s="188">
        <v>-26.870000000000005</v>
      </c>
    </row>
    <row r="11" spans="1:22" s="11" customFormat="1" ht="12.75" customHeight="1" x14ac:dyDescent="0.2">
      <c r="A11" s="298"/>
      <c r="B11" s="20">
        <v>5</v>
      </c>
      <c r="C11" s="79" t="s">
        <v>39</v>
      </c>
      <c r="D11" s="50">
        <v>50</v>
      </c>
      <c r="E11" s="50">
        <v>1977</v>
      </c>
      <c r="F11" s="49">
        <v>2555.87</v>
      </c>
      <c r="G11" s="49">
        <v>2555.87</v>
      </c>
      <c r="H11" s="49">
        <v>10.255000000000001</v>
      </c>
      <c r="I11" s="49">
        <v>10.255000000000001</v>
      </c>
      <c r="J11" s="49"/>
      <c r="K11" s="49">
        <v>3.754</v>
      </c>
      <c r="L11" s="49">
        <v>6.5</v>
      </c>
      <c r="M11" s="49"/>
      <c r="N11" s="49">
        <v>72.408000000000001</v>
      </c>
      <c r="O11" s="49"/>
      <c r="P11" s="49">
        <v>72.408000000000001</v>
      </c>
      <c r="Q11" s="48">
        <v>160</v>
      </c>
      <c r="R11" s="48">
        <v>75.08</v>
      </c>
      <c r="S11" s="48">
        <v>130</v>
      </c>
      <c r="T11" s="49">
        <v>6.5</v>
      </c>
      <c r="U11" s="49">
        <v>0</v>
      </c>
      <c r="V11" s="188">
        <v>0</v>
      </c>
    </row>
    <row r="12" spans="1:22" s="11" customFormat="1" ht="12.75" customHeight="1" x14ac:dyDescent="0.2">
      <c r="A12" s="298"/>
      <c r="B12" s="20">
        <v>6</v>
      </c>
      <c r="C12" s="79" t="s">
        <v>40</v>
      </c>
      <c r="D12" s="50">
        <v>12</v>
      </c>
      <c r="E12" s="50">
        <v>1990</v>
      </c>
      <c r="F12" s="49">
        <v>707.4</v>
      </c>
      <c r="G12" s="49">
        <v>707.4</v>
      </c>
      <c r="H12" s="49">
        <v>2.6970000000000001</v>
      </c>
      <c r="I12" s="49">
        <v>2.6970000000000001</v>
      </c>
      <c r="J12" s="49"/>
      <c r="K12" s="49">
        <v>1.119</v>
      </c>
      <c r="L12" s="49">
        <v>1.5780000000000001</v>
      </c>
      <c r="M12" s="49"/>
      <c r="N12" s="49">
        <v>21.576000000000001</v>
      </c>
      <c r="O12" s="49"/>
      <c r="P12" s="49">
        <v>21.576000000000001</v>
      </c>
      <c r="Q12" s="48">
        <v>160</v>
      </c>
      <c r="R12" s="48">
        <v>93.25</v>
      </c>
      <c r="S12" s="48">
        <v>131.5</v>
      </c>
      <c r="T12" s="49">
        <v>1.5780000000000001</v>
      </c>
      <c r="U12" s="49">
        <v>0</v>
      </c>
      <c r="V12" s="188">
        <v>0</v>
      </c>
    </row>
    <row r="13" spans="1:22" s="11" customFormat="1" ht="12.75" customHeight="1" x14ac:dyDescent="0.2">
      <c r="A13" s="298"/>
      <c r="B13" s="20">
        <v>7</v>
      </c>
      <c r="C13" s="79" t="s">
        <v>59</v>
      </c>
      <c r="D13" s="50">
        <v>21</v>
      </c>
      <c r="E13" s="50">
        <v>1982</v>
      </c>
      <c r="F13" s="49">
        <v>1194.04</v>
      </c>
      <c r="G13" s="49">
        <v>1194.04</v>
      </c>
      <c r="H13" s="49">
        <v>5.117</v>
      </c>
      <c r="I13" s="49">
        <v>5.117</v>
      </c>
      <c r="J13" s="49"/>
      <c r="K13" s="49">
        <v>2.8540000000000001</v>
      </c>
      <c r="L13" s="49">
        <v>2.2629999999999999</v>
      </c>
      <c r="M13" s="49"/>
      <c r="N13" s="49">
        <v>55.033999999999999</v>
      </c>
      <c r="O13" s="49"/>
      <c r="P13" s="49">
        <v>55.033999999999999</v>
      </c>
      <c r="Q13" s="48">
        <v>170</v>
      </c>
      <c r="R13" s="48">
        <v>135.9047619047619</v>
      </c>
      <c r="S13" s="48">
        <v>107.76190476190476</v>
      </c>
      <c r="T13" s="49">
        <v>2.2629999999999999</v>
      </c>
      <c r="U13" s="49">
        <v>0</v>
      </c>
      <c r="V13" s="188">
        <v>0</v>
      </c>
    </row>
    <row r="14" spans="1:22" s="11" customFormat="1" ht="12.75" customHeight="1" x14ac:dyDescent="0.2">
      <c r="A14" s="298"/>
      <c r="B14" s="20">
        <v>8</v>
      </c>
      <c r="C14" s="79" t="s">
        <v>41</v>
      </c>
      <c r="D14" s="50">
        <v>22</v>
      </c>
      <c r="E14" s="50">
        <v>1986</v>
      </c>
      <c r="F14" s="49">
        <v>1144.1600000000001</v>
      </c>
      <c r="G14" s="49">
        <v>1144.1600000000001</v>
      </c>
      <c r="H14" s="49">
        <v>4</v>
      </c>
      <c r="I14" s="49">
        <v>4</v>
      </c>
      <c r="J14" s="49"/>
      <c r="K14" s="49">
        <v>1.2450000000000001</v>
      </c>
      <c r="L14" s="49">
        <v>2.7549999999999999</v>
      </c>
      <c r="M14" s="49"/>
      <c r="N14" s="49">
        <v>24.007000000000001</v>
      </c>
      <c r="O14" s="49"/>
      <c r="P14" s="49">
        <v>24.007000000000001</v>
      </c>
      <c r="Q14" s="48">
        <v>170</v>
      </c>
      <c r="R14" s="48">
        <v>56.590909090909093</v>
      </c>
      <c r="S14" s="48">
        <v>125.22727272727273</v>
      </c>
      <c r="T14" s="49">
        <v>2.7549999999999999</v>
      </c>
      <c r="U14" s="49">
        <v>0</v>
      </c>
      <c r="V14" s="188">
        <v>0</v>
      </c>
    </row>
    <row r="15" spans="1:22" s="11" customFormat="1" ht="12.75" customHeight="1" x14ac:dyDescent="0.2">
      <c r="A15" s="298"/>
      <c r="B15" s="20">
        <v>9</v>
      </c>
      <c r="C15" s="80" t="s">
        <v>43</v>
      </c>
      <c r="D15" s="50">
        <v>22</v>
      </c>
      <c r="E15" s="50">
        <v>1982</v>
      </c>
      <c r="F15" s="49">
        <v>1146.26</v>
      </c>
      <c r="G15" s="49">
        <v>1146.26</v>
      </c>
      <c r="H15" s="49">
        <v>5.4820000000000002</v>
      </c>
      <c r="I15" s="49">
        <v>5.4820000000000002</v>
      </c>
      <c r="J15" s="49"/>
      <c r="K15" s="49">
        <v>1.9710000000000001</v>
      </c>
      <c r="L15" s="49">
        <v>3.5110000000000001</v>
      </c>
      <c r="M15" s="49"/>
      <c r="N15" s="49">
        <v>38.018000000000001</v>
      </c>
      <c r="O15" s="49"/>
      <c r="P15" s="49">
        <v>38.018000000000001</v>
      </c>
      <c r="Q15" s="48">
        <v>170</v>
      </c>
      <c r="R15" s="48">
        <v>89.590909090909093</v>
      </c>
      <c r="S15" s="48">
        <v>159.59090909090909</v>
      </c>
      <c r="T15" s="49">
        <v>3.5110000000000001</v>
      </c>
      <c r="U15" s="49">
        <v>0</v>
      </c>
      <c r="V15" s="188">
        <v>0</v>
      </c>
    </row>
    <row r="16" spans="1:22" s="11" customFormat="1" ht="12.75" customHeight="1" x14ac:dyDescent="0.2">
      <c r="A16" s="298"/>
      <c r="B16" s="20">
        <v>10</v>
      </c>
      <c r="C16" s="80" t="s">
        <v>44</v>
      </c>
      <c r="D16" s="50">
        <v>22</v>
      </c>
      <c r="E16" s="50">
        <v>1982</v>
      </c>
      <c r="F16" s="49">
        <v>1180.06</v>
      </c>
      <c r="G16" s="49">
        <v>1180.06</v>
      </c>
      <c r="H16" s="49">
        <v>4.782</v>
      </c>
      <c r="I16" s="49">
        <v>4.782</v>
      </c>
      <c r="J16" s="49"/>
      <c r="K16" s="49">
        <v>1.4870000000000001</v>
      </c>
      <c r="L16" s="49">
        <v>3.2949999999999999</v>
      </c>
      <c r="M16" s="49"/>
      <c r="N16" s="49">
        <v>28.672999999999998</v>
      </c>
      <c r="O16" s="49"/>
      <c r="P16" s="49">
        <v>28.672999999999998</v>
      </c>
      <c r="Q16" s="48">
        <v>170</v>
      </c>
      <c r="R16" s="48">
        <v>67.590909090909093</v>
      </c>
      <c r="S16" s="48">
        <v>149.77272727272728</v>
      </c>
      <c r="T16" s="49">
        <v>3.2949999999999999</v>
      </c>
      <c r="U16" s="49">
        <v>0</v>
      </c>
      <c r="V16" s="188">
        <v>0</v>
      </c>
    </row>
    <row r="17" spans="1:22" s="11" customFormat="1" ht="12.75" customHeight="1" x14ac:dyDescent="0.2">
      <c r="A17" s="298"/>
      <c r="B17" s="20">
        <v>11</v>
      </c>
      <c r="C17" s="80" t="s">
        <v>45</v>
      </c>
      <c r="D17" s="50">
        <v>22</v>
      </c>
      <c r="E17" s="50">
        <v>1982</v>
      </c>
      <c r="F17" s="49">
        <v>1126.69</v>
      </c>
      <c r="G17" s="49">
        <v>1126.69</v>
      </c>
      <c r="H17" s="49">
        <v>4.51</v>
      </c>
      <c r="I17" s="49">
        <v>4.51</v>
      </c>
      <c r="J17" s="49"/>
      <c r="K17" s="49">
        <v>1.3540000000000001</v>
      </c>
      <c r="L17" s="49">
        <v>3.1560000000000001</v>
      </c>
      <c r="M17" s="49"/>
      <c r="N17" s="49">
        <v>26.109000000000002</v>
      </c>
      <c r="O17" s="49"/>
      <c r="P17" s="49">
        <v>26.109000000000002</v>
      </c>
      <c r="Q17" s="48">
        <v>170</v>
      </c>
      <c r="R17" s="48">
        <v>61.545454545454547</v>
      </c>
      <c r="S17" s="48">
        <v>143.45454545454547</v>
      </c>
      <c r="T17" s="49">
        <v>3.1560000000000001</v>
      </c>
      <c r="U17" s="49">
        <v>0</v>
      </c>
      <c r="V17" s="188">
        <v>0</v>
      </c>
    </row>
    <row r="18" spans="1:22" s="11" customFormat="1" x14ac:dyDescent="0.2">
      <c r="A18" s="298"/>
      <c r="B18" s="20">
        <v>12</v>
      </c>
      <c r="C18" s="79" t="s">
        <v>77</v>
      </c>
      <c r="D18" s="50">
        <v>40</v>
      </c>
      <c r="E18" s="50">
        <v>1976</v>
      </c>
      <c r="F18" s="49">
        <v>1992</v>
      </c>
      <c r="G18" s="49">
        <v>1992</v>
      </c>
      <c r="H18" s="49">
        <v>7.9</v>
      </c>
      <c r="I18" s="49">
        <f>H18</f>
        <v>7.9</v>
      </c>
      <c r="J18" s="49">
        <v>5.0999999999999996</v>
      </c>
      <c r="K18" s="49">
        <f>I18-N18</f>
        <v>4.5850000000000009</v>
      </c>
      <c r="L18" s="49">
        <f>I18-P18</f>
        <v>5.197000000000001</v>
      </c>
      <c r="M18" s="49">
        <v>65</v>
      </c>
      <c r="N18" s="49">
        <f>M18*0.051</f>
        <v>3.3149999999999999</v>
      </c>
      <c r="O18" s="49">
        <v>53</v>
      </c>
      <c r="P18" s="49">
        <f>O18*0.051</f>
        <v>2.7029999999999998</v>
      </c>
      <c r="Q18" s="48">
        <v>160</v>
      </c>
      <c r="R18" s="48">
        <f>K18*1000/D18</f>
        <v>114.62500000000003</v>
      </c>
      <c r="S18" s="48">
        <f>L18*1000/D18</f>
        <v>129.92500000000001</v>
      </c>
      <c r="T18" s="49">
        <f>L18-J18</f>
        <v>9.7000000000001307E-2</v>
      </c>
      <c r="U18" s="49">
        <f>N18-P18</f>
        <v>0.6120000000000001</v>
      </c>
      <c r="V18" s="188">
        <f>O18-M18</f>
        <v>-12</v>
      </c>
    </row>
    <row r="19" spans="1:22" s="11" customFormat="1" x14ac:dyDescent="0.2">
      <c r="A19" s="298"/>
      <c r="B19" s="20">
        <v>13</v>
      </c>
      <c r="C19" s="81" t="s">
        <v>110</v>
      </c>
      <c r="D19" s="82">
        <v>55</v>
      </c>
      <c r="E19" s="82" t="s">
        <v>35</v>
      </c>
      <c r="F19" s="83">
        <v>2542.62</v>
      </c>
      <c r="G19" s="83">
        <v>2542.62</v>
      </c>
      <c r="H19" s="49">
        <v>11.85</v>
      </c>
      <c r="I19" s="49">
        <v>11.85</v>
      </c>
      <c r="J19" s="83">
        <v>8.8000000000000007</v>
      </c>
      <c r="K19" s="49">
        <v>6.1343999999999994</v>
      </c>
      <c r="L19" s="49">
        <v>5.1528756000000007</v>
      </c>
      <c r="M19" s="49">
        <v>110</v>
      </c>
      <c r="N19" s="49">
        <v>5.7156000000000002</v>
      </c>
      <c r="O19" s="49">
        <v>128.88999999999999</v>
      </c>
      <c r="P19" s="49">
        <v>6.697124399999999</v>
      </c>
      <c r="Q19" s="48">
        <v>160</v>
      </c>
      <c r="R19" s="48">
        <v>111.53454545454545</v>
      </c>
      <c r="S19" s="48">
        <v>93.68864727272728</v>
      </c>
      <c r="T19" s="49">
        <v>-3.6471244</v>
      </c>
      <c r="U19" s="49">
        <v>-0.98152439999999874</v>
      </c>
      <c r="V19" s="188">
        <v>18.889999999999986</v>
      </c>
    </row>
    <row r="20" spans="1:22" s="11" customFormat="1" x14ac:dyDescent="0.2">
      <c r="A20" s="298"/>
      <c r="B20" s="20">
        <v>14</v>
      </c>
      <c r="C20" s="79" t="s">
        <v>111</v>
      </c>
      <c r="D20" s="50">
        <v>24</v>
      </c>
      <c r="E20" s="82" t="s">
        <v>35</v>
      </c>
      <c r="F20" s="49">
        <v>1073.72</v>
      </c>
      <c r="G20" s="49">
        <v>1073.72</v>
      </c>
      <c r="H20" s="49">
        <v>3.7</v>
      </c>
      <c r="I20" s="49">
        <v>3.7</v>
      </c>
      <c r="J20" s="83">
        <v>3.84</v>
      </c>
      <c r="K20" s="49">
        <v>2.03728</v>
      </c>
      <c r="L20" s="49">
        <v>2.2295319999999998</v>
      </c>
      <c r="M20" s="49">
        <v>32</v>
      </c>
      <c r="N20" s="49">
        <v>1.66272</v>
      </c>
      <c r="O20" s="49">
        <v>28.3</v>
      </c>
      <c r="P20" s="49">
        <v>1.4704680000000001</v>
      </c>
      <c r="Q20" s="48">
        <v>160</v>
      </c>
      <c r="R20" s="48">
        <v>84.88666666666667</v>
      </c>
      <c r="S20" s="48">
        <v>92.897166666666649</v>
      </c>
      <c r="T20" s="49">
        <v>-1.610468</v>
      </c>
      <c r="U20" s="49">
        <v>0.19225199999999987</v>
      </c>
      <c r="V20" s="188">
        <v>-3.6999999999999993</v>
      </c>
    </row>
    <row r="21" spans="1:22" s="11" customFormat="1" x14ac:dyDescent="0.2">
      <c r="A21" s="298"/>
      <c r="B21" s="20">
        <v>15</v>
      </c>
      <c r="C21" s="79" t="s">
        <v>112</v>
      </c>
      <c r="D21" s="50">
        <v>25</v>
      </c>
      <c r="E21" s="82" t="s">
        <v>35</v>
      </c>
      <c r="F21" s="49">
        <v>1434.56</v>
      </c>
      <c r="G21" s="49">
        <v>1434.56</v>
      </c>
      <c r="H21" s="49">
        <v>6.7220000000000004</v>
      </c>
      <c r="I21" s="49">
        <v>6.7220000000000004</v>
      </c>
      <c r="J21" s="83">
        <v>4</v>
      </c>
      <c r="K21" s="49">
        <v>2.7730400000000004</v>
      </c>
      <c r="L21" s="49">
        <v>1.8377600000000003</v>
      </c>
      <c r="M21" s="49">
        <v>76</v>
      </c>
      <c r="N21" s="49">
        <v>3.94896</v>
      </c>
      <c r="O21" s="49">
        <v>94</v>
      </c>
      <c r="P21" s="49">
        <v>4.8842400000000001</v>
      </c>
      <c r="Q21" s="48">
        <v>160</v>
      </c>
      <c r="R21" s="48">
        <v>110.92160000000001</v>
      </c>
      <c r="S21" s="48">
        <v>73.510400000000004</v>
      </c>
      <c r="T21" s="49">
        <v>-2.1622399999999997</v>
      </c>
      <c r="U21" s="49">
        <v>-0.93528000000000011</v>
      </c>
      <c r="V21" s="188">
        <v>18</v>
      </c>
    </row>
    <row r="22" spans="1:22" s="11" customFormat="1" ht="12.75" customHeight="1" x14ac:dyDescent="0.2">
      <c r="A22" s="298"/>
      <c r="B22" s="20">
        <v>16</v>
      </c>
      <c r="C22" s="79" t="s">
        <v>38</v>
      </c>
      <c r="D22" s="50">
        <v>60</v>
      </c>
      <c r="E22" s="82" t="s">
        <v>35</v>
      </c>
      <c r="F22" s="49">
        <v>3137.9</v>
      </c>
      <c r="G22" s="49">
        <v>3137.9</v>
      </c>
      <c r="H22" s="49">
        <v>11.249000000000001</v>
      </c>
      <c r="I22" s="49">
        <v>11.249000000000001</v>
      </c>
      <c r="J22" s="83">
        <v>9.6</v>
      </c>
      <c r="K22" s="49">
        <v>4.4942000000000011</v>
      </c>
      <c r="L22" s="49">
        <v>4.062932</v>
      </c>
      <c r="M22" s="49">
        <v>130</v>
      </c>
      <c r="N22" s="49">
        <v>6.7547999999999995</v>
      </c>
      <c r="O22" s="49">
        <v>138.30000000000001</v>
      </c>
      <c r="P22" s="49">
        <v>7.1860680000000006</v>
      </c>
      <c r="Q22" s="48">
        <v>160</v>
      </c>
      <c r="R22" s="48">
        <v>74.90333333333335</v>
      </c>
      <c r="S22" s="48">
        <v>67.715533333333326</v>
      </c>
      <c r="T22" s="49">
        <v>-5.5370679999999997</v>
      </c>
      <c r="U22" s="49">
        <v>-0.43126800000000109</v>
      </c>
      <c r="V22" s="188">
        <v>8.3000000000000114</v>
      </c>
    </row>
    <row r="23" spans="1:22" s="11" customFormat="1" ht="12.75" customHeight="1" x14ac:dyDescent="0.2">
      <c r="A23" s="298"/>
      <c r="B23" s="20">
        <v>17</v>
      </c>
      <c r="C23" s="79" t="s">
        <v>113</v>
      </c>
      <c r="D23" s="50">
        <v>25</v>
      </c>
      <c r="E23" s="82" t="s">
        <v>35</v>
      </c>
      <c r="F23" s="49">
        <v>1351.97</v>
      </c>
      <c r="G23" s="49">
        <v>1351.97</v>
      </c>
      <c r="H23" s="49">
        <v>5.44</v>
      </c>
      <c r="I23" s="49">
        <v>5.44</v>
      </c>
      <c r="J23" s="83">
        <v>4</v>
      </c>
      <c r="K23" s="49">
        <v>2.7900400000000003</v>
      </c>
      <c r="L23" s="49">
        <v>2.2548520000000005</v>
      </c>
      <c r="M23" s="49">
        <v>51</v>
      </c>
      <c r="N23" s="49">
        <v>2.6499600000000001</v>
      </c>
      <c r="O23" s="49">
        <v>61.3</v>
      </c>
      <c r="P23" s="49">
        <v>3.1851479999999999</v>
      </c>
      <c r="Q23" s="48">
        <v>160</v>
      </c>
      <c r="R23" s="48">
        <v>111.60160000000002</v>
      </c>
      <c r="S23" s="48">
        <v>90.194080000000014</v>
      </c>
      <c r="T23" s="49">
        <v>-1.7451479999999995</v>
      </c>
      <c r="U23" s="49">
        <v>-0.53518799999999978</v>
      </c>
      <c r="V23" s="188">
        <v>10.299999999999997</v>
      </c>
    </row>
    <row r="24" spans="1:22" s="11" customFormat="1" ht="12.75" customHeight="1" x14ac:dyDescent="0.2">
      <c r="A24" s="298"/>
      <c r="B24" s="20">
        <v>18</v>
      </c>
      <c r="C24" s="79" t="s">
        <v>114</v>
      </c>
      <c r="D24" s="50">
        <v>30</v>
      </c>
      <c r="E24" s="82" t="s">
        <v>35</v>
      </c>
      <c r="F24" s="49">
        <v>1593.55</v>
      </c>
      <c r="G24" s="49">
        <v>1593.55</v>
      </c>
      <c r="H24" s="49">
        <v>6.36</v>
      </c>
      <c r="I24" s="49">
        <v>6.36</v>
      </c>
      <c r="J24" s="83">
        <v>4.8</v>
      </c>
      <c r="K24" s="49">
        <v>2.8786800000000006</v>
      </c>
      <c r="L24" s="49">
        <v>2.7176040000000006</v>
      </c>
      <c r="M24" s="49">
        <v>67</v>
      </c>
      <c r="N24" s="49">
        <v>3.4813199999999997</v>
      </c>
      <c r="O24" s="49">
        <v>70.099999999999994</v>
      </c>
      <c r="P24" s="49">
        <v>3.6423959999999997</v>
      </c>
      <c r="Q24" s="48">
        <v>160</v>
      </c>
      <c r="R24" s="48">
        <v>95.956000000000031</v>
      </c>
      <c r="S24" s="48">
        <v>90.586800000000025</v>
      </c>
      <c r="T24" s="49">
        <v>-2.0823959999999992</v>
      </c>
      <c r="U24" s="49">
        <v>-0.161076</v>
      </c>
      <c r="V24" s="188">
        <v>3.0999999999999943</v>
      </c>
    </row>
    <row r="25" spans="1:22" s="11" customFormat="1" x14ac:dyDescent="0.2">
      <c r="A25" s="298"/>
      <c r="B25" s="20">
        <v>19</v>
      </c>
      <c r="C25" s="79" t="s">
        <v>115</v>
      </c>
      <c r="D25" s="50">
        <v>30</v>
      </c>
      <c r="E25" s="82" t="s">
        <v>35</v>
      </c>
      <c r="F25" s="49">
        <v>1674.94</v>
      </c>
      <c r="G25" s="49">
        <v>1674.94</v>
      </c>
      <c r="H25" s="49">
        <v>6.7469999999999999</v>
      </c>
      <c r="I25" s="49">
        <v>6.7469999999999999</v>
      </c>
      <c r="J25" s="83">
        <v>4.8</v>
      </c>
      <c r="K25" s="49">
        <v>2.85</v>
      </c>
      <c r="L25" s="49">
        <v>2.3153315999999995</v>
      </c>
      <c r="M25" s="49">
        <v>75</v>
      </c>
      <c r="N25" s="49">
        <v>3.8969999999999998</v>
      </c>
      <c r="O25" s="49">
        <v>85.29</v>
      </c>
      <c r="P25" s="49">
        <v>4.4316684000000004</v>
      </c>
      <c r="Q25" s="48">
        <v>160</v>
      </c>
      <c r="R25" s="48">
        <v>95</v>
      </c>
      <c r="S25" s="48">
        <v>77.177719999999979</v>
      </c>
      <c r="T25" s="49">
        <v>-2.4846684000000003</v>
      </c>
      <c r="U25" s="49">
        <v>-0.5346684000000006</v>
      </c>
      <c r="V25" s="188">
        <v>10.290000000000006</v>
      </c>
    </row>
    <row r="26" spans="1:22" s="11" customFormat="1" x14ac:dyDescent="0.2">
      <c r="A26" s="298"/>
      <c r="B26" s="20">
        <v>20</v>
      </c>
      <c r="C26" s="84" t="s">
        <v>118</v>
      </c>
      <c r="D26" s="85">
        <v>71</v>
      </c>
      <c r="E26" s="85">
        <v>1975</v>
      </c>
      <c r="F26" s="86">
        <v>3784.12</v>
      </c>
      <c r="G26" s="86">
        <v>3784.51</v>
      </c>
      <c r="H26" s="86">
        <v>9.14</v>
      </c>
      <c r="I26" s="86">
        <v>9.14</v>
      </c>
      <c r="J26" s="86">
        <v>5.76</v>
      </c>
      <c r="K26" s="86">
        <v>2.8246700000000002</v>
      </c>
      <c r="L26" s="86">
        <v>2.8246700000000002</v>
      </c>
      <c r="M26" s="86">
        <v>123.83000000000001</v>
      </c>
      <c r="N26" s="86">
        <v>6.3153300000000003</v>
      </c>
      <c r="O26" s="86">
        <v>123.83000000000001</v>
      </c>
      <c r="P26" s="86">
        <v>6.3153300000000003</v>
      </c>
      <c r="Q26" s="87">
        <v>81.126760563380287</v>
      </c>
      <c r="R26" s="87">
        <v>39.784084507042252</v>
      </c>
      <c r="S26" s="87">
        <v>39.784084507042252</v>
      </c>
      <c r="T26" s="86"/>
      <c r="U26" s="86"/>
      <c r="V26" s="189"/>
    </row>
    <row r="27" spans="1:22" s="11" customFormat="1" ht="12.75" customHeight="1" x14ac:dyDescent="0.2">
      <c r="A27" s="298"/>
      <c r="B27" s="20">
        <v>21</v>
      </c>
      <c r="C27" s="88" t="s">
        <v>119</v>
      </c>
      <c r="D27" s="85">
        <v>62</v>
      </c>
      <c r="E27" s="85">
        <v>2005</v>
      </c>
      <c r="F27" s="86">
        <v>4933.47</v>
      </c>
      <c r="G27" s="86">
        <v>4787.3</v>
      </c>
      <c r="H27" s="86">
        <v>10.87</v>
      </c>
      <c r="I27" s="86">
        <v>10.87</v>
      </c>
      <c r="J27" s="86">
        <v>4.96</v>
      </c>
      <c r="K27" s="86">
        <v>2.5570000000000004</v>
      </c>
      <c r="L27" s="86">
        <v>1.5815629999999992</v>
      </c>
      <c r="M27" s="86">
        <v>163</v>
      </c>
      <c r="N27" s="86">
        <v>8.3129999999999988</v>
      </c>
      <c r="O27" s="86">
        <v>178.11000958772772</v>
      </c>
      <c r="P27" s="86">
        <v>9.2884370000000001</v>
      </c>
      <c r="Q27" s="87">
        <v>80</v>
      </c>
      <c r="R27" s="87">
        <v>41.241935483870975</v>
      </c>
      <c r="S27" s="87">
        <v>25.509080645161276</v>
      </c>
      <c r="T27" s="86">
        <v>-3.3784370000000008</v>
      </c>
      <c r="U27" s="86">
        <v>-0.97543700000000122</v>
      </c>
      <c r="V27" s="189">
        <v>24.015510067114121</v>
      </c>
    </row>
    <row r="28" spans="1:22" s="11" customFormat="1" ht="12.75" customHeight="1" x14ac:dyDescent="0.2">
      <c r="A28" s="298"/>
      <c r="B28" s="20">
        <v>22</v>
      </c>
      <c r="C28" s="84" t="s">
        <v>120</v>
      </c>
      <c r="D28" s="85">
        <v>20</v>
      </c>
      <c r="E28" s="85">
        <v>1986</v>
      </c>
      <c r="F28" s="86">
        <v>1270.3900000000001</v>
      </c>
      <c r="G28" s="86">
        <v>1270.3900000000001</v>
      </c>
      <c r="H28" s="86">
        <v>4.0599999999999996</v>
      </c>
      <c r="I28" s="86">
        <v>4.0599999999999996</v>
      </c>
      <c r="J28" s="86">
        <v>1.6</v>
      </c>
      <c r="K28" s="86">
        <v>1.4079999999999995</v>
      </c>
      <c r="L28" s="86">
        <v>1.4079999999999995</v>
      </c>
      <c r="M28" s="86">
        <v>52.000000000000007</v>
      </c>
      <c r="N28" s="86">
        <v>2.6520000000000001</v>
      </c>
      <c r="O28" s="86">
        <v>52.000000000000007</v>
      </c>
      <c r="P28" s="86">
        <v>2.6520000000000001</v>
      </c>
      <c r="Q28" s="87">
        <v>80</v>
      </c>
      <c r="R28" s="87">
        <v>70.399999999999977</v>
      </c>
      <c r="S28" s="87">
        <v>70.399999999999977</v>
      </c>
      <c r="T28" s="86"/>
      <c r="U28" s="86"/>
      <c r="V28" s="189"/>
    </row>
    <row r="29" spans="1:22" s="11" customFormat="1" ht="12.75" customHeight="1" x14ac:dyDescent="0.2">
      <c r="A29" s="298"/>
      <c r="B29" s="20">
        <v>23</v>
      </c>
      <c r="C29" s="89" t="s">
        <v>121</v>
      </c>
      <c r="D29" s="85">
        <v>54</v>
      </c>
      <c r="E29" s="85">
        <v>1982</v>
      </c>
      <c r="F29" s="86">
        <v>3507.83</v>
      </c>
      <c r="G29" s="86">
        <v>3507.83</v>
      </c>
      <c r="H29" s="86">
        <v>10.55</v>
      </c>
      <c r="I29" s="86">
        <v>10.55</v>
      </c>
      <c r="J29" s="86">
        <v>8.64</v>
      </c>
      <c r="K29" s="86">
        <v>3.2060000000000013</v>
      </c>
      <c r="L29" s="86">
        <v>3.3553860000000011</v>
      </c>
      <c r="M29" s="86">
        <v>144</v>
      </c>
      <c r="N29" s="86">
        <v>7.3439999999999994</v>
      </c>
      <c r="O29" s="86">
        <v>137.95999999999998</v>
      </c>
      <c r="P29" s="86">
        <v>7.1946139999999996</v>
      </c>
      <c r="Q29" s="87">
        <v>160</v>
      </c>
      <c r="R29" s="87">
        <v>59.370370370370395</v>
      </c>
      <c r="S29" s="87">
        <v>62.136777777777795</v>
      </c>
      <c r="T29" s="86">
        <v>-5.2846139999999995</v>
      </c>
      <c r="U29" s="86">
        <v>0.1493859999999998</v>
      </c>
      <c r="V29" s="189">
        <v>0.85799999999997567</v>
      </c>
    </row>
    <row r="30" spans="1:22" s="11" customFormat="1" ht="12.75" customHeight="1" x14ac:dyDescent="0.2">
      <c r="A30" s="298"/>
      <c r="B30" s="20">
        <v>24</v>
      </c>
      <c r="C30" s="89" t="s">
        <v>122</v>
      </c>
      <c r="D30" s="85">
        <v>60</v>
      </c>
      <c r="E30" s="85">
        <v>1973</v>
      </c>
      <c r="F30" s="86">
        <v>2702.64</v>
      </c>
      <c r="G30" s="86">
        <v>2702.64</v>
      </c>
      <c r="H30" s="86">
        <v>10.15</v>
      </c>
      <c r="I30" s="86">
        <v>10.15</v>
      </c>
      <c r="J30" s="86">
        <v>9.4550000000000001</v>
      </c>
      <c r="K30" s="86">
        <v>4.7950000000000008</v>
      </c>
      <c r="L30" s="86">
        <v>4.2153300000000007</v>
      </c>
      <c r="M30" s="86">
        <v>105</v>
      </c>
      <c r="N30" s="86">
        <v>5.3549999999999995</v>
      </c>
      <c r="O30" s="86">
        <v>113.79999999999998</v>
      </c>
      <c r="P30" s="86">
        <v>5.9346699999999997</v>
      </c>
      <c r="Q30" s="87">
        <v>157.58333333333334</v>
      </c>
      <c r="R30" s="87">
        <v>79.916666666666686</v>
      </c>
      <c r="S30" s="87">
        <v>70.255500000000012</v>
      </c>
      <c r="T30" s="86">
        <v>-5.2396699999999994</v>
      </c>
      <c r="U30" s="86">
        <v>-0.57967000000000013</v>
      </c>
      <c r="V30" s="189">
        <v>14.489999999999981</v>
      </c>
    </row>
    <row r="31" spans="1:22" s="11" customFormat="1" ht="12.75" customHeight="1" x14ac:dyDescent="0.2">
      <c r="A31" s="298"/>
      <c r="B31" s="20">
        <v>25</v>
      </c>
      <c r="C31" s="89" t="s">
        <v>123</v>
      </c>
      <c r="D31" s="85">
        <v>60</v>
      </c>
      <c r="E31" s="85">
        <v>1968</v>
      </c>
      <c r="F31" s="86">
        <v>2714.92</v>
      </c>
      <c r="G31" s="86">
        <v>2714.92</v>
      </c>
      <c r="H31" s="86">
        <v>11.18</v>
      </c>
      <c r="I31" s="86">
        <v>11.18</v>
      </c>
      <c r="J31" s="86">
        <v>9.6</v>
      </c>
      <c r="K31" s="86">
        <v>4.7540000000000004</v>
      </c>
      <c r="L31" s="86">
        <v>4.7248729999999997</v>
      </c>
      <c r="M31" s="86">
        <v>126</v>
      </c>
      <c r="N31" s="86">
        <v>6.4259999999999993</v>
      </c>
      <c r="O31" s="86">
        <v>123.78</v>
      </c>
      <c r="P31" s="86">
        <v>6.4551270000000001</v>
      </c>
      <c r="Q31" s="87">
        <v>160</v>
      </c>
      <c r="R31" s="87">
        <v>79.233333333333334</v>
      </c>
      <c r="S31" s="87">
        <v>78.74788333333332</v>
      </c>
      <c r="T31" s="86">
        <v>-4.875127</v>
      </c>
      <c r="U31" s="86">
        <v>-2.9127000000000791E-2</v>
      </c>
      <c r="V31" s="189">
        <v>3.9689999999999941</v>
      </c>
    </row>
    <row r="32" spans="1:22" s="11" customFormat="1" ht="12.75" customHeight="1" x14ac:dyDescent="0.2">
      <c r="A32" s="298"/>
      <c r="B32" s="20">
        <v>26</v>
      </c>
      <c r="C32" s="84" t="s">
        <v>124</v>
      </c>
      <c r="D32" s="85">
        <v>40</v>
      </c>
      <c r="E32" s="85">
        <v>1968</v>
      </c>
      <c r="F32" s="86">
        <v>2425.04</v>
      </c>
      <c r="G32" s="86">
        <v>2425.04</v>
      </c>
      <c r="H32" s="86">
        <v>9.58</v>
      </c>
      <c r="I32" s="86">
        <v>9.58</v>
      </c>
      <c r="J32" s="86">
        <v>6.32</v>
      </c>
      <c r="K32" s="86">
        <v>4.2760000000000007</v>
      </c>
      <c r="L32" s="86">
        <v>5.0158320000000005</v>
      </c>
      <c r="M32" s="86">
        <v>104</v>
      </c>
      <c r="N32" s="86">
        <v>5.3039999999999994</v>
      </c>
      <c r="O32" s="86">
        <v>87.519999999999982</v>
      </c>
      <c r="P32" s="86">
        <v>4.5641679999999996</v>
      </c>
      <c r="Q32" s="87">
        <v>158</v>
      </c>
      <c r="R32" s="87">
        <v>106.90000000000002</v>
      </c>
      <c r="S32" s="87">
        <v>125.39580000000001</v>
      </c>
      <c r="T32" s="86">
        <v>-1.3041679999999998</v>
      </c>
      <c r="U32" s="86">
        <v>0.73983199999999982</v>
      </c>
      <c r="V32" s="189">
        <v>-12.104000000000013</v>
      </c>
    </row>
    <row r="33" spans="1:22" s="11" customFormat="1" ht="12.75" customHeight="1" x14ac:dyDescent="0.2">
      <c r="A33" s="298"/>
      <c r="B33" s="20">
        <v>27</v>
      </c>
      <c r="C33" s="84" t="s">
        <v>125</v>
      </c>
      <c r="D33" s="85">
        <v>64</v>
      </c>
      <c r="E33" s="85">
        <v>1990</v>
      </c>
      <c r="F33" s="86">
        <v>4278.9399999999996</v>
      </c>
      <c r="G33" s="86">
        <v>4278.9399999999996</v>
      </c>
      <c r="H33" s="86">
        <v>15.75</v>
      </c>
      <c r="I33" s="86">
        <v>15.75</v>
      </c>
      <c r="J33" s="86">
        <v>15.28</v>
      </c>
      <c r="K33" s="86">
        <v>7.4880000000000013</v>
      </c>
      <c r="L33" s="86">
        <v>6.7197060000000004</v>
      </c>
      <c r="M33" s="86">
        <v>162</v>
      </c>
      <c r="N33" s="86">
        <v>8.2619999999999987</v>
      </c>
      <c r="O33" s="86">
        <v>173.16</v>
      </c>
      <c r="P33" s="86">
        <v>9.0302939999999996</v>
      </c>
      <c r="Q33" s="87">
        <v>238.75</v>
      </c>
      <c r="R33" s="87">
        <v>117.00000000000001</v>
      </c>
      <c r="S33" s="87">
        <v>104.99540625</v>
      </c>
      <c r="T33" s="86">
        <v>-8.560293999999999</v>
      </c>
      <c r="U33" s="86">
        <v>-0.76829400000000092</v>
      </c>
      <c r="V33" s="189">
        <v>19.818000000000012</v>
      </c>
    </row>
    <row r="34" spans="1:22" s="11" customFormat="1" ht="12.75" customHeight="1" x14ac:dyDescent="0.2">
      <c r="A34" s="298"/>
      <c r="B34" s="20">
        <v>28</v>
      </c>
      <c r="C34" s="84" t="s">
        <v>126</v>
      </c>
      <c r="D34" s="85">
        <v>38</v>
      </c>
      <c r="E34" s="85">
        <v>1985</v>
      </c>
      <c r="F34" s="86">
        <v>1944.92</v>
      </c>
      <c r="G34" s="86">
        <v>1944.32</v>
      </c>
      <c r="H34" s="86">
        <v>7.79</v>
      </c>
      <c r="I34" s="86">
        <v>7.79</v>
      </c>
      <c r="J34" s="86">
        <v>6.08</v>
      </c>
      <c r="K34" s="86">
        <v>4.0670000000000002</v>
      </c>
      <c r="L34" s="86">
        <v>3.1444780000000003</v>
      </c>
      <c r="M34" s="86">
        <v>73</v>
      </c>
      <c r="N34" s="86">
        <v>3.7229999999999999</v>
      </c>
      <c r="O34" s="86">
        <v>89.079999999999984</v>
      </c>
      <c r="P34" s="86">
        <v>4.6455219999999997</v>
      </c>
      <c r="Q34" s="87">
        <v>160</v>
      </c>
      <c r="R34" s="87">
        <v>107.02631578947368</v>
      </c>
      <c r="S34" s="87">
        <v>82.74942105263159</v>
      </c>
      <c r="T34" s="86">
        <v>-2.9355219999999997</v>
      </c>
      <c r="U34" s="86">
        <v>-0.92252199999999984</v>
      </c>
      <c r="V34" s="189">
        <v>20.533999999999992</v>
      </c>
    </row>
    <row r="35" spans="1:22" s="11" customFormat="1" ht="12.75" customHeight="1" x14ac:dyDescent="0.2">
      <c r="A35" s="298"/>
      <c r="B35" s="20">
        <v>29</v>
      </c>
      <c r="C35" s="84" t="s">
        <v>127</v>
      </c>
      <c r="D35" s="85">
        <v>81</v>
      </c>
      <c r="E35" s="85">
        <v>1983</v>
      </c>
      <c r="F35" s="86">
        <v>5280.59</v>
      </c>
      <c r="G35" s="86">
        <v>5280.59</v>
      </c>
      <c r="H35" s="86">
        <v>19.350000000000001</v>
      </c>
      <c r="I35" s="86">
        <v>19.350000000000001</v>
      </c>
      <c r="J35" s="86">
        <v>19.36</v>
      </c>
      <c r="K35" s="86">
        <v>8.2830000000000013</v>
      </c>
      <c r="L35" s="86">
        <v>8.4642090000000021</v>
      </c>
      <c r="M35" s="86">
        <v>217</v>
      </c>
      <c r="N35" s="86">
        <v>11.067</v>
      </c>
      <c r="O35" s="86">
        <v>208.73999999999998</v>
      </c>
      <c r="P35" s="86">
        <v>10.885790999999999</v>
      </c>
      <c r="Q35" s="87">
        <v>239.01234567901236</v>
      </c>
      <c r="R35" s="87">
        <v>102.25925925925928</v>
      </c>
      <c r="S35" s="87">
        <v>104.49640740740745</v>
      </c>
      <c r="T35" s="86">
        <v>-10.895790999999997</v>
      </c>
      <c r="U35" s="86">
        <v>0.18120900000000084</v>
      </c>
      <c r="V35" s="189">
        <v>2.1769999999999925</v>
      </c>
    </row>
    <row r="36" spans="1:22" s="11" customFormat="1" ht="12.75" customHeight="1" x14ac:dyDescent="0.2">
      <c r="A36" s="298"/>
      <c r="B36" s="20">
        <v>30</v>
      </c>
      <c r="C36" s="89" t="s">
        <v>128</v>
      </c>
      <c r="D36" s="90">
        <v>61</v>
      </c>
      <c r="E36" s="85">
        <v>1973</v>
      </c>
      <c r="F36" s="86">
        <v>2679.02</v>
      </c>
      <c r="G36" s="86">
        <v>2679.02</v>
      </c>
      <c r="H36" s="86">
        <v>11.64</v>
      </c>
      <c r="I36" s="86">
        <v>11.64</v>
      </c>
      <c r="J36" s="86">
        <v>9.6</v>
      </c>
      <c r="K36" s="86">
        <v>6.6930000000000005</v>
      </c>
      <c r="L36" s="86">
        <v>6.1433900000000001</v>
      </c>
      <c r="M36" s="86">
        <v>97</v>
      </c>
      <c r="N36" s="86">
        <v>4.9470000000000001</v>
      </c>
      <c r="O36" s="86">
        <v>105.4</v>
      </c>
      <c r="P36" s="86">
        <v>5.4966100000000004</v>
      </c>
      <c r="Q36" s="87">
        <v>157.37704918032787</v>
      </c>
      <c r="R36" s="87">
        <v>109.72131147540985</v>
      </c>
      <c r="S36" s="87">
        <v>100.71131147540984</v>
      </c>
      <c r="T36" s="86">
        <v>-3.4566099999999995</v>
      </c>
      <c r="U36" s="86">
        <v>-0.54961000000000038</v>
      </c>
      <c r="V36" s="189">
        <v>13.670000000000016</v>
      </c>
    </row>
    <row r="37" spans="1:22" s="11" customFormat="1" ht="12.75" customHeight="1" x14ac:dyDescent="0.2">
      <c r="A37" s="298"/>
      <c r="B37" s="20">
        <v>31</v>
      </c>
      <c r="C37" s="84" t="s">
        <v>129</v>
      </c>
      <c r="D37" s="85">
        <v>30</v>
      </c>
      <c r="E37" s="85">
        <v>1988</v>
      </c>
      <c r="F37" s="86">
        <v>1591.77</v>
      </c>
      <c r="G37" s="86">
        <v>1591.77</v>
      </c>
      <c r="H37" s="86">
        <v>7.74</v>
      </c>
      <c r="I37" s="86">
        <v>7.74</v>
      </c>
      <c r="J37" s="86">
        <v>4.8</v>
      </c>
      <c r="K37" s="86">
        <v>3.8640000000000003</v>
      </c>
      <c r="L37" s="86">
        <v>2.8843130000000006</v>
      </c>
      <c r="M37" s="86">
        <v>76</v>
      </c>
      <c r="N37" s="86">
        <v>3.8759999999999999</v>
      </c>
      <c r="O37" s="86">
        <v>93.110009587727703</v>
      </c>
      <c r="P37" s="86">
        <v>4.8556869999999996</v>
      </c>
      <c r="Q37" s="87">
        <v>160</v>
      </c>
      <c r="R37" s="87">
        <v>128.80000000000001</v>
      </c>
      <c r="S37" s="87">
        <v>96.143766666666679</v>
      </c>
      <c r="T37" s="86">
        <v>-1.9156869999999993</v>
      </c>
      <c r="U37" s="86">
        <v>-0.97968699999999975</v>
      </c>
      <c r="V37" s="189">
        <v>21.765510067114093</v>
      </c>
    </row>
    <row r="38" spans="1:22" s="11" customFormat="1" ht="12.75" customHeight="1" x14ac:dyDescent="0.2">
      <c r="A38" s="298"/>
      <c r="B38" s="20">
        <v>32</v>
      </c>
      <c r="C38" s="84" t="s">
        <v>130</v>
      </c>
      <c r="D38" s="85">
        <v>104</v>
      </c>
      <c r="E38" s="85">
        <v>1981</v>
      </c>
      <c r="F38" s="86">
        <v>3289.97</v>
      </c>
      <c r="G38" s="86">
        <v>3388.79</v>
      </c>
      <c r="H38" s="86">
        <v>21.22</v>
      </c>
      <c r="I38" s="86">
        <v>21.22</v>
      </c>
      <c r="J38" s="86">
        <v>16.482399999999998</v>
      </c>
      <c r="K38" s="86">
        <v>12.447999999999999</v>
      </c>
      <c r="L38" s="86">
        <v>10.902643999999999</v>
      </c>
      <c r="M38" s="86">
        <v>172</v>
      </c>
      <c r="N38" s="86">
        <v>8.7720000000000002</v>
      </c>
      <c r="O38" s="86">
        <v>197.84</v>
      </c>
      <c r="P38" s="86">
        <v>10.317356</v>
      </c>
      <c r="Q38" s="87">
        <v>158.48461538461535</v>
      </c>
      <c r="R38" s="87">
        <v>119.69230769230768</v>
      </c>
      <c r="S38" s="87">
        <v>104.83311538461537</v>
      </c>
      <c r="T38" s="86">
        <v>-5.5797559999999997</v>
      </c>
      <c r="U38" s="86">
        <v>-1.545356</v>
      </c>
      <c r="V38" s="189">
        <v>35.731999999999999</v>
      </c>
    </row>
    <row r="39" spans="1:22" s="11" customFormat="1" ht="12.75" customHeight="1" x14ac:dyDescent="0.2">
      <c r="A39" s="298"/>
      <c r="B39" s="20">
        <v>33</v>
      </c>
      <c r="C39" s="84" t="s">
        <v>131</v>
      </c>
      <c r="D39" s="85">
        <v>100</v>
      </c>
      <c r="E39" s="85">
        <v>1970</v>
      </c>
      <c r="F39" s="86">
        <v>4374.66</v>
      </c>
      <c r="G39" s="86">
        <v>4374.66</v>
      </c>
      <c r="H39" s="86">
        <v>22.82</v>
      </c>
      <c r="I39" s="86">
        <v>22.82</v>
      </c>
      <c r="J39" s="86">
        <v>16</v>
      </c>
      <c r="K39" s="86">
        <v>12.416</v>
      </c>
      <c r="L39" s="86">
        <v>11.856505</v>
      </c>
      <c r="M39" s="86">
        <v>204</v>
      </c>
      <c r="N39" s="86">
        <v>10.404</v>
      </c>
      <c r="O39" s="86">
        <v>210.23000958772769</v>
      </c>
      <c r="P39" s="86">
        <v>10.963495</v>
      </c>
      <c r="Q39" s="87">
        <v>160</v>
      </c>
      <c r="R39" s="87">
        <v>124.16</v>
      </c>
      <c r="S39" s="87">
        <v>118.56505000000001</v>
      </c>
      <c r="T39" s="86">
        <v>-4.1434949999999997</v>
      </c>
      <c r="U39" s="86">
        <v>-0.55949500000000008</v>
      </c>
      <c r="V39" s="189">
        <v>16.741510067114092</v>
      </c>
    </row>
    <row r="40" spans="1:22" s="11" customFormat="1" ht="12.75" customHeight="1" x14ac:dyDescent="0.2">
      <c r="A40" s="298"/>
      <c r="B40" s="20">
        <v>34</v>
      </c>
      <c r="C40" s="84" t="s">
        <v>132</v>
      </c>
      <c r="D40" s="85">
        <v>77</v>
      </c>
      <c r="E40" s="85">
        <v>1989</v>
      </c>
      <c r="F40" s="86">
        <v>3673.04</v>
      </c>
      <c r="G40" s="86">
        <v>3673.04</v>
      </c>
      <c r="H40" s="86">
        <v>9.82</v>
      </c>
      <c r="I40" s="86">
        <v>9.82</v>
      </c>
      <c r="J40" s="86">
        <v>8.5896179999999998</v>
      </c>
      <c r="K40" s="86">
        <v>4.6180000000000003</v>
      </c>
      <c r="L40" s="86">
        <v>4.8880610000000004</v>
      </c>
      <c r="M40" s="86">
        <v>102</v>
      </c>
      <c r="N40" s="86">
        <v>5.202</v>
      </c>
      <c r="O40" s="86">
        <v>94.572176414189826</v>
      </c>
      <c r="P40" s="86">
        <v>4.9319389999999999</v>
      </c>
      <c r="Q40" s="87">
        <v>111.55348051948053</v>
      </c>
      <c r="R40" s="87">
        <v>59.974025974025977</v>
      </c>
      <c r="S40" s="87">
        <v>63.481311688311699</v>
      </c>
      <c r="T40" s="86">
        <v>-3.7015569999999993</v>
      </c>
      <c r="U40" s="86">
        <v>0.27006100000000011</v>
      </c>
      <c r="V40" s="189">
        <v>-2.6992147651006775</v>
      </c>
    </row>
    <row r="41" spans="1:22" s="11" customFormat="1" ht="12.75" customHeight="1" x14ac:dyDescent="0.2">
      <c r="A41" s="298"/>
      <c r="B41" s="20">
        <v>35</v>
      </c>
      <c r="C41" s="84" t="s">
        <v>134</v>
      </c>
      <c r="D41" s="85">
        <v>50</v>
      </c>
      <c r="E41" s="85">
        <v>1973</v>
      </c>
      <c r="F41" s="86">
        <v>2590</v>
      </c>
      <c r="G41" s="86">
        <v>2590.0300000000002</v>
      </c>
      <c r="H41" s="86">
        <v>11.02</v>
      </c>
      <c r="I41" s="86">
        <v>11.02</v>
      </c>
      <c r="J41" s="86">
        <v>8</v>
      </c>
      <c r="K41" s="86">
        <v>6.2770000000000001</v>
      </c>
      <c r="L41" s="86">
        <v>5.9510199999999998</v>
      </c>
      <c r="M41" s="86">
        <v>93</v>
      </c>
      <c r="N41" s="86">
        <v>4.7429999999999994</v>
      </c>
      <c r="O41" s="86">
        <v>97.199999999999989</v>
      </c>
      <c r="P41" s="86">
        <v>5.0689799999999998</v>
      </c>
      <c r="Q41" s="87">
        <v>160</v>
      </c>
      <c r="R41" s="87">
        <v>125.54</v>
      </c>
      <c r="S41" s="87">
        <v>119.0204</v>
      </c>
      <c r="T41" s="86">
        <v>-2.0489800000000002</v>
      </c>
      <c r="U41" s="86">
        <v>-0.32598000000000038</v>
      </c>
      <c r="V41" s="189">
        <v>9.0599999999999881</v>
      </c>
    </row>
    <row r="42" spans="1:22" s="11" customFormat="1" ht="12.75" customHeight="1" x14ac:dyDescent="0.2">
      <c r="A42" s="298"/>
      <c r="B42" s="20">
        <v>36</v>
      </c>
      <c r="C42" s="91" t="s">
        <v>137</v>
      </c>
      <c r="D42" s="92">
        <v>64</v>
      </c>
      <c r="E42" s="92">
        <v>1989</v>
      </c>
      <c r="F42" s="93">
        <v>4103.22</v>
      </c>
      <c r="G42" s="93">
        <v>3992.26</v>
      </c>
      <c r="H42" s="86">
        <v>18.48</v>
      </c>
      <c r="I42" s="86">
        <v>18.48</v>
      </c>
      <c r="J42" s="93">
        <v>15.28</v>
      </c>
      <c r="K42" s="86">
        <v>10.983000000000001</v>
      </c>
      <c r="L42" s="86">
        <v>9.247364000000001</v>
      </c>
      <c r="M42" s="86">
        <v>147</v>
      </c>
      <c r="N42" s="86">
        <v>7.4969999999999999</v>
      </c>
      <c r="O42" s="86">
        <v>177.04</v>
      </c>
      <c r="P42" s="86">
        <v>9.2326359999999994</v>
      </c>
      <c r="Q42" s="87">
        <v>238.75</v>
      </c>
      <c r="R42" s="87">
        <v>171.609375</v>
      </c>
      <c r="S42" s="87">
        <v>144.49006250000002</v>
      </c>
      <c r="T42" s="86">
        <v>-6.0326359999999983</v>
      </c>
      <c r="U42" s="86">
        <v>-1.7356359999999995</v>
      </c>
      <c r="V42" s="189">
        <v>38.891999999999996</v>
      </c>
    </row>
    <row r="43" spans="1:22" s="11" customFormat="1" ht="12.75" customHeight="1" x14ac:dyDescent="0.2">
      <c r="A43" s="298"/>
      <c r="B43" s="20">
        <v>37</v>
      </c>
      <c r="C43" s="84" t="s">
        <v>139</v>
      </c>
      <c r="D43" s="85">
        <v>40</v>
      </c>
      <c r="E43" s="85">
        <v>1994</v>
      </c>
      <c r="F43" s="86">
        <v>2023.74</v>
      </c>
      <c r="G43" s="86">
        <v>2023.74</v>
      </c>
      <c r="H43" s="86">
        <v>10.7</v>
      </c>
      <c r="I43" s="86">
        <v>10.7</v>
      </c>
      <c r="J43" s="86">
        <v>6.8</v>
      </c>
      <c r="K43" s="86">
        <v>5.8549999999999995</v>
      </c>
      <c r="L43" s="86">
        <v>5.9410519999999991</v>
      </c>
      <c r="M43" s="86">
        <v>95</v>
      </c>
      <c r="N43" s="86">
        <v>4.8449999999999998</v>
      </c>
      <c r="O43" s="86">
        <v>91.254995206136144</v>
      </c>
      <c r="P43" s="86">
        <v>4.7589480000000002</v>
      </c>
      <c r="Q43" s="87">
        <v>170</v>
      </c>
      <c r="R43" s="87">
        <v>146.37499999999997</v>
      </c>
      <c r="S43" s="87">
        <v>148.52629999999996</v>
      </c>
      <c r="T43" s="86">
        <v>-0.85894800000000071</v>
      </c>
      <c r="U43" s="86">
        <v>8.6051999999999573E-2</v>
      </c>
      <c r="V43" s="189">
        <v>0.8177449664429588</v>
      </c>
    </row>
    <row r="44" spans="1:22" s="11" customFormat="1" ht="12.75" customHeight="1" x14ac:dyDescent="0.2">
      <c r="A44" s="298"/>
      <c r="B44" s="20">
        <v>38</v>
      </c>
      <c r="C44" s="84" t="s">
        <v>143</v>
      </c>
      <c r="D44" s="85">
        <v>81</v>
      </c>
      <c r="E44" s="85">
        <v>1992</v>
      </c>
      <c r="F44" s="86">
        <v>4942.4399999999996</v>
      </c>
      <c r="G44" s="86">
        <v>4942.4399999999996</v>
      </c>
      <c r="H44" s="86">
        <v>22.81</v>
      </c>
      <c r="I44" s="86">
        <v>22.81</v>
      </c>
      <c r="J44" s="86">
        <v>13.77</v>
      </c>
      <c r="K44" s="86">
        <v>11.793999999999999</v>
      </c>
      <c r="L44" s="86">
        <v>12.288215999999998</v>
      </c>
      <c r="M44" s="86">
        <v>216</v>
      </c>
      <c r="N44" s="86">
        <v>11.016</v>
      </c>
      <c r="O44" s="86">
        <v>201.76</v>
      </c>
      <c r="P44" s="86">
        <v>10.521784</v>
      </c>
      <c r="Q44" s="87">
        <v>170</v>
      </c>
      <c r="R44" s="87">
        <v>145.60493827160491</v>
      </c>
      <c r="S44" s="87">
        <v>151.70637037037037</v>
      </c>
      <c r="T44" s="86">
        <v>-1.4817840000000011</v>
      </c>
      <c r="U44" s="86">
        <v>0.49421599999999977</v>
      </c>
      <c r="V44" s="189">
        <v>-4.1519999999999868</v>
      </c>
    </row>
    <row r="45" spans="1:22" s="11" customFormat="1" ht="12.75" customHeight="1" x14ac:dyDescent="0.2">
      <c r="A45" s="298"/>
      <c r="B45" s="20">
        <v>39</v>
      </c>
      <c r="C45" s="84" t="s">
        <v>145</v>
      </c>
      <c r="D45" s="85">
        <v>81</v>
      </c>
      <c r="E45" s="85">
        <v>1980</v>
      </c>
      <c r="F45" s="86">
        <v>4930.9799999999996</v>
      </c>
      <c r="G45" s="86">
        <v>4930.9799999999996</v>
      </c>
      <c r="H45" s="86">
        <v>24.84</v>
      </c>
      <c r="I45" s="86">
        <v>24.84</v>
      </c>
      <c r="J45" s="86">
        <v>19.36</v>
      </c>
      <c r="K45" s="86">
        <v>14.487</v>
      </c>
      <c r="L45" s="86">
        <v>15.218325</v>
      </c>
      <c r="M45" s="86">
        <v>203</v>
      </c>
      <c r="N45" s="86">
        <v>10.353</v>
      </c>
      <c r="O45" s="86">
        <v>184.5</v>
      </c>
      <c r="P45" s="86">
        <v>9.6216749999999998</v>
      </c>
      <c r="Q45" s="87">
        <v>239.01234567901236</v>
      </c>
      <c r="R45" s="87">
        <v>178.85185185185185</v>
      </c>
      <c r="S45" s="87">
        <v>187.88055555555556</v>
      </c>
      <c r="T45" s="86">
        <v>-4.1416749999999993</v>
      </c>
      <c r="U45" s="86">
        <v>0.731325</v>
      </c>
      <c r="V45" s="189">
        <v>-9.2750000000000057</v>
      </c>
    </row>
    <row r="46" spans="1:22" s="11" customFormat="1" x14ac:dyDescent="0.2">
      <c r="A46" s="298"/>
      <c r="B46" s="20">
        <v>40</v>
      </c>
      <c r="C46" s="84" t="s">
        <v>146</v>
      </c>
      <c r="D46" s="85">
        <v>50</v>
      </c>
      <c r="E46" s="85">
        <v>1985</v>
      </c>
      <c r="F46" s="86">
        <v>3043.12</v>
      </c>
      <c r="G46" s="86">
        <v>2996.88</v>
      </c>
      <c r="H46" s="86">
        <v>16.489999999999998</v>
      </c>
      <c r="I46" s="86">
        <v>16.489999999999998</v>
      </c>
      <c r="J46" s="86">
        <v>11.52</v>
      </c>
      <c r="K46" s="86">
        <v>9.6049999999999986</v>
      </c>
      <c r="L46" s="86">
        <v>9.3715249999999983</v>
      </c>
      <c r="M46" s="86">
        <v>135</v>
      </c>
      <c r="N46" s="86">
        <v>6.8849999999999998</v>
      </c>
      <c r="O46" s="86">
        <v>136.5</v>
      </c>
      <c r="P46" s="86">
        <v>7.1184750000000001</v>
      </c>
      <c r="Q46" s="87">
        <v>230.4</v>
      </c>
      <c r="R46" s="87">
        <v>192.09999999999997</v>
      </c>
      <c r="S46" s="87">
        <v>187.43049999999997</v>
      </c>
      <c r="T46" s="86">
        <v>-2.1484750000000012</v>
      </c>
      <c r="U46" s="86">
        <v>-0.23347500000000032</v>
      </c>
      <c r="V46" s="189">
        <v>8.3250000000000171</v>
      </c>
    </row>
    <row r="47" spans="1:22" s="11" customFormat="1" x14ac:dyDescent="0.2">
      <c r="A47" s="298"/>
      <c r="B47" s="20">
        <v>41</v>
      </c>
      <c r="C47" s="84" t="s">
        <v>148</v>
      </c>
      <c r="D47" s="85">
        <v>54</v>
      </c>
      <c r="E47" s="85">
        <v>1983</v>
      </c>
      <c r="F47" s="86">
        <v>3486.73</v>
      </c>
      <c r="G47" s="86">
        <v>3434.23</v>
      </c>
      <c r="H47" s="86">
        <v>18.47</v>
      </c>
      <c r="I47" s="86">
        <v>18.47</v>
      </c>
      <c r="J47" s="86">
        <v>12.88</v>
      </c>
      <c r="K47" s="86">
        <v>11.431999999999999</v>
      </c>
      <c r="L47" s="86">
        <v>11.484507000000001</v>
      </c>
      <c r="M47" s="86">
        <v>138</v>
      </c>
      <c r="N47" s="86">
        <v>7.0379999999999994</v>
      </c>
      <c r="O47" s="86">
        <v>133.95000958772769</v>
      </c>
      <c r="P47" s="86">
        <v>6.9854929999999991</v>
      </c>
      <c r="Q47" s="87">
        <v>238.5185185185185</v>
      </c>
      <c r="R47" s="87">
        <v>211.70370370370367</v>
      </c>
      <c r="S47" s="87">
        <v>212.67605555555559</v>
      </c>
      <c r="T47" s="86">
        <v>-1.3954930000000001</v>
      </c>
      <c r="U47" s="86">
        <v>5.2507000000000303E-2</v>
      </c>
      <c r="V47" s="189">
        <v>2.6475100671140694</v>
      </c>
    </row>
    <row r="48" spans="1:22" s="11" customFormat="1" x14ac:dyDescent="0.2">
      <c r="A48" s="298"/>
      <c r="B48" s="20">
        <v>42</v>
      </c>
      <c r="C48" s="84" t="s">
        <v>149</v>
      </c>
      <c r="D48" s="85">
        <v>60</v>
      </c>
      <c r="E48" s="85">
        <v>1982</v>
      </c>
      <c r="F48" s="86">
        <v>3532.16</v>
      </c>
      <c r="G48" s="86">
        <v>3467.24</v>
      </c>
      <c r="H48" s="86">
        <v>19.77</v>
      </c>
      <c r="I48" s="86">
        <v>19.77</v>
      </c>
      <c r="J48" s="86">
        <v>13.44</v>
      </c>
      <c r="K48" s="86">
        <v>11.712</v>
      </c>
      <c r="L48" s="86">
        <v>11.986091</v>
      </c>
      <c r="M48" s="86">
        <v>158</v>
      </c>
      <c r="N48" s="86">
        <v>8.0579999999999998</v>
      </c>
      <c r="O48" s="86">
        <v>149.26</v>
      </c>
      <c r="P48" s="86">
        <v>7.7839089999999995</v>
      </c>
      <c r="Q48" s="87">
        <v>224</v>
      </c>
      <c r="R48" s="87">
        <v>195.2</v>
      </c>
      <c r="S48" s="87">
        <v>199.76818333333333</v>
      </c>
      <c r="T48" s="86">
        <v>-1.4539089999999995</v>
      </c>
      <c r="U48" s="86">
        <v>0.27409100000000031</v>
      </c>
      <c r="V48" s="189">
        <v>-1.2770000000000152</v>
      </c>
    </row>
    <row r="49" spans="1:22" s="11" customFormat="1" x14ac:dyDescent="0.2">
      <c r="A49" s="298"/>
      <c r="B49" s="20">
        <v>43</v>
      </c>
      <c r="C49" s="84" t="s">
        <v>150</v>
      </c>
      <c r="D49" s="85">
        <v>96</v>
      </c>
      <c r="E49" s="85">
        <v>1988</v>
      </c>
      <c r="F49" s="86">
        <v>3716.61</v>
      </c>
      <c r="G49" s="86">
        <v>3618.48</v>
      </c>
      <c r="H49" s="86">
        <v>27.14</v>
      </c>
      <c r="I49" s="86">
        <v>27.14</v>
      </c>
      <c r="J49" s="86">
        <v>22.72</v>
      </c>
      <c r="K49" s="86">
        <v>19.847000000000001</v>
      </c>
      <c r="L49" s="86">
        <v>18.947755999999998</v>
      </c>
      <c r="M49" s="86">
        <v>143</v>
      </c>
      <c r="N49" s="86">
        <v>7.2929999999999993</v>
      </c>
      <c r="O49" s="86">
        <v>157.09000958772771</v>
      </c>
      <c r="P49" s="86">
        <v>8.1922440000000005</v>
      </c>
      <c r="Q49" s="87">
        <v>236.66666666666666</v>
      </c>
      <c r="R49" s="87">
        <v>206.73958333333334</v>
      </c>
      <c r="S49" s="87">
        <v>197.3724583333333</v>
      </c>
      <c r="T49" s="86">
        <v>-3.7722440000000006</v>
      </c>
      <c r="U49" s="86">
        <v>-0.89924400000000126</v>
      </c>
      <c r="V49" s="189">
        <v>21.944510067114095</v>
      </c>
    </row>
    <row r="50" spans="1:22" s="11" customFormat="1" x14ac:dyDescent="0.2">
      <c r="A50" s="298"/>
      <c r="B50" s="20">
        <v>44</v>
      </c>
      <c r="C50" s="84" t="s">
        <v>151</v>
      </c>
      <c r="D50" s="85">
        <v>55</v>
      </c>
      <c r="E50" s="85">
        <v>1979</v>
      </c>
      <c r="F50" s="86">
        <v>3402.29</v>
      </c>
      <c r="G50" s="86">
        <v>3402.29</v>
      </c>
      <c r="H50" s="86">
        <v>17.100000000000001</v>
      </c>
      <c r="I50" s="86">
        <v>17.100000000000001</v>
      </c>
      <c r="J50" s="86">
        <v>12.4</v>
      </c>
      <c r="K50" s="86">
        <v>11.133000000000003</v>
      </c>
      <c r="L50" s="86">
        <v>11.244598000000002</v>
      </c>
      <c r="M50" s="86">
        <v>117</v>
      </c>
      <c r="N50" s="86">
        <v>5.9669999999999996</v>
      </c>
      <c r="O50" s="86">
        <v>112.27999999999999</v>
      </c>
      <c r="P50" s="86">
        <v>5.8554019999999998</v>
      </c>
      <c r="Q50" s="87">
        <v>225.45454545454547</v>
      </c>
      <c r="R50" s="87">
        <v>202.41818181818186</v>
      </c>
      <c r="S50" s="87">
        <v>204.44723636363639</v>
      </c>
      <c r="T50" s="86">
        <v>-1.1554019999999987</v>
      </c>
      <c r="U50" s="86">
        <v>0.11159799999999986</v>
      </c>
      <c r="V50" s="189">
        <v>0.89399999999999125</v>
      </c>
    </row>
    <row r="51" spans="1:22" s="11" customFormat="1" x14ac:dyDescent="0.2">
      <c r="A51" s="298"/>
      <c r="B51" s="20">
        <v>45</v>
      </c>
      <c r="C51" s="84" t="s">
        <v>152</v>
      </c>
      <c r="D51" s="85">
        <v>55</v>
      </c>
      <c r="E51" s="85">
        <v>1979</v>
      </c>
      <c r="F51" s="86">
        <v>3517.69</v>
      </c>
      <c r="G51" s="86">
        <v>3517.69</v>
      </c>
      <c r="H51" s="86">
        <v>18.649999999999999</v>
      </c>
      <c r="I51" s="86">
        <v>18.649999999999999</v>
      </c>
      <c r="J51" s="86">
        <v>12.96</v>
      </c>
      <c r="K51" s="86">
        <v>12.325999999999999</v>
      </c>
      <c r="L51" s="86">
        <v>12.435805999999999</v>
      </c>
      <c r="M51" s="86">
        <v>124</v>
      </c>
      <c r="N51" s="86">
        <v>6.3239999999999998</v>
      </c>
      <c r="O51" s="86">
        <v>119.16</v>
      </c>
      <c r="P51" s="86">
        <v>6.214194</v>
      </c>
      <c r="Q51" s="87">
        <v>235.63636363636363</v>
      </c>
      <c r="R51" s="87">
        <v>224.10909090909087</v>
      </c>
      <c r="S51" s="87">
        <v>226.1055636363636</v>
      </c>
      <c r="T51" s="86">
        <v>-0.52419400000000138</v>
      </c>
      <c r="U51" s="86">
        <v>0.10980599999999985</v>
      </c>
      <c r="V51" s="189">
        <v>1.117999999999995</v>
      </c>
    </row>
    <row r="52" spans="1:22" s="11" customFormat="1" x14ac:dyDescent="0.2">
      <c r="A52" s="298"/>
      <c r="B52" s="20">
        <v>46</v>
      </c>
      <c r="C52" s="84" t="s">
        <v>153</v>
      </c>
      <c r="D52" s="85">
        <v>36</v>
      </c>
      <c r="E52" s="85">
        <v>1987</v>
      </c>
      <c r="F52" s="86">
        <v>2120.54</v>
      </c>
      <c r="G52" s="86">
        <v>2056.6999999999998</v>
      </c>
      <c r="H52" s="86">
        <v>12.42</v>
      </c>
      <c r="I52" s="86">
        <v>12.42</v>
      </c>
      <c r="J52" s="86">
        <v>8.64</v>
      </c>
      <c r="K52" s="86">
        <v>7.8810000000000002</v>
      </c>
      <c r="L52" s="86">
        <v>7.9079819999999996</v>
      </c>
      <c r="M52" s="86">
        <v>89</v>
      </c>
      <c r="N52" s="86">
        <v>4.5389999999999997</v>
      </c>
      <c r="O52" s="86">
        <v>86.52</v>
      </c>
      <c r="P52" s="86">
        <v>4.5120180000000003</v>
      </c>
      <c r="Q52" s="87">
        <v>240</v>
      </c>
      <c r="R52" s="87">
        <v>218.91666666666666</v>
      </c>
      <c r="S52" s="87">
        <v>219.66616666666667</v>
      </c>
      <c r="T52" s="86">
        <v>-0.73201800000000095</v>
      </c>
      <c r="U52" s="86">
        <v>2.6981999999999395E-2</v>
      </c>
      <c r="V52" s="189">
        <v>1.8460000000000036</v>
      </c>
    </row>
    <row r="53" spans="1:22" s="11" customFormat="1" x14ac:dyDescent="0.2">
      <c r="A53" s="298"/>
      <c r="B53" s="20">
        <v>47</v>
      </c>
      <c r="C53" s="24" t="s">
        <v>155</v>
      </c>
      <c r="D53" s="21">
        <v>32</v>
      </c>
      <c r="E53" s="21" t="s">
        <v>154</v>
      </c>
      <c r="F53" s="22">
        <v>1417.51</v>
      </c>
      <c r="G53" s="22">
        <v>1417.51</v>
      </c>
      <c r="H53" s="22">
        <v>2.87</v>
      </c>
      <c r="I53" s="22">
        <v>2.87</v>
      </c>
      <c r="J53" s="22">
        <v>1.437767</v>
      </c>
      <c r="K53" s="25">
        <v>2.87</v>
      </c>
      <c r="L53" s="25">
        <v>1.4377670000000002</v>
      </c>
      <c r="M53" s="22"/>
      <c r="N53" s="25">
        <v>0</v>
      </c>
      <c r="O53" s="25">
        <v>28.082999999999998</v>
      </c>
      <c r="P53" s="25">
        <v>1.4322329999999999</v>
      </c>
      <c r="Q53" s="26">
        <v>44.930218750000002</v>
      </c>
      <c r="R53" s="23">
        <v>89.6875</v>
      </c>
      <c r="S53" s="23">
        <v>44.930218750000009</v>
      </c>
      <c r="T53" s="27">
        <v>0</v>
      </c>
      <c r="U53" s="27">
        <v>-1.4322329999999999</v>
      </c>
      <c r="V53" s="190">
        <v>28.082999999999998</v>
      </c>
    </row>
    <row r="54" spans="1:22" s="11" customFormat="1" x14ac:dyDescent="0.2">
      <c r="A54" s="298"/>
      <c r="B54" s="20">
        <v>48</v>
      </c>
      <c r="C54" s="28" t="s">
        <v>156</v>
      </c>
      <c r="D54" s="29">
        <v>23</v>
      </c>
      <c r="E54" s="29" t="s">
        <v>154</v>
      </c>
      <c r="F54" s="30">
        <v>1109.31</v>
      </c>
      <c r="G54" s="30">
        <v>1109.31</v>
      </c>
      <c r="H54" s="30">
        <v>3.9</v>
      </c>
      <c r="I54" s="30">
        <v>3.9</v>
      </c>
      <c r="J54" s="30">
        <v>1.8090000000000002</v>
      </c>
      <c r="K54" s="30">
        <v>3.9</v>
      </c>
      <c r="L54" s="30">
        <v>1.8090000000000002</v>
      </c>
      <c r="M54" s="30"/>
      <c r="N54" s="30">
        <v>0</v>
      </c>
      <c r="O54" s="30">
        <v>41</v>
      </c>
      <c r="P54" s="30">
        <v>2.0909999999999997</v>
      </c>
      <c r="Q54" s="31">
        <v>78.652173913043484</v>
      </c>
      <c r="R54" s="31">
        <v>169.56521739130434</v>
      </c>
      <c r="S54" s="31">
        <v>78.652173913043484</v>
      </c>
      <c r="T54" s="31">
        <v>0</v>
      </c>
      <c r="U54" s="31">
        <v>-2.0909999999999997</v>
      </c>
      <c r="V54" s="191">
        <v>41</v>
      </c>
    </row>
    <row r="55" spans="1:22" s="11" customFormat="1" x14ac:dyDescent="0.2">
      <c r="A55" s="298"/>
      <c r="B55" s="20">
        <v>49</v>
      </c>
      <c r="C55" s="28" t="s">
        <v>157</v>
      </c>
      <c r="D55" s="29">
        <v>76</v>
      </c>
      <c r="E55" s="29" t="s">
        <v>154</v>
      </c>
      <c r="F55" s="30">
        <v>3987.52</v>
      </c>
      <c r="G55" s="30">
        <v>3987.52</v>
      </c>
      <c r="H55" s="30">
        <v>12.17</v>
      </c>
      <c r="I55" s="30">
        <v>12.17</v>
      </c>
      <c r="J55" s="30">
        <v>5.9989999999999997</v>
      </c>
      <c r="K55" s="30">
        <v>12.17</v>
      </c>
      <c r="L55" s="30">
        <v>5.9989999999999997</v>
      </c>
      <c r="M55" s="30"/>
      <c r="N55" s="30">
        <v>0</v>
      </c>
      <c r="O55" s="30">
        <v>121.00000000000001</v>
      </c>
      <c r="P55" s="30">
        <v>6.1710000000000003</v>
      </c>
      <c r="Q55" s="31">
        <v>78.934210526315795</v>
      </c>
      <c r="R55" s="31">
        <v>160.13157894736841</v>
      </c>
      <c r="S55" s="31">
        <v>78.934210526315795</v>
      </c>
      <c r="T55" s="31">
        <v>0</v>
      </c>
      <c r="U55" s="31">
        <v>-6.1710000000000003</v>
      </c>
      <c r="V55" s="191">
        <v>121.00000000000001</v>
      </c>
    </row>
    <row r="56" spans="1:22" s="11" customFormat="1" x14ac:dyDescent="0.2">
      <c r="A56" s="298"/>
      <c r="B56" s="20">
        <v>50</v>
      </c>
      <c r="C56" s="79" t="s">
        <v>190</v>
      </c>
      <c r="D56" s="50">
        <v>20</v>
      </c>
      <c r="E56" s="44">
        <v>2011</v>
      </c>
      <c r="F56" s="49"/>
      <c r="G56" s="49">
        <v>1113.22</v>
      </c>
      <c r="H56" s="49">
        <v>2.7109999999999999</v>
      </c>
      <c r="I56" s="49">
        <v>2.7109999999999999</v>
      </c>
      <c r="J56" s="49">
        <v>1.6</v>
      </c>
      <c r="K56" s="49">
        <v>0.46700000000000008</v>
      </c>
      <c r="L56" s="49">
        <v>0.31400000000000006</v>
      </c>
      <c r="M56" s="49">
        <v>44</v>
      </c>
      <c r="N56" s="49">
        <v>2.2439999999999998</v>
      </c>
      <c r="O56" s="49">
        <v>47</v>
      </c>
      <c r="P56" s="49">
        <v>2.3969999999999998</v>
      </c>
      <c r="Q56" s="48">
        <v>80</v>
      </c>
      <c r="R56" s="48">
        <v>23.35</v>
      </c>
      <c r="S56" s="48">
        <v>15.700000000000003</v>
      </c>
      <c r="T56" s="49">
        <v>-1.286</v>
      </c>
      <c r="U56" s="49">
        <v>-0.15300000000000002</v>
      </c>
      <c r="V56" s="188">
        <v>3</v>
      </c>
    </row>
    <row r="57" spans="1:22" s="11" customFormat="1" x14ac:dyDescent="0.2">
      <c r="A57" s="298"/>
      <c r="B57" s="20">
        <v>51</v>
      </c>
      <c r="C57" s="79" t="s">
        <v>191</v>
      </c>
      <c r="D57" s="50">
        <v>30</v>
      </c>
      <c r="E57" s="44" t="s">
        <v>33</v>
      </c>
      <c r="F57" s="49"/>
      <c r="G57" s="49">
        <v>1588.44</v>
      </c>
      <c r="H57" s="49">
        <v>4.0999999999999996</v>
      </c>
      <c r="I57" s="49">
        <v>4.0999999999999996</v>
      </c>
      <c r="J57" s="49">
        <v>4.8</v>
      </c>
      <c r="K57" s="49">
        <v>2.2843999999999989</v>
      </c>
      <c r="L57" s="49">
        <v>2.4577999999999998</v>
      </c>
      <c r="M57" s="49">
        <v>35.600000000000023</v>
      </c>
      <c r="N57" s="49">
        <v>1.815600000000001</v>
      </c>
      <c r="O57" s="49">
        <v>32.200000000000003</v>
      </c>
      <c r="P57" s="49">
        <v>1.6422000000000001</v>
      </c>
      <c r="Q57" s="48">
        <v>160</v>
      </c>
      <c r="R57" s="48">
        <v>76.146666666666619</v>
      </c>
      <c r="S57" s="48">
        <v>81.926666666666662</v>
      </c>
      <c r="T57" s="49">
        <v>-2.3422000000000001</v>
      </c>
      <c r="U57" s="49">
        <v>0.17340000000000089</v>
      </c>
      <c r="V57" s="188">
        <v>-3.4000000000000199</v>
      </c>
    </row>
    <row r="58" spans="1:22" s="11" customFormat="1" x14ac:dyDescent="0.2">
      <c r="A58" s="298"/>
      <c r="B58" s="20">
        <v>52</v>
      </c>
      <c r="C58" s="79" t="s">
        <v>192</v>
      </c>
      <c r="D58" s="50">
        <v>24</v>
      </c>
      <c r="E58" s="44" t="s">
        <v>33</v>
      </c>
      <c r="F58" s="49"/>
      <c r="G58" s="49">
        <v>1118.24</v>
      </c>
      <c r="H58" s="49">
        <v>3.8340000000000001</v>
      </c>
      <c r="I58" s="49">
        <v>3.8340000000000001</v>
      </c>
      <c r="J58" s="49">
        <v>3.84</v>
      </c>
      <c r="K58" s="49">
        <v>2.4569999999999999</v>
      </c>
      <c r="L58" s="49">
        <v>2.7629999999999999</v>
      </c>
      <c r="M58" s="49">
        <v>27</v>
      </c>
      <c r="N58" s="49">
        <v>1.377</v>
      </c>
      <c r="O58" s="49">
        <v>21</v>
      </c>
      <c r="P58" s="49">
        <v>1.071</v>
      </c>
      <c r="Q58" s="48">
        <v>160</v>
      </c>
      <c r="R58" s="48">
        <v>102.375</v>
      </c>
      <c r="S58" s="48">
        <v>115.125</v>
      </c>
      <c r="T58" s="49">
        <v>-1.077</v>
      </c>
      <c r="U58" s="49">
        <v>0.30600000000000005</v>
      </c>
      <c r="V58" s="188">
        <v>-6</v>
      </c>
    </row>
    <row r="59" spans="1:22" s="11" customFormat="1" x14ac:dyDescent="0.2">
      <c r="A59" s="298"/>
      <c r="B59" s="20">
        <v>53</v>
      </c>
      <c r="C59" s="79" t="s">
        <v>193</v>
      </c>
      <c r="D59" s="50">
        <v>35</v>
      </c>
      <c r="E59" s="44" t="s">
        <v>33</v>
      </c>
      <c r="F59" s="49"/>
      <c r="G59" s="49">
        <v>1482.56</v>
      </c>
      <c r="H59" s="49">
        <v>5.7279999999999998</v>
      </c>
      <c r="I59" s="49">
        <v>5.7279999999999998</v>
      </c>
      <c r="J59" s="49">
        <v>5.6</v>
      </c>
      <c r="K59" s="49">
        <v>3.6879999999999997</v>
      </c>
      <c r="L59" s="49">
        <v>3.5477499999999997</v>
      </c>
      <c r="M59" s="49">
        <v>40</v>
      </c>
      <c r="N59" s="49">
        <v>2.04</v>
      </c>
      <c r="O59" s="49">
        <v>42.75</v>
      </c>
      <c r="P59" s="49">
        <v>2.18025</v>
      </c>
      <c r="Q59" s="48">
        <v>160</v>
      </c>
      <c r="R59" s="48">
        <v>105.37142857142855</v>
      </c>
      <c r="S59" s="48">
        <v>101.3642857142857</v>
      </c>
      <c r="T59" s="49">
        <v>-2.0522499999999999</v>
      </c>
      <c r="U59" s="49">
        <v>-0.14024999999999999</v>
      </c>
      <c r="V59" s="188">
        <v>2.75</v>
      </c>
    </row>
    <row r="60" spans="1:22" s="11" customFormat="1" x14ac:dyDescent="0.2">
      <c r="A60" s="298"/>
      <c r="B60" s="20">
        <v>54</v>
      </c>
      <c r="C60" s="79" t="s">
        <v>194</v>
      </c>
      <c r="D60" s="50">
        <v>27</v>
      </c>
      <c r="E60" s="44" t="s">
        <v>33</v>
      </c>
      <c r="F60" s="49"/>
      <c r="G60" s="49">
        <v>1366.91</v>
      </c>
      <c r="H60" s="49">
        <v>5.452</v>
      </c>
      <c r="I60" s="49">
        <v>5.452</v>
      </c>
      <c r="J60" s="49">
        <v>4.32</v>
      </c>
      <c r="K60" s="49">
        <v>3.157</v>
      </c>
      <c r="L60" s="49">
        <v>3.8072499999999998</v>
      </c>
      <c r="M60" s="49">
        <v>45</v>
      </c>
      <c r="N60" s="49">
        <v>2.2949999999999999</v>
      </c>
      <c r="O60" s="49">
        <v>32.25</v>
      </c>
      <c r="P60" s="49">
        <v>1.6447499999999999</v>
      </c>
      <c r="Q60" s="48">
        <v>160</v>
      </c>
      <c r="R60" s="48">
        <v>116.92592592592592</v>
      </c>
      <c r="S60" s="48">
        <v>141.00925925925927</v>
      </c>
      <c r="T60" s="49">
        <v>-0.51275000000000048</v>
      </c>
      <c r="U60" s="49">
        <v>0.65024999999999999</v>
      </c>
      <c r="V60" s="188">
        <v>-12.75</v>
      </c>
    </row>
    <row r="61" spans="1:22" s="1" customFormat="1" ht="12.75" customHeight="1" x14ac:dyDescent="0.2">
      <c r="A61" s="298"/>
      <c r="B61" s="20">
        <v>55</v>
      </c>
      <c r="C61" s="80" t="s">
        <v>195</v>
      </c>
      <c r="D61" s="50">
        <v>20</v>
      </c>
      <c r="E61" s="44" t="s">
        <v>33</v>
      </c>
      <c r="F61" s="49"/>
      <c r="G61" s="49">
        <v>1054.0899999999999</v>
      </c>
      <c r="H61" s="49">
        <v>4</v>
      </c>
      <c r="I61" s="49">
        <v>4</v>
      </c>
      <c r="J61" s="49">
        <v>3.2</v>
      </c>
      <c r="K61" s="49">
        <v>2.419</v>
      </c>
      <c r="L61" s="49">
        <v>2.7244900000000003</v>
      </c>
      <c r="M61" s="49">
        <v>31</v>
      </c>
      <c r="N61" s="49">
        <v>1.581</v>
      </c>
      <c r="O61" s="49">
        <v>25.01</v>
      </c>
      <c r="P61" s="49">
        <v>1.2755099999999999</v>
      </c>
      <c r="Q61" s="48">
        <v>160</v>
      </c>
      <c r="R61" s="48">
        <v>120.95</v>
      </c>
      <c r="S61" s="48">
        <v>136.22450000000001</v>
      </c>
      <c r="T61" s="49">
        <v>-0.47550999999999988</v>
      </c>
      <c r="U61" s="49">
        <v>0.30549000000000004</v>
      </c>
      <c r="V61" s="188">
        <v>-5.9899999999999984</v>
      </c>
    </row>
    <row r="62" spans="1:22" s="1" customFormat="1" ht="12.75" customHeight="1" x14ac:dyDescent="0.2">
      <c r="A62" s="298"/>
      <c r="B62" s="20">
        <v>56</v>
      </c>
      <c r="C62" s="80" t="s">
        <v>196</v>
      </c>
      <c r="D62" s="50">
        <v>17</v>
      </c>
      <c r="E62" s="44" t="s">
        <v>33</v>
      </c>
      <c r="F62" s="49"/>
      <c r="G62" s="49">
        <v>843.6</v>
      </c>
      <c r="H62" s="49">
        <v>3.073</v>
      </c>
      <c r="I62" s="49">
        <v>3.073</v>
      </c>
      <c r="J62" s="49">
        <v>2.72</v>
      </c>
      <c r="K62" s="49">
        <v>2.359</v>
      </c>
      <c r="L62" s="49">
        <v>2.1193</v>
      </c>
      <c r="M62" s="49">
        <v>14</v>
      </c>
      <c r="N62" s="49">
        <v>0.71399999999999997</v>
      </c>
      <c r="O62" s="49">
        <v>18.7</v>
      </c>
      <c r="P62" s="49">
        <v>0.95369999999999988</v>
      </c>
      <c r="Q62" s="48">
        <v>160</v>
      </c>
      <c r="R62" s="48">
        <v>138.76470588235293</v>
      </c>
      <c r="S62" s="48">
        <v>124.66470588235295</v>
      </c>
      <c r="T62" s="49">
        <v>-0.60070000000000023</v>
      </c>
      <c r="U62" s="49">
        <v>-0.23969999999999991</v>
      </c>
      <c r="V62" s="188">
        <v>4.6999999999999993</v>
      </c>
    </row>
    <row r="63" spans="1:22" s="11" customFormat="1" x14ac:dyDescent="0.2">
      <c r="A63" s="298"/>
      <c r="B63" s="20">
        <v>57</v>
      </c>
      <c r="C63" s="80" t="s">
        <v>197</v>
      </c>
      <c r="D63" s="50">
        <v>31</v>
      </c>
      <c r="E63" s="44" t="s">
        <v>33</v>
      </c>
      <c r="F63" s="49"/>
      <c r="G63" s="49">
        <v>1742</v>
      </c>
      <c r="H63" s="49">
        <v>7.2590000000000003</v>
      </c>
      <c r="I63" s="49">
        <v>7.2590000000000003</v>
      </c>
      <c r="J63" s="49">
        <v>4.96</v>
      </c>
      <c r="K63" s="49">
        <v>4.8109999999999999</v>
      </c>
      <c r="L63" s="49">
        <v>4.6121000000000008</v>
      </c>
      <c r="M63" s="49">
        <v>48</v>
      </c>
      <c r="N63" s="49">
        <v>2.448</v>
      </c>
      <c r="O63" s="49">
        <v>51.9</v>
      </c>
      <c r="P63" s="49">
        <v>2.6468999999999996</v>
      </c>
      <c r="Q63" s="48">
        <v>160</v>
      </c>
      <c r="R63" s="48">
        <v>155.19354838709677</v>
      </c>
      <c r="S63" s="48">
        <v>148.77741935483871</v>
      </c>
      <c r="T63" s="49">
        <v>-0.34789999999999921</v>
      </c>
      <c r="U63" s="49">
        <v>-0.19889999999999963</v>
      </c>
      <c r="V63" s="188">
        <v>3.8999999999999986</v>
      </c>
    </row>
    <row r="64" spans="1:22" s="11" customFormat="1" x14ac:dyDescent="0.2">
      <c r="A64" s="298"/>
      <c r="B64" s="20">
        <v>58</v>
      </c>
      <c r="C64" s="79" t="s">
        <v>201</v>
      </c>
      <c r="D64" s="50">
        <v>45</v>
      </c>
      <c r="E64" s="50" t="s">
        <v>33</v>
      </c>
      <c r="F64" s="49"/>
      <c r="G64" s="49">
        <v>2347.81</v>
      </c>
      <c r="H64" s="49">
        <v>3.5830000000000002</v>
      </c>
      <c r="I64" s="49">
        <v>3.5830000000000002</v>
      </c>
      <c r="J64" s="49">
        <v>7.2</v>
      </c>
      <c r="K64" s="49">
        <v>2.2060000000000004</v>
      </c>
      <c r="L64" s="49">
        <v>2.1805000000000003</v>
      </c>
      <c r="M64" s="49">
        <v>27</v>
      </c>
      <c r="N64" s="49">
        <v>1.377</v>
      </c>
      <c r="O64" s="49">
        <v>27.5</v>
      </c>
      <c r="P64" s="49">
        <v>1.4024999999999999</v>
      </c>
      <c r="Q64" s="48">
        <v>160</v>
      </c>
      <c r="R64" s="48">
        <v>49.022222222222233</v>
      </c>
      <c r="S64" s="48">
        <v>48.455555555555563</v>
      </c>
      <c r="T64" s="49">
        <v>-5.0194999999999999</v>
      </c>
      <c r="U64" s="49">
        <v>-2.5499999999999856E-2</v>
      </c>
      <c r="V64" s="188">
        <v>0.5</v>
      </c>
    </row>
    <row r="65" spans="1:22" s="11" customFormat="1" x14ac:dyDescent="0.2">
      <c r="A65" s="298"/>
      <c r="B65" s="20">
        <v>59</v>
      </c>
      <c r="C65" s="79" t="s">
        <v>202</v>
      </c>
      <c r="D65" s="50">
        <v>19</v>
      </c>
      <c r="E65" s="50" t="s">
        <v>33</v>
      </c>
      <c r="F65" s="49"/>
      <c r="G65" s="49">
        <v>741.77</v>
      </c>
      <c r="H65" s="49">
        <v>2.7360000000000002</v>
      </c>
      <c r="I65" s="49">
        <v>2.7360000000000002</v>
      </c>
      <c r="J65" s="49">
        <v>3.04</v>
      </c>
      <c r="K65" s="49">
        <v>1.3080000000000003</v>
      </c>
      <c r="L65" s="49">
        <v>1.3335000000000004</v>
      </c>
      <c r="M65" s="49">
        <v>28</v>
      </c>
      <c r="N65" s="49">
        <v>1.4279999999999999</v>
      </c>
      <c r="O65" s="49">
        <v>27.5</v>
      </c>
      <c r="P65" s="49">
        <v>1.4024999999999999</v>
      </c>
      <c r="Q65" s="48">
        <v>160</v>
      </c>
      <c r="R65" s="48">
        <v>68.842105263157904</v>
      </c>
      <c r="S65" s="48">
        <v>70.184210526315809</v>
      </c>
      <c r="T65" s="49">
        <v>-1.7064999999999997</v>
      </c>
      <c r="U65" s="49">
        <v>2.5500000000000078E-2</v>
      </c>
      <c r="V65" s="188">
        <v>-0.5</v>
      </c>
    </row>
    <row r="66" spans="1:22" s="11" customFormat="1" x14ac:dyDescent="0.2">
      <c r="A66" s="298"/>
      <c r="B66" s="20">
        <v>60</v>
      </c>
      <c r="C66" s="79" t="s">
        <v>203</v>
      </c>
      <c r="D66" s="50">
        <v>8</v>
      </c>
      <c r="E66" s="50" t="s">
        <v>33</v>
      </c>
      <c r="F66" s="49"/>
      <c r="G66" s="49">
        <v>366.39</v>
      </c>
      <c r="H66" s="49">
        <v>1.3680000000000001</v>
      </c>
      <c r="I66" s="49">
        <v>1.3680000000000001</v>
      </c>
      <c r="J66" s="49">
        <v>1.28</v>
      </c>
      <c r="K66" s="49">
        <v>0.6030000000000002</v>
      </c>
      <c r="L66" s="49">
        <v>0.46275000000000022</v>
      </c>
      <c r="M66" s="49">
        <v>15</v>
      </c>
      <c r="N66" s="49">
        <v>0.7649999999999999</v>
      </c>
      <c r="O66" s="49">
        <v>17.75</v>
      </c>
      <c r="P66" s="49">
        <v>0.90524999999999989</v>
      </c>
      <c r="Q66" s="48">
        <v>160</v>
      </c>
      <c r="R66" s="48">
        <v>75.375000000000028</v>
      </c>
      <c r="S66" s="48">
        <v>57.843750000000028</v>
      </c>
      <c r="T66" s="49">
        <v>-0.81724999999999981</v>
      </c>
      <c r="U66" s="49">
        <v>-0.14024999999999999</v>
      </c>
      <c r="V66" s="188">
        <v>2.75</v>
      </c>
    </row>
    <row r="67" spans="1:22" s="11" customFormat="1" x14ac:dyDescent="0.2">
      <c r="A67" s="298"/>
      <c r="B67" s="20">
        <v>61</v>
      </c>
      <c r="C67" s="79" t="s">
        <v>204</v>
      </c>
      <c r="D67" s="50">
        <v>65</v>
      </c>
      <c r="E67" s="50" t="s">
        <v>33</v>
      </c>
      <c r="F67" s="49"/>
      <c r="G67" s="49">
        <v>2335.85</v>
      </c>
      <c r="H67" s="49">
        <v>7.8</v>
      </c>
      <c r="I67" s="49">
        <v>7.8</v>
      </c>
      <c r="J67" s="49">
        <v>10.4</v>
      </c>
      <c r="K67" s="49">
        <v>4.9184999999999999</v>
      </c>
      <c r="L67" s="49">
        <v>4.80375</v>
      </c>
      <c r="M67" s="49">
        <v>56.5</v>
      </c>
      <c r="N67" s="49">
        <v>2.8815</v>
      </c>
      <c r="O67" s="49">
        <v>58.75</v>
      </c>
      <c r="P67" s="49">
        <v>2.9962499999999999</v>
      </c>
      <c r="Q67" s="48">
        <v>160</v>
      </c>
      <c r="R67" s="48">
        <v>75.669230769230765</v>
      </c>
      <c r="S67" s="48">
        <v>73.90384615384616</v>
      </c>
      <c r="T67" s="49">
        <v>-5.5962500000000004</v>
      </c>
      <c r="U67" s="49">
        <v>-0.11474999999999991</v>
      </c>
      <c r="V67" s="188">
        <v>2.25</v>
      </c>
    </row>
    <row r="68" spans="1:22" s="11" customFormat="1" x14ac:dyDescent="0.2">
      <c r="A68" s="298"/>
      <c r="B68" s="20">
        <v>62</v>
      </c>
      <c r="C68" s="79" t="s">
        <v>205</v>
      </c>
      <c r="D68" s="50">
        <v>19</v>
      </c>
      <c r="E68" s="50" t="s">
        <v>33</v>
      </c>
      <c r="F68" s="49"/>
      <c r="G68" s="49">
        <v>986.21</v>
      </c>
      <c r="H68" s="49">
        <v>3.4929999999999999</v>
      </c>
      <c r="I68" s="49">
        <v>3.4929999999999999</v>
      </c>
      <c r="J68" s="49">
        <v>3.04</v>
      </c>
      <c r="K68" s="49">
        <v>1.504</v>
      </c>
      <c r="L68" s="49">
        <v>1.7589999999999999</v>
      </c>
      <c r="M68" s="49">
        <v>39</v>
      </c>
      <c r="N68" s="49">
        <v>1.9889999999999999</v>
      </c>
      <c r="O68" s="49">
        <v>34</v>
      </c>
      <c r="P68" s="49">
        <v>1.734</v>
      </c>
      <c r="Q68" s="48">
        <v>160</v>
      </c>
      <c r="R68" s="48">
        <v>79.15789473684211</v>
      </c>
      <c r="S68" s="48">
        <v>92.578947368421055</v>
      </c>
      <c r="T68" s="49">
        <v>-1.2810000000000001</v>
      </c>
      <c r="U68" s="49">
        <v>0.25499999999999989</v>
      </c>
      <c r="V68" s="188">
        <v>-5</v>
      </c>
    </row>
    <row r="69" spans="1:22" s="11" customFormat="1" x14ac:dyDescent="0.2">
      <c r="A69" s="298"/>
      <c r="B69" s="20">
        <v>63</v>
      </c>
      <c r="C69" s="79" t="s">
        <v>206</v>
      </c>
      <c r="D69" s="50">
        <v>20</v>
      </c>
      <c r="E69" s="50" t="s">
        <v>33</v>
      </c>
      <c r="F69" s="49"/>
      <c r="G69" s="49">
        <v>1634.6</v>
      </c>
      <c r="H69" s="49">
        <v>2.8130000000000002</v>
      </c>
      <c r="I69" s="49">
        <v>2.8130000000000002</v>
      </c>
      <c r="J69" s="49">
        <v>3.2</v>
      </c>
      <c r="K69" s="49">
        <v>1.8440000000000003</v>
      </c>
      <c r="L69" s="49">
        <v>1.6910000000000003</v>
      </c>
      <c r="M69" s="49">
        <v>19</v>
      </c>
      <c r="N69" s="49">
        <v>0.96899999999999997</v>
      </c>
      <c r="O69" s="49">
        <v>22</v>
      </c>
      <c r="P69" s="49">
        <v>1.1219999999999999</v>
      </c>
      <c r="Q69" s="48">
        <v>160</v>
      </c>
      <c r="R69" s="48">
        <v>92.200000000000017</v>
      </c>
      <c r="S69" s="48">
        <v>84.550000000000011</v>
      </c>
      <c r="T69" s="49">
        <v>-1.5089999999999999</v>
      </c>
      <c r="U69" s="49">
        <v>-0.15299999999999991</v>
      </c>
      <c r="V69" s="188">
        <v>3</v>
      </c>
    </row>
    <row r="70" spans="1:22" s="11" customFormat="1" x14ac:dyDescent="0.2">
      <c r="A70" s="298"/>
      <c r="B70" s="20">
        <v>64</v>
      </c>
      <c r="C70" s="79" t="s">
        <v>207</v>
      </c>
      <c r="D70" s="50">
        <v>45</v>
      </c>
      <c r="E70" s="50" t="s">
        <v>33</v>
      </c>
      <c r="F70" s="49"/>
      <c r="G70" s="49">
        <v>2347.81</v>
      </c>
      <c r="H70" s="49">
        <v>6.9320000000000004</v>
      </c>
      <c r="I70" s="49">
        <v>6.9320000000000004</v>
      </c>
      <c r="J70" s="49">
        <v>7.2</v>
      </c>
      <c r="K70" s="49">
        <v>4.2800000000000011</v>
      </c>
      <c r="L70" s="49">
        <v>3.6170000000000004</v>
      </c>
      <c r="M70" s="49">
        <v>52</v>
      </c>
      <c r="N70" s="49">
        <v>2.6519999999999997</v>
      </c>
      <c r="O70" s="49">
        <v>65</v>
      </c>
      <c r="P70" s="49">
        <v>3.3149999999999999</v>
      </c>
      <c r="Q70" s="48">
        <v>160</v>
      </c>
      <c r="R70" s="48">
        <v>95.111111111111128</v>
      </c>
      <c r="S70" s="48">
        <v>80.377777777777794</v>
      </c>
      <c r="T70" s="49">
        <v>-3.5829999999999997</v>
      </c>
      <c r="U70" s="49">
        <v>-0.66300000000000026</v>
      </c>
      <c r="V70" s="188">
        <v>13</v>
      </c>
    </row>
    <row r="71" spans="1:22" s="11" customFormat="1" x14ac:dyDescent="0.2">
      <c r="A71" s="298"/>
      <c r="B71" s="20">
        <v>65</v>
      </c>
      <c r="C71" s="79" t="s">
        <v>208</v>
      </c>
      <c r="D71" s="50">
        <v>25</v>
      </c>
      <c r="E71" s="50" t="s">
        <v>33</v>
      </c>
      <c r="F71" s="49"/>
      <c r="G71" s="49">
        <v>1311.58</v>
      </c>
      <c r="H71" s="49">
        <v>4.5519999999999996</v>
      </c>
      <c r="I71" s="49">
        <v>4.5519999999999996</v>
      </c>
      <c r="J71" s="49">
        <v>4</v>
      </c>
      <c r="K71" s="49">
        <v>2.5119999999999996</v>
      </c>
      <c r="L71" s="49">
        <v>2.5119999999999996</v>
      </c>
      <c r="M71" s="49">
        <v>40</v>
      </c>
      <c r="N71" s="49">
        <v>2.04</v>
      </c>
      <c r="O71" s="49">
        <v>40</v>
      </c>
      <c r="P71" s="49">
        <v>2.04</v>
      </c>
      <c r="Q71" s="48">
        <v>160</v>
      </c>
      <c r="R71" s="48">
        <v>100.47999999999998</v>
      </c>
      <c r="S71" s="48">
        <v>100.47999999999998</v>
      </c>
      <c r="T71" s="49">
        <v>-1.4880000000000004</v>
      </c>
      <c r="U71" s="49">
        <v>0</v>
      </c>
      <c r="V71" s="188">
        <v>0</v>
      </c>
    </row>
    <row r="72" spans="1:22" s="11" customFormat="1" x14ac:dyDescent="0.2">
      <c r="A72" s="298"/>
      <c r="B72" s="20">
        <v>66</v>
      </c>
      <c r="C72" s="81" t="s">
        <v>209</v>
      </c>
      <c r="D72" s="82">
        <v>32</v>
      </c>
      <c r="E72" s="82" t="s">
        <v>33</v>
      </c>
      <c r="F72" s="83"/>
      <c r="G72" s="83">
        <v>1803.8</v>
      </c>
      <c r="H72" s="49">
        <v>6.4850000000000003</v>
      </c>
      <c r="I72" s="49">
        <v>6.4850000000000003</v>
      </c>
      <c r="J72" s="83">
        <v>5.12</v>
      </c>
      <c r="K72" s="49">
        <v>3.9350000000000005</v>
      </c>
      <c r="L72" s="49">
        <v>4.1593999999999998</v>
      </c>
      <c r="M72" s="49">
        <v>50</v>
      </c>
      <c r="N72" s="49">
        <v>2.5499999999999998</v>
      </c>
      <c r="O72" s="49">
        <v>45.6</v>
      </c>
      <c r="P72" s="49">
        <v>2.3256000000000001</v>
      </c>
      <c r="Q72" s="48">
        <v>160</v>
      </c>
      <c r="R72" s="48">
        <v>122.96875000000001</v>
      </c>
      <c r="S72" s="48">
        <v>129.98124999999999</v>
      </c>
      <c r="T72" s="49">
        <v>-0.96060000000000034</v>
      </c>
      <c r="U72" s="49">
        <v>0.22439999999999971</v>
      </c>
      <c r="V72" s="188">
        <v>-4.3999999999999986</v>
      </c>
    </row>
    <row r="73" spans="1:22" s="11" customFormat="1" x14ac:dyDescent="0.2">
      <c r="A73" s="298"/>
      <c r="B73" s="20">
        <v>67</v>
      </c>
      <c r="C73" s="79" t="s">
        <v>210</v>
      </c>
      <c r="D73" s="50">
        <v>20</v>
      </c>
      <c r="E73" s="50" t="s">
        <v>33</v>
      </c>
      <c r="F73" s="49"/>
      <c r="G73" s="49">
        <v>1058.4000000000001</v>
      </c>
      <c r="H73" s="49">
        <v>4</v>
      </c>
      <c r="I73" s="49">
        <v>4</v>
      </c>
      <c r="J73" s="49">
        <v>3.2</v>
      </c>
      <c r="K73" s="49">
        <v>2.6230000000000002</v>
      </c>
      <c r="L73" s="49">
        <v>2.9672499999999999</v>
      </c>
      <c r="M73" s="49">
        <v>27</v>
      </c>
      <c r="N73" s="49">
        <v>1.377</v>
      </c>
      <c r="O73" s="49">
        <v>20.25</v>
      </c>
      <c r="P73" s="49">
        <v>1.0327499999999998</v>
      </c>
      <c r="Q73" s="48">
        <v>160</v>
      </c>
      <c r="R73" s="48">
        <v>131.15</v>
      </c>
      <c r="S73" s="48">
        <v>148.36250000000001</v>
      </c>
      <c r="T73" s="49">
        <v>-0.23275000000000023</v>
      </c>
      <c r="U73" s="49">
        <v>0.34425000000000017</v>
      </c>
      <c r="V73" s="188">
        <v>-6.75</v>
      </c>
    </row>
    <row r="74" spans="1:22" s="11" customFormat="1" x14ac:dyDescent="0.2">
      <c r="A74" s="298"/>
      <c r="B74" s="20">
        <v>68</v>
      </c>
      <c r="C74" s="79" t="s">
        <v>211</v>
      </c>
      <c r="D74" s="50">
        <v>36</v>
      </c>
      <c r="E74" s="50" t="s">
        <v>33</v>
      </c>
      <c r="F74" s="49"/>
      <c r="G74" s="49">
        <v>1527.8</v>
      </c>
      <c r="H74" s="49">
        <v>7.2930000000000001</v>
      </c>
      <c r="I74" s="49">
        <v>7.2930000000000001</v>
      </c>
      <c r="J74" s="49">
        <v>5.76</v>
      </c>
      <c r="K74" s="49">
        <v>4.8450000000000006</v>
      </c>
      <c r="L74" s="49">
        <v>5.0750100000000007</v>
      </c>
      <c r="M74" s="49">
        <v>48</v>
      </c>
      <c r="N74" s="49">
        <v>2.448</v>
      </c>
      <c r="O74" s="49">
        <v>43.49</v>
      </c>
      <c r="P74" s="49">
        <v>2.2179899999999999</v>
      </c>
      <c r="Q74" s="48">
        <v>160</v>
      </c>
      <c r="R74" s="48">
        <v>134.58333333333337</v>
      </c>
      <c r="S74" s="48">
        <v>140.97250000000003</v>
      </c>
      <c r="T74" s="49">
        <v>-0.6849899999999991</v>
      </c>
      <c r="U74" s="49">
        <v>0.23001000000000005</v>
      </c>
      <c r="V74" s="188">
        <v>-4.509999999999998</v>
      </c>
    </row>
    <row r="75" spans="1:22" s="11" customFormat="1" x14ac:dyDescent="0.2">
      <c r="A75" s="298"/>
      <c r="B75" s="20">
        <v>69</v>
      </c>
      <c r="C75" s="79" t="s">
        <v>212</v>
      </c>
      <c r="D75" s="50">
        <v>20</v>
      </c>
      <c r="E75" s="50" t="s">
        <v>33</v>
      </c>
      <c r="F75" s="49"/>
      <c r="G75" s="49">
        <v>1080.71</v>
      </c>
      <c r="H75" s="49">
        <v>4</v>
      </c>
      <c r="I75" s="49">
        <v>4</v>
      </c>
      <c r="J75" s="49">
        <v>3.2</v>
      </c>
      <c r="K75" s="49">
        <v>2.7250000000000001</v>
      </c>
      <c r="L75" s="49">
        <v>2.1895000000000002</v>
      </c>
      <c r="M75" s="49">
        <v>25</v>
      </c>
      <c r="N75" s="49">
        <v>1.2749999999999999</v>
      </c>
      <c r="O75" s="49">
        <v>35.5</v>
      </c>
      <c r="P75" s="49">
        <v>1.8104999999999998</v>
      </c>
      <c r="Q75" s="48">
        <v>160</v>
      </c>
      <c r="R75" s="48">
        <v>136.25</v>
      </c>
      <c r="S75" s="48">
        <v>109.47499999999999</v>
      </c>
      <c r="T75" s="49">
        <v>-1.0105</v>
      </c>
      <c r="U75" s="49">
        <v>-0.53549999999999986</v>
      </c>
      <c r="V75" s="188">
        <v>10.5</v>
      </c>
    </row>
    <row r="76" spans="1:22" s="11" customFormat="1" x14ac:dyDescent="0.2">
      <c r="A76" s="298"/>
      <c r="B76" s="20">
        <v>70</v>
      </c>
      <c r="C76" s="79" t="s">
        <v>213</v>
      </c>
      <c r="D76" s="50">
        <v>26</v>
      </c>
      <c r="E76" s="50" t="s">
        <v>33</v>
      </c>
      <c r="F76" s="49"/>
      <c r="G76" s="49">
        <v>1332.27</v>
      </c>
      <c r="H76" s="49">
        <v>4.5709999999999997</v>
      </c>
      <c r="I76" s="49">
        <v>4.5709999999999997</v>
      </c>
      <c r="J76" s="49">
        <v>4.16</v>
      </c>
      <c r="K76" s="49">
        <v>3.5509999999999997</v>
      </c>
      <c r="L76" s="49">
        <v>2.64473</v>
      </c>
      <c r="M76" s="49">
        <v>20</v>
      </c>
      <c r="N76" s="49">
        <v>1.02</v>
      </c>
      <c r="O76" s="49">
        <v>37.770000000000003</v>
      </c>
      <c r="P76" s="49">
        <v>1.9262699999999999</v>
      </c>
      <c r="Q76" s="48">
        <v>160</v>
      </c>
      <c r="R76" s="48">
        <v>136.57692307692307</v>
      </c>
      <c r="S76" s="48">
        <v>101.72038461538462</v>
      </c>
      <c r="T76" s="49">
        <v>-1.5152700000000001</v>
      </c>
      <c r="U76" s="49">
        <v>-0.90626999999999991</v>
      </c>
      <c r="V76" s="188">
        <v>17.770000000000003</v>
      </c>
    </row>
    <row r="77" spans="1:22" s="11" customFormat="1" x14ac:dyDescent="0.2">
      <c r="A77" s="298"/>
      <c r="B77" s="20">
        <v>71</v>
      </c>
      <c r="C77" s="79" t="s">
        <v>214</v>
      </c>
      <c r="D77" s="50">
        <v>18</v>
      </c>
      <c r="E77" s="50" t="s">
        <v>33</v>
      </c>
      <c r="F77" s="49"/>
      <c r="G77" s="49">
        <v>802.48</v>
      </c>
      <c r="H77" s="49">
        <v>3.8559999999999999</v>
      </c>
      <c r="I77" s="49">
        <v>3.8559999999999999</v>
      </c>
      <c r="J77" s="49">
        <v>2.88</v>
      </c>
      <c r="K77" s="49">
        <v>2.4790000000000001</v>
      </c>
      <c r="L77" s="49">
        <v>2.5095999999999998</v>
      </c>
      <c r="M77" s="49">
        <v>27</v>
      </c>
      <c r="N77" s="49">
        <v>1.377</v>
      </c>
      <c r="O77" s="49">
        <v>26.4</v>
      </c>
      <c r="P77" s="49">
        <v>1.3463999999999998</v>
      </c>
      <c r="Q77" s="48">
        <v>160</v>
      </c>
      <c r="R77" s="48">
        <v>137.72222222222223</v>
      </c>
      <c r="S77" s="48">
        <v>139.42222222222222</v>
      </c>
      <c r="T77" s="49">
        <v>-0.37040000000000006</v>
      </c>
      <c r="U77" s="49">
        <v>3.0600000000000183E-2</v>
      </c>
      <c r="V77" s="188">
        <v>-0.60000000000000142</v>
      </c>
    </row>
    <row r="78" spans="1:22" s="11" customFormat="1" x14ac:dyDescent="0.2">
      <c r="A78" s="298"/>
      <c r="B78" s="20">
        <v>72</v>
      </c>
      <c r="C78" s="79" t="s">
        <v>215</v>
      </c>
      <c r="D78" s="50">
        <v>20</v>
      </c>
      <c r="E78" s="50" t="s">
        <v>33</v>
      </c>
      <c r="F78" s="49"/>
      <c r="G78" s="49">
        <v>1062</v>
      </c>
      <c r="H78" s="49">
        <v>3.9009999999999998</v>
      </c>
      <c r="I78" s="49">
        <v>3.9009999999999998</v>
      </c>
      <c r="J78" s="49">
        <v>3.2</v>
      </c>
      <c r="K78" s="49">
        <v>2.7789999999999999</v>
      </c>
      <c r="L78" s="49">
        <v>3.0084999999999997</v>
      </c>
      <c r="M78" s="49">
        <v>22</v>
      </c>
      <c r="N78" s="49">
        <v>1.1219999999999999</v>
      </c>
      <c r="O78" s="49">
        <v>17.5</v>
      </c>
      <c r="P78" s="49">
        <v>0.89249999999999996</v>
      </c>
      <c r="Q78" s="48">
        <v>160</v>
      </c>
      <c r="R78" s="48">
        <v>138.94999999999999</v>
      </c>
      <c r="S78" s="48">
        <v>150.42499999999998</v>
      </c>
      <c r="T78" s="49">
        <v>-0.19150000000000045</v>
      </c>
      <c r="U78" s="49">
        <v>0.22949999999999993</v>
      </c>
      <c r="V78" s="188">
        <v>-4.5</v>
      </c>
    </row>
    <row r="79" spans="1:22" s="11" customFormat="1" x14ac:dyDescent="0.2">
      <c r="A79" s="298"/>
      <c r="B79" s="20">
        <v>73</v>
      </c>
      <c r="C79" s="79" t="s">
        <v>216</v>
      </c>
      <c r="D79" s="50">
        <v>17</v>
      </c>
      <c r="E79" s="50" t="s">
        <v>33</v>
      </c>
      <c r="F79" s="49"/>
      <c r="G79" s="49">
        <v>730.56</v>
      </c>
      <c r="H79" s="49">
        <v>3.5</v>
      </c>
      <c r="I79" s="49">
        <v>3.5</v>
      </c>
      <c r="J79" s="49">
        <v>2.72</v>
      </c>
      <c r="K79" s="49">
        <v>2.3780000000000001</v>
      </c>
      <c r="L79" s="49">
        <v>2.8624999999999998</v>
      </c>
      <c r="M79" s="49">
        <v>22</v>
      </c>
      <c r="N79" s="49">
        <v>1.1219999999999999</v>
      </c>
      <c r="O79" s="49">
        <v>12.5</v>
      </c>
      <c r="P79" s="49">
        <v>0.63749999999999996</v>
      </c>
      <c r="Q79" s="48">
        <v>160</v>
      </c>
      <c r="R79" s="48">
        <v>139.88235294117646</v>
      </c>
      <c r="S79" s="48">
        <v>168.38235294117646</v>
      </c>
      <c r="T79" s="49">
        <v>0.14249999999999963</v>
      </c>
      <c r="U79" s="49">
        <v>0.48449999999999993</v>
      </c>
      <c r="V79" s="188">
        <v>-9.5</v>
      </c>
    </row>
    <row r="80" spans="1:22" s="11" customFormat="1" x14ac:dyDescent="0.2">
      <c r="A80" s="298"/>
      <c r="B80" s="20">
        <v>74</v>
      </c>
      <c r="C80" s="79" t="s">
        <v>217</v>
      </c>
      <c r="D80" s="50">
        <v>30</v>
      </c>
      <c r="E80" s="50" t="s">
        <v>33</v>
      </c>
      <c r="F80" s="49"/>
      <c r="G80" s="49">
        <v>1621.65</v>
      </c>
      <c r="H80" s="49">
        <v>6.9630000000000001</v>
      </c>
      <c r="I80" s="49">
        <v>6.9630000000000001</v>
      </c>
      <c r="J80" s="49">
        <v>4.8</v>
      </c>
      <c r="K80" s="49">
        <v>4.2089999999999996</v>
      </c>
      <c r="L80" s="49">
        <v>4.8719999999999999</v>
      </c>
      <c r="M80" s="49">
        <v>54</v>
      </c>
      <c r="N80" s="49">
        <v>2.754</v>
      </c>
      <c r="O80" s="49">
        <v>41</v>
      </c>
      <c r="P80" s="49">
        <v>2.0909999999999997</v>
      </c>
      <c r="Q80" s="48">
        <v>160</v>
      </c>
      <c r="R80" s="48">
        <v>140.30000000000001</v>
      </c>
      <c r="S80" s="48">
        <v>162.4</v>
      </c>
      <c r="T80" s="49">
        <v>7.2000000000000064E-2</v>
      </c>
      <c r="U80" s="49">
        <v>0.66300000000000026</v>
      </c>
      <c r="V80" s="188">
        <v>-13</v>
      </c>
    </row>
    <row r="81" spans="1:22" s="11" customFormat="1" x14ac:dyDescent="0.2">
      <c r="A81" s="298"/>
      <c r="B81" s="20">
        <v>75</v>
      </c>
      <c r="C81" s="80" t="s">
        <v>218</v>
      </c>
      <c r="D81" s="50">
        <v>2</v>
      </c>
      <c r="E81" s="50" t="s">
        <v>33</v>
      </c>
      <c r="F81" s="49"/>
      <c r="G81" s="49">
        <v>107.98</v>
      </c>
      <c r="H81" s="49">
        <v>0.38300000000000001</v>
      </c>
      <c r="I81" s="49">
        <v>0.38300000000000001</v>
      </c>
      <c r="J81" s="49">
        <v>0.32</v>
      </c>
      <c r="K81" s="49">
        <v>0.28100000000000003</v>
      </c>
      <c r="L81" s="49">
        <v>0.28100000000000003</v>
      </c>
      <c r="M81" s="49">
        <v>2</v>
      </c>
      <c r="N81" s="49">
        <v>0.10199999999999999</v>
      </c>
      <c r="O81" s="49">
        <v>2</v>
      </c>
      <c r="P81" s="49">
        <v>0.10199999999999999</v>
      </c>
      <c r="Q81" s="48">
        <v>160</v>
      </c>
      <c r="R81" s="48">
        <v>140.5</v>
      </c>
      <c r="S81" s="48">
        <v>140.5</v>
      </c>
      <c r="T81" s="49">
        <v>-3.8999999999999979E-2</v>
      </c>
      <c r="U81" s="49">
        <v>0</v>
      </c>
      <c r="V81" s="188">
        <v>0</v>
      </c>
    </row>
    <row r="82" spans="1:22" s="11" customFormat="1" x14ac:dyDescent="0.2">
      <c r="A82" s="298"/>
      <c r="B82" s="20">
        <v>76</v>
      </c>
      <c r="C82" s="81" t="s">
        <v>219</v>
      </c>
      <c r="D82" s="82">
        <v>39</v>
      </c>
      <c r="E82" s="82" t="s">
        <v>33</v>
      </c>
      <c r="F82" s="83"/>
      <c r="G82" s="83">
        <v>2158.09</v>
      </c>
      <c r="H82" s="49">
        <v>9.2390000000000008</v>
      </c>
      <c r="I82" s="49">
        <v>9.2390000000000008</v>
      </c>
      <c r="J82" s="83">
        <v>6.24</v>
      </c>
      <c r="K82" s="49">
        <v>5.9750000000000014</v>
      </c>
      <c r="L82" s="49">
        <v>6.1050500000000003</v>
      </c>
      <c r="M82" s="49">
        <v>64</v>
      </c>
      <c r="N82" s="49">
        <v>3.2639999999999998</v>
      </c>
      <c r="O82" s="49">
        <v>61.45</v>
      </c>
      <c r="P82" s="49">
        <v>3.13395</v>
      </c>
      <c r="Q82" s="48">
        <v>160</v>
      </c>
      <c r="R82" s="48">
        <v>153.20512820512826</v>
      </c>
      <c r="S82" s="48">
        <v>156.53974358974361</v>
      </c>
      <c r="T82" s="49">
        <v>-0.1349499999999999</v>
      </c>
      <c r="U82" s="49">
        <v>0.13004999999999978</v>
      </c>
      <c r="V82" s="188">
        <v>-2.5499999999999972</v>
      </c>
    </row>
    <row r="83" spans="1:22" s="11" customFormat="1" x14ac:dyDescent="0.2">
      <c r="A83" s="298"/>
      <c r="B83" s="20">
        <v>77</v>
      </c>
      <c r="C83" s="45" t="s">
        <v>229</v>
      </c>
      <c r="D83" s="46">
        <v>119</v>
      </c>
      <c r="E83" s="47" t="s">
        <v>154</v>
      </c>
      <c r="F83" s="94">
        <v>5779.13</v>
      </c>
      <c r="G83" s="94">
        <v>5779.13</v>
      </c>
      <c r="H83" s="95">
        <v>19.71</v>
      </c>
      <c r="I83" s="49">
        <v>19.71</v>
      </c>
      <c r="J83" s="49">
        <v>19.04</v>
      </c>
      <c r="K83" s="49">
        <v>7.4369700000000023</v>
      </c>
      <c r="L83" s="49">
        <v>7.4964756000000019</v>
      </c>
      <c r="M83" s="95">
        <v>231</v>
      </c>
      <c r="N83" s="49">
        <v>12.273029999999999</v>
      </c>
      <c r="O83" s="95">
        <v>229.88</v>
      </c>
      <c r="P83" s="49">
        <v>12.213524399999999</v>
      </c>
      <c r="Q83" s="48">
        <v>160</v>
      </c>
      <c r="R83" s="48">
        <v>62.495546218487412</v>
      </c>
      <c r="S83" s="48">
        <v>62.995593277310938</v>
      </c>
      <c r="T83" s="49">
        <v>-11.543524399999997</v>
      </c>
      <c r="U83" s="49">
        <v>5.9505599999999603E-2</v>
      </c>
      <c r="V83" s="188">
        <v>-1.1200000000000045</v>
      </c>
    </row>
    <row r="84" spans="1:22" s="11" customFormat="1" x14ac:dyDescent="0.2">
      <c r="A84" s="298"/>
      <c r="B84" s="20">
        <v>78</v>
      </c>
      <c r="C84" s="45" t="s">
        <v>230</v>
      </c>
      <c r="D84" s="46">
        <v>119</v>
      </c>
      <c r="E84" s="47" t="s">
        <v>154</v>
      </c>
      <c r="F84" s="94">
        <v>5794.02</v>
      </c>
      <c r="G84" s="94">
        <v>5794.02</v>
      </c>
      <c r="H84" s="95">
        <v>21.65</v>
      </c>
      <c r="I84" s="49">
        <v>21.65</v>
      </c>
      <c r="J84" s="49">
        <v>19.04</v>
      </c>
      <c r="K84" s="49">
        <v>10.75835</v>
      </c>
      <c r="L84" s="49">
        <v>10.751974399999998</v>
      </c>
      <c r="M84" s="95">
        <v>205</v>
      </c>
      <c r="N84" s="49">
        <v>10.891649999999998</v>
      </c>
      <c r="O84" s="95">
        <v>205.12</v>
      </c>
      <c r="P84" s="49">
        <v>10.8980256</v>
      </c>
      <c r="Q84" s="48">
        <v>160</v>
      </c>
      <c r="R84" s="48">
        <v>90.406302521008413</v>
      </c>
      <c r="S84" s="48">
        <v>90.352726050420145</v>
      </c>
      <c r="T84" s="49">
        <v>-8.288025600000001</v>
      </c>
      <c r="U84" s="49">
        <v>-6.3756000000019242E-3</v>
      </c>
      <c r="V84" s="188">
        <v>0.12000000000000455</v>
      </c>
    </row>
    <row r="85" spans="1:22" s="11" customFormat="1" x14ac:dyDescent="0.2">
      <c r="A85" s="298"/>
      <c r="B85" s="20">
        <v>79</v>
      </c>
      <c r="C85" s="45" t="s">
        <v>231</v>
      </c>
      <c r="D85" s="46">
        <v>60</v>
      </c>
      <c r="E85" s="47" t="s">
        <v>154</v>
      </c>
      <c r="F85" s="94">
        <v>3632</v>
      </c>
      <c r="G85" s="94">
        <v>3632</v>
      </c>
      <c r="H85" s="95">
        <v>13.16</v>
      </c>
      <c r="I85" s="49">
        <v>13.16</v>
      </c>
      <c r="J85" s="49">
        <v>9.6</v>
      </c>
      <c r="K85" s="49">
        <v>6.0405800000000003</v>
      </c>
      <c r="L85" s="49">
        <v>5.881190000000001</v>
      </c>
      <c r="M85" s="95">
        <v>134</v>
      </c>
      <c r="N85" s="49">
        <v>7.1194199999999999</v>
      </c>
      <c r="O85" s="95">
        <v>137</v>
      </c>
      <c r="P85" s="49">
        <v>7.2788099999999991</v>
      </c>
      <c r="Q85" s="48">
        <v>160</v>
      </c>
      <c r="R85" s="48">
        <v>100.67633333333333</v>
      </c>
      <c r="S85" s="48">
        <v>98.019833333333352</v>
      </c>
      <c r="T85" s="49">
        <v>-3.7188099999999986</v>
      </c>
      <c r="U85" s="49">
        <v>-0.15938999999999925</v>
      </c>
      <c r="V85" s="188">
        <v>3</v>
      </c>
    </row>
    <row r="86" spans="1:22" s="11" customFormat="1" x14ac:dyDescent="0.2">
      <c r="A86" s="298"/>
      <c r="B86" s="20">
        <v>80</v>
      </c>
      <c r="C86" s="45" t="s">
        <v>232</v>
      </c>
      <c r="D86" s="46">
        <v>21</v>
      </c>
      <c r="E86" s="47" t="s">
        <v>154</v>
      </c>
      <c r="F86" s="94">
        <v>960.25</v>
      </c>
      <c r="G86" s="96">
        <v>960.25</v>
      </c>
      <c r="H86" s="49">
        <v>3.411</v>
      </c>
      <c r="I86" s="49">
        <v>3.411</v>
      </c>
      <c r="J86" s="49">
        <v>3.2</v>
      </c>
      <c r="K86" s="49">
        <v>1.8702300000000001</v>
      </c>
      <c r="L86" s="49">
        <v>2.1518190000000001</v>
      </c>
      <c r="M86" s="49">
        <v>29</v>
      </c>
      <c r="N86" s="49">
        <v>1.54077</v>
      </c>
      <c r="O86" s="49">
        <v>23.7</v>
      </c>
      <c r="P86" s="49">
        <v>1.2591809999999999</v>
      </c>
      <c r="Q86" s="48">
        <v>152.38095238095238</v>
      </c>
      <c r="R86" s="48">
        <v>89.058571428571426</v>
      </c>
      <c r="S86" s="48">
        <v>102.46757142857143</v>
      </c>
      <c r="T86" s="49">
        <v>-1.048181</v>
      </c>
      <c r="U86" s="49">
        <v>0.28158900000000009</v>
      </c>
      <c r="V86" s="188">
        <v>-5.3000000000000007</v>
      </c>
    </row>
    <row r="87" spans="1:22" s="11" customFormat="1" x14ac:dyDescent="0.2">
      <c r="A87" s="298"/>
      <c r="B87" s="20">
        <v>81</v>
      </c>
      <c r="C87" s="45" t="s">
        <v>233</v>
      </c>
      <c r="D87" s="46">
        <v>75</v>
      </c>
      <c r="E87" s="47" t="s">
        <v>154</v>
      </c>
      <c r="F87" s="94">
        <v>3949.25</v>
      </c>
      <c r="G87" s="94">
        <v>3949.25</v>
      </c>
      <c r="H87" s="95">
        <v>13.64</v>
      </c>
      <c r="I87" s="49">
        <v>13.64</v>
      </c>
      <c r="J87" s="49">
        <v>12</v>
      </c>
      <c r="K87" s="49">
        <v>7.5831800000000014</v>
      </c>
      <c r="L87" s="49">
        <v>7.7255684000000011</v>
      </c>
      <c r="M87" s="95">
        <v>114</v>
      </c>
      <c r="N87" s="49">
        <v>6.0568199999999992</v>
      </c>
      <c r="O87" s="95">
        <v>111.32</v>
      </c>
      <c r="P87" s="49">
        <v>5.9144315999999995</v>
      </c>
      <c r="Q87" s="48">
        <v>160</v>
      </c>
      <c r="R87" s="48">
        <v>101.10906666666668</v>
      </c>
      <c r="S87" s="48">
        <v>103.00757866666667</v>
      </c>
      <c r="T87" s="49">
        <v>-4.2744315999999989</v>
      </c>
      <c r="U87" s="49">
        <v>0.14238839999999975</v>
      </c>
      <c r="V87" s="188">
        <v>-2.6800000000000068</v>
      </c>
    </row>
    <row r="88" spans="1:22" s="11" customFormat="1" x14ac:dyDescent="0.2">
      <c r="A88" s="298"/>
      <c r="B88" s="20">
        <v>82</v>
      </c>
      <c r="C88" s="45" t="s">
        <v>234</v>
      </c>
      <c r="D88" s="46">
        <v>20</v>
      </c>
      <c r="E88" s="47" t="s">
        <v>154</v>
      </c>
      <c r="F88" s="94">
        <v>1189.8399999999999</v>
      </c>
      <c r="G88" s="94">
        <v>1189.8399999999999</v>
      </c>
      <c r="H88" s="95">
        <v>4.51</v>
      </c>
      <c r="I88" s="49">
        <v>4.51</v>
      </c>
      <c r="J88" s="49">
        <v>3.2</v>
      </c>
      <c r="K88" s="49">
        <v>2.54419</v>
      </c>
      <c r="L88" s="49">
        <v>2.1042736</v>
      </c>
      <c r="M88" s="95">
        <v>37</v>
      </c>
      <c r="N88" s="49">
        <v>1.9658099999999998</v>
      </c>
      <c r="O88" s="95">
        <v>45.28</v>
      </c>
      <c r="P88" s="49">
        <v>2.4057263999999998</v>
      </c>
      <c r="Q88" s="48">
        <v>160</v>
      </c>
      <c r="R88" s="48">
        <v>127.20950000000001</v>
      </c>
      <c r="S88" s="48">
        <v>105.21368</v>
      </c>
      <c r="T88" s="49">
        <v>-1.0957264000000002</v>
      </c>
      <c r="U88" s="49">
        <v>-0.43991639999999999</v>
      </c>
      <c r="V88" s="188">
        <v>8.2800000000000011</v>
      </c>
    </row>
    <row r="89" spans="1:22" s="11" customFormat="1" x14ac:dyDescent="0.2">
      <c r="A89" s="298"/>
      <c r="B89" s="20">
        <v>83</v>
      </c>
      <c r="C89" s="45" t="s">
        <v>235</v>
      </c>
      <c r="D89" s="46">
        <v>24</v>
      </c>
      <c r="E89" s="47" t="s">
        <v>154</v>
      </c>
      <c r="F89" s="94">
        <v>884.66</v>
      </c>
      <c r="G89" s="94">
        <v>884.66</v>
      </c>
      <c r="H89" s="95">
        <v>4.57</v>
      </c>
      <c r="I89" s="49">
        <v>4.57</v>
      </c>
      <c r="J89" s="49">
        <v>3.69</v>
      </c>
      <c r="K89" s="49">
        <v>2.4448000000000003</v>
      </c>
      <c r="L89" s="49">
        <v>2.5951579000000002</v>
      </c>
      <c r="M89" s="95">
        <v>40</v>
      </c>
      <c r="N89" s="49">
        <v>2.1252</v>
      </c>
      <c r="O89" s="95">
        <v>37.17</v>
      </c>
      <c r="P89" s="49">
        <v>1.9748421</v>
      </c>
      <c r="Q89" s="48">
        <v>153.75</v>
      </c>
      <c r="R89" s="48">
        <v>101.86666666666667</v>
      </c>
      <c r="S89" s="48">
        <v>108.13157916666667</v>
      </c>
      <c r="T89" s="49">
        <v>-1.0948420999999997</v>
      </c>
      <c r="U89" s="49">
        <v>0.15035789999999993</v>
      </c>
      <c r="V89" s="188">
        <v>-2.8299999999999983</v>
      </c>
    </row>
    <row r="90" spans="1:22" s="11" customFormat="1" x14ac:dyDescent="0.2">
      <c r="A90" s="298"/>
      <c r="B90" s="20">
        <v>84</v>
      </c>
      <c r="C90" s="45" t="s">
        <v>236</v>
      </c>
      <c r="D90" s="46">
        <v>55</v>
      </c>
      <c r="E90" s="47" t="s">
        <v>154</v>
      </c>
      <c r="F90" s="94">
        <v>2960.91</v>
      </c>
      <c r="G90" s="94">
        <v>2960.91</v>
      </c>
      <c r="H90" s="95">
        <v>12.03</v>
      </c>
      <c r="I90" s="49">
        <v>12.03</v>
      </c>
      <c r="J90" s="49">
        <v>8.8000000000000007</v>
      </c>
      <c r="K90" s="49">
        <v>6.8232599999999994</v>
      </c>
      <c r="L90" s="49">
        <v>6.0263099999999996</v>
      </c>
      <c r="M90" s="95">
        <v>98</v>
      </c>
      <c r="N90" s="49">
        <v>5.2067399999999999</v>
      </c>
      <c r="O90" s="95">
        <v>113</v>
      </c>
      <c r="P90" s="49">
        <v>6.0036899999999997</v>
      </c>
      <c r="Q90" s="48">
        <v>160</v>
      </c>
      <c r="R90" s="48">
        <v>124.05927272727271</v>
      </c>
      <c r="S90" s="48">
        <v>109.56927272727272</v>
      </c>
      <c r="T90" s="49">
        <v>-2.7736900000000011</v>
      </c>
      <c r="U90" s="49">
        <v>-0.79694999999999983</v>
      </c>
      <c r="V90" s="188">
        <v>15</v>
      </c>
    </row>
    <row r="91" spans="1:22" s="11" customFormat="1" x14ac:dyDescent="0.2">
      <c r="A91" s="298"/>
      <c r="B91" s="20">
        <v>85</v>
      </c>
      <c r="C91" s="45" t="s">
        <v>237</v>
      </c>
      <c r="D91" s="46">
        <v>119</v>
      </c>
      <c r="E91" s="47" t="s">
        <v>154</v>
      </c>
      <c r="F91" s="94">
        <v>5783.35</v>
      </c>
      <c r="G91" s="94">
        <v>5783.35</v>
      </c>
      <c r="H91" s="95">
        <v>23.66</v>
      </c>
      <c r="I91" s="49">
        <v>23.66</v>
      </c>
      <c r="J91" s="49">
        <v>19.04</v>
      </c>
      <c r="K91" s="49">
        <v>13.512170000000001</v>
      </c>
      <c r="L91" s="49">
        <v>14.516327</v>
      </c>
      <c r="M91" s="95">
        <v>191</v>
      </c>
      <c r="N91" s="49">
        <v>10.147829999999999</v>
      </c>
      <c r="O91" s="95">
        <v>172.1</v>
      </c>
      <c r="P91" s="49">
        <v>9.1436729999999997</v>
      </c>
      <c r="Q91" s="48">
        <v>160</v>
      </c>
      <c r="R91" s="48">
        <v>113.54764705882354</v>
      </c>
      <c r="S91" s="48">
        <v>121.9859411764706</v>
      </c>
      <c r="T91" s="49">
        <v>-4.5236729999999987</v>
      </c>
      <c r="U91" s="49">
        <v>1.0041569999999993</v>
      </c>
      <c r="V91" s="188">
        <v>-18.900000000000006</v>
      </c>
    </row>
    <row r="92" spans="1:22" s="11" customFormat="1" x14ac:dyDescent="0.2">
      <c r="A92" s="298"/>
      <c r="B92" s="20">
        <v>86</v>
      </c>
      <c r="C92" s="45" t="s">
        <v>238</v>
      </c>
      <c r="D92" s="46">
        <v>45</v>
      </c>
      <c r="E92" s="47" t="s">
        <v>154</v>
      </c>
      <c r="F92" s="96">
        <v>2323.31</v>
      </c>
      <c r="G92" s="96">
        <v>2323.31</v>
      </c>
      <c r="H92" s="95">
        <v>11.44</v>
      </c>
      <c r="I92" s="49">
        <v>11.44</v>
      </c>
      <c r="J92" s="49">
        <v>7.2</v>
      </c>
      <c r="K92" s="49">
        <v>5.8613499999999998</v>
      </c>
      <c r="L92" s="49">
        <v>6.3230496999999994</v>
      </c>
      <c r="M92" s="95">
        <v>105</v>
      </c>
      <c r="N92" s="49">
        <v>5.5786499999999997</v>
      </c>
      <c r="O92" s="95">
        <v>96.31</v>
      </c>
      <c r="P92" s="49">
        <v>5.1169503000000001</v>
      </c>
      <c r="Q92" s="48">
        <v>160</v>
      </c>
      <c r="R92" s="48">
        <v>130.2522222222222</v>
      </c>
      <c r="S92" s="48">
        <v>140.51221555555554</v>
      </c>
      <c r="T92" s="49">
        <v>-0.87695030000000074</v>
      </c>
      <c r="U92" s="49">
        <v>0.4616996999999996</v>
      </c>
      <c r="V92" s="188">
        <v>-8.6899999999999977</v>
      </c>
    </row>
    <row r="93" spans="1:22" s="11" customFormat="1" x14ac:dyDescent="0.2">
      <c r="A93" s="298"/>
      <c r="B93" s="20">
        <v>87</v>
      </c>
      <c r="C93" s="97" t="s">
        <v>239</v>
      </c>
      <c r="D93" s="98">
        <v>45</v>
      </c>
      <c r="E93" s="50" t="s">
        <v>240</v>
      </c>
      <c r="F93" s="95">
        <v>3968.65</v>
      </c>
      <c r="G93" s="95">
        <v>3968.65</v>
      </c>
      <c r="H93" s="95">
        <v>9.7200000000000006</v>
      </c>
      <c r="I93" s="49">
        <v>9.7200000000000006</v>
      </c>
      <c r="J93" s="49">
        <v>7.2</v>
      </c>
      <c r="K93" s="49">
        <v>5.6821200000000012</v>
      </c>
      <c r="L93" s="49">
        <v>5.1332871000000013</v>
      </c>
      <c r="M93" s="95">
        <v>76</v>
      </c>
      <c r="N93" s="49">
        <v>4.0378799999999995</v>
      </c>
      <c r="O93" s="95">
        <v>86.33</v>
      </c>
      <c r="P93" s="49">
        <v>4.5867128999999993</v>
      </c>
      <c r="Q93" s="48">
        <v>160</v>
      </c>
      <c r="R93" s="48">
        <v>126.26933333333335</v>
      </c>
      <c r="S93" s="48">
        <v>114.0730466666667</v>
      </c>
      <c r="T93" s="49">
        <v>-2.0667128999999989</v>
      </c>
      <c r="U93" s="49">
        <v>-0.54883289999999985</v>
      </c>
      <c r="V93" s="188">
        <v>10.329999999999998</v>
      </c>
    </row>
    <row r="94" spans="1:22" s="11" customFormat="1" x14ac:dyDescent="0.2">
      <c r="A94" s="298"/>
      <c r="B94" s="20">
        <v>88</v>
      </c>
      <c r="C94" s="97" t="s">
        <v>241</v>
      </c>
      <c r="D94" s="98">
        <v>75</v>
      </c>
      <c r="E94" s="50" t="s">
        <v>240</v>
      </c>
      <c r="F94" s="95">
        <v>2333.85</v>
      </c>
      <c r="G94" s="95">
        <v>2333.85</v>
      </c>
      <c r="H94" s="95">
        <v>15.04</v>
      </c>
      <c r="I94" s="49">
        <v>15.04</v>
      </c>
      <c r="J94" s="49">
        <v>7.2</v>
      </c>
      <c r="K94" s="49">
        <v>8.4518799999999992</v>
      </c>
      <c r="L94" s="49">
        <v>8.5841736999999991</v>
      </c>
      <c r="M94" s="95">
        <v>124</v>
      </c>
      <c r="N94" s="49">
        <v>6.58812</v>
      </c>
      <c r="O94" s="95">
        <v>121.51</v>
      </c>
      <c r="P94" s="49">
        <v>6.4558263</v>
      </c>
      <c r="Q94" s="48">
        <v>96</v>
      </c>
      <c r="R94" s="48">
        <v>112.69173333333332</v>
      </c>
      <c r="S94" s="48">
        <v>114.45564933333333</v>
      </c>
      <c r="T94" s="49">
        <v>1.384173699999999</v>
      </c>
      <c r="U94" s="49">
        <v>0.13229369999999996</v>
      </c>
      <c r="V94" s="188">
        <v>-2.4899999999999949</v>
      </c>
    </row>
    <row r="95" spans="1:22" s="11" customFormat="1" x14ac:dyDescent="0.2">
      <c r="A95" s="298"/>
      <c r="B95" s="20">
        <v>89</v>
      </c>
      <c r="C95" s="97" t="s">
        <v>242</v>
      </c>
      <c r="D95" s="99">
        <v>81</v>
      </c>
      <c r="E95" s="50" t="s">
        <v>240</v>
      </c>
      <c r="F95" s="95">
        <v>2348.9</v>
      </c>
      <c r="G95" s="95">
        <v>2348.9</v>
      </c>
      <c r="H95" s="95">
        <v>17.73</v>
      </c>
      <c r="I95" s="49">
        <v>17.73</v>
      </c>
      <c r="J95" s="49">
        <v>12.8</v>
      </c>
      <c r="K95" s="49">
        <v>9.2292000000000005</v>
      </c>
      <c r="L95" s="49">
        <v>9.3822144000000005</v>
      </c>
      <c r="M95" s="95">
        <v>160</v>
      </c>
      <c r="N95" s="49">
        <v>8.5007999999999999</v>
      </c>
      <c r="O95" s="95">
        <v>157.12</v>
      </c>
      <c r="P95" s="49">
        <v>8.3477855999999999</v>
      </c>
      <c r="Q95" s="48">
        <v>158.02469135802468</v>
      </c>
      <c r="R95" s="48">
        <v>113.94074074074075</v>
      </c>
      <c r="S95" s="48">
        <v>115.82980740740742</v>
      </c>
      <c r="T95" s="49">
        <v>-3.4177856000000002</v>
      </c>
      <c r="U95" s="49">
        <v>0.15301439999999999</v>
      </c>
      <c r="V95" s="188">
        <v>-2.8799999999999955</v>
      </c>
    </row>
    <row r="96" spans="1:22" s="11" customFormat="1" x14ac:dyDescent="0.2">
      <c r="A96" s="298"/>
      <c r="B96" s="20">
        <v>90</v>
      </c>
      <c r="C96" s="97" t="s">
        <v>243</v>
      </c>
      <c r="D96" s="98">
        <v>120</v>
      </c>
      <c r="E96" s="50" t="s">
        <v>240</v>
      </c>
      <c r="F96" s="95">
        <v>3933.05</v>
      </c>
      <c r="G96" s="95">
        <v>3933.05</v>
      </c>
      <c r="H96" s="95">
        <v>27.04</v>
      </c>
      <c r="I96" s="49">
        <v>27.04</v>
      </c>
      <c r="J96" s="49">
        <v>19.04</v>
      </c>
      <c r="K96" s="49">
        <v>16.467129999999997</v>
      </c>
      <c r="L96" s="49">
        <v>14.070435699999999</v>
      </c>
      <c r="M96" s="95">
        <v>199</v>
      </c>
      <c r="N96" s="49">
        <v>10.57287</v>
      </c>
      <c r="O96" s="95">
        <v>244.11</v>
      </c>
      <c r="P96" s="49">
        <v>12.9695643</v>
      </c>
      <c r="Q96" s="48">
        <v>158.66666666666666</v>
      </c>
      <c r="R96" s="48">
        <v>137.22608333333332</v>
      </c>
      <c r="S96" s="48">
        <v>117.25363083333333</v>
      </c>
      <c r="T96" s="49">
        <v>-4.9695643</v>
      </c>
      <c r="U96" s="49">
        <v>-2.3966943000000001</v>
      </c>
      <c r="V96" s="188">
        <v>45.110000000000014</v>
      </c>
    </row>
    <row r="97" spans="1:22" s="11" customFormat="1" ht="12.75" customHeight="1" x14ac:dyDescent="0.2">
      <c r="A97" s="298"/>
      <c r="B97" s="20">
        <v>91</v>
      </c>
      <c r="C97" s="97" t="s">
        <v>244</v>
      </c>
      <c r="D97" s="98">
        <v>31</v>
      </c>
      <c r="E97" s="50" t="s">
        <v>240</v>
      </c>
      <c r="F97" s="95">
        <v>3020.6</v>
      </c>
      <c r="G97" s="95">
        <v>2892.52</v>
      </c>
      <c r="H97" s="95">
        <v>8.31</v>
      </c>
      <c r="I97" s="49">
        <v>8.31</v>
      </c>
      <c r="J97" s="49">
        <v>4.8</v>
      </c>
      <c r="K97" s="49">
        <v>3.2095200000000013</v>
      </c>
      <c r="L97" s="49">
        <v>3.6823770000000007</v>
      </c>
      <c r="M97" s="95">
        <v>96</v>
      </c>
      <c r="N97" s="49">
        <v>5.1004799999999992</v>
      </c>
      <c r="O97" s="95">
        <v>87.1</v>
      </c>
      <c r="P97" s="49">
        <v>4.6276229999999998</v>
      </c>
      <c r="Q97" s="48">
        <v>154.83870967741936</v>
      </c>
      <c r="R97" s="48">
        <v>103.53290322580649</v>
      </c>
      <c r="S97" s="48">
        <v>118.7863548387097</v>
      </c>
      <c r="T97" s="49">
        <v>-1.1176229999999991</v>
      </c>
      <c r="U97" s="49">
        <v>0.47285699999999942</v>
      </c>
      <c r="V97" s="188">
        <v>-8.9000000000000057</v>
      </c>
    </row>
    <row r="98" spans="1:22" s="11" customFormat="1" x14ac:dyDescent="0.2">
      <c r="A98" s="298"/>
      <c r="B98" s="20">
        <v>92</v>
      </c>
      <c r="C98" s="97" t="s">
        <v>245</v>
      </c>
      <c r="D98" s="98">
        <v>54</v>
      </c>
      <c r="E98" s="50" t="s">
        <v>240</v>
      </c>
      <c r="F98" s="95">
        <v>2051.9499999999998</v>
      </c>
      <c r="G98" s="95">
        <v>2051.9499999999998</v>
      </c>
      <c r="H98" s="95">
        <v>11.3</v>
      </c>
      <c r="I98" s="49">
        <v>11.3</v>
      </c>
      <c r="J98" s="49">
        <v>8.64</v>
      </c>
      <c r="K98" s="49">
        <v>6.7839500000000008</v>
      </c>
      <c r="L98" s="49">
        <v>7.3444715000000009</v>
      </c>
      <c r="M98" s="95">
        <v>85</v>
      </c>
      <c r="N98" s="49">
        <v>4.5160499999999999</v>
      </c>
      <c r="O98" s="95">
        <v>74.45</v>
      </c>
      <c r="P98" s="49">
        <v>3.9555284999999998</v>
      </c>
      <c r="Q98" s="48">
        <v>160</v>
      </c>
      <c r="R98" s="48">
        <v>125.62870370370372</v>
      </c>
      <c r="S98" s="48">
        <v>136.0087314814815</v>
      </c>
      <c r="T98" s="49">
        <v>-1.2955284999999996</v>
      </c>
      <c r="U98" s="49">
        <v>0.56052150000000012</v>
      </c>
      <c r="V98" s="188">
        <v>-10.549999999999997</v>
      </c>
    </row>
    <row r="99" spans="1:22" s="11" customFormat="1" x14ac:dyDescent="0.2">
      <c r="A99" s="298"/>
      <c r="B99" s="20">
        <v>93</v>
      </c>
      <c r="C99" s="97" t="s">
        <v>246</v>
      </c>
      <c r="D99" s="98">
        <v>75</v>
      </c>
      <c r="E99" s="50" t="s">
        <v>240</v>
      </c>
      <c r="F99" s="95">
        <v>3956.5</v>
      </c>
      <c r="G99" s="95">
        <v>3842.69</v>
      </c>
      <c r="H99" s="49">
        <v>17.97</v>
      </c>
      <c r="I99" s="49">
        <v>17.97</v>
      </c>
      <c r="J99" s="49">
        <v>12</v>
      </c>
      <c r="K99" s="49">
        <v>9.7348499999999998</v>
      </c>
      <c r="L99" s="49">
        <v>10.2146139</v>
      </c>
      <c r="M99" s="49">
        <v>155</v>
      </c>
      <c r="N99" s="49">
        <v>8.2351499999999991</v>
      </c>
      <c r="O99" s="49">
        <v>145.97</v>
      </c>
      <c r="P99" s="49">
        <v>7.7553860999999991</v>
      </c>
      <c r="Q99" s="48">
        <v>160</v>
      </c>
      <c r="R99" s="48">
        <v>129.798</v>
      </c>
      <c r="S99" s="48">
        <v>136.194852</v>
      </c>
      <c r="T99" s="49">
        <v>-1.7853861000000002</v>
      </c>
      <c r="U99" s="49">
        <v>0.47976390000000002</v>
      </c>
      <c r="V99" s="188">
        <v>-9.0300000000000011</v>
      </c>
    </row>
    <row r="100" spans="1:22" s="11" customFormat="1" x14ac:dyDescent="0.2">
      <c r="A100" s="298"/>
      <c r="B100" s="20">
        <v>94</v>
      </c>
      <c r="C100" s="97" t="s">
        <v>250</v>
      </c>
      <c r="D100" s="99">
        <v>72</v>
      </c>
      <c r="E100" s="100" t="s">
        <v>154</v>
      </c>
      <c r="F100" s="95">
        <v>2892.28</v>
      </c>
      <c r="G100" s="95">
        <v>2892.28</v>
      </c>
      <c r="H100" s="95">
        <v>15.48</v>
      </c>
      <c r="I100" s="49">
        <v>15.48</v>
      </c>
      <c r="J100" s="83">
        <v>11.52</v>
      </c>
      <c r="K100" s="49">
        <v>10.00761</v>
      </c>
      <c r="L100" s="49">
        <v>9.2754785999999996</v>
      </c>
      <c r="M100" s="95">
        <v>103</v>
      </c>
      <c r="N100" s="49">
        <v>5.4723899999999999</v>
      </c>
      <c r="O100" s="95">
        <v>116.78</v>
      </c>
      <c r="P100" s="49">
        <v>6.2045214</v>
      </c>
      <c r="Q100" s="48">
        <v>160</v>
      </c>
      <c r="R100" s="48">
        <v>138.99458333333334</v>
      </c>
      <c r="S100" s="48">
        <v>128.82609166666668</v>
      </c>
      <c r="T100" s="49">
        <v>-2.2445214</v>
      </c>
      <c r="U100" s="49">
        <v>-0.7321314000000001</v>
      </c>
      <c r="V100" s="188">
        <v>13.780000000000001</v>
      </c>
    </row>
    <row r="101" spans="1:22" s="11" customFormat="1" x14ac:dyDescent="0.2">
      <c r="A101" s="298"/>
      <c r="B101" s="20">
        <v>95</v>
      </c>
      <c r="C101" s="97" t="s">
        <v>251</v>
      </c>
      <c r="D101" s="99">
        <v>46</v>
      </c>
      <c r="E101" s="100" t="s">
        <v>154</v>
      </c>
      <c r="F101" s="95">
        <v>2313.1999999999998</v>
      </c>
      <c r="G101" s="95">
        <v>2313.1999999999998</v>
      </c>
      <c r="H101" s="95">
        <v>11.35</v>
      </c>
      <c r="I101" s="49">
        <v>11.35</v>
      </c>
      <c r="J101" s="49">
        <v>7.2</v>
      </c>
      <c r="K101" s="49">
        <v>6.5682999999999998</v>
      </c>
      <c r="L101" s="49">
        <v>6.4801042000000004</v>
      </c>
      <c r="M101" s="95">
        <v>90</v>
      </c>
      <c r="N101" s="49">
        <v>4.7816999999999998</v>
      </c>
      <c r="O101" s="95">
        <v>91.66</v>
      </c>
      <c r="P101" s="49">
        <v>4.8698957999999992</v>
      </c>
      <c r="Q101" s="48">
        <v>156.52173913043478</v>
      </c>
      <c r="R101" s="48">
        <v>142.78913043478261</v>
      </c>
      <c r="S101" s="48">
        <v>140.87183043478262</v>
      </c>
      <c r="T101" s="49">
        <v>-0.71989579999999975</v>
      </c>
      <c r="U101" s="49">
        <v>-8.819579999999938E-2</v>
      </c>
      <c r="V101" s="188">
        <v>1.6599999999999966</v>
      </c>
    </row>
    <row r="102" spans="1:22" s="11" customFormat="1" x14ac:dyDescent="0.2">
      <c r="A102" s="298"/>
      <c r="B102" s="20">
        <v>96</v>
      </c>
      <c r="C102" s="97" t="s">
        <v>253</v>
      </c>
      <c r="D102" s="99">
        <v>29</v>
      </c>
      <c r="E102" s="100" t="s">
        <v>154</v>
      </c>
      <c r="F102" s="95">
        <v>1565.42</v>
      </c>
      <c r="G102" s="95">
        <v>1453.21</v>
      </c>
      <c r="H102" s="95">
        <v>6.33</v>
      </c>
      <c r="I102" s="49">
        <v>6.33</v>
      </c>
      <c r="J102" s="49">
        <v>4.6399999999999997</v>
      </c>
      <c r="K102" s="49">
        <v>4.1516700000000002</v>
      </c>
      <c r="L102" s="49">
        <v>4.4704500000000005</v>
      </c>
      <c r="M102" s="95">
        <v>41</v>
      </c>
      <c r="N102" s="49">
        <v>2.1783299999999999</v>
      </c>
      <c r="O102" s="95">
        <v>35</v>
      </c>
      <c r="P102" s="49">
        <v>1.8595499999999998</v>
      </c>
      <c r="Q102" s="48">
        <v>160</v>
      </c>
      <c r="R102" s="48">
        <v>143.16103448275862</v>
      </c>
      <c r="S102" s="48">
        <v>154.1534482758621</v>
      </c>
      <c r="T102" s="49">
        <v>-0.1695499999999992</v>
      </c>
      <c r="U102" s="49">
        <v>0.31878000000000006</v>
      </c>
      <c r="V102" s="188">
        <v>-6</v>
      </c>
    </row>
    <row r="103" spans="1:22" s="11" customFormat="1" x14ac:dyDescent="0.2">
      <c r="A103" s="298"/>
      <c r="B103" s="20">
        <v>97</v>
      </c>
      <c r="C103" s="97" t="s">
        <v>260</v>
      </c>
      <c r="D103" s="99">
        <v>33</v>
      </c>
      <c r="E103" s="101" t="s">
        <v>154</v>
      </c>
      <c r="F103" s="95">
        <v>1894.74</v>
      </c>
      <c r="G103" s="95">
        <v>1839.2</v>
      </c>
      <c r="H103" s="95">
        <v>7.86</v>
      </c>
      <c r="I103" s="49">
        <v>7.86</v>
      </c>
      <c r="J103" s="102">
        <v>5.28</v>
      </c>
      <c r="K103" s="49">
        <v>3.7689900000000005</v>
      </c>
      <c r="L103" s="49">
        <v>4.5808164000000007</v>
      </c>
      <c r="M103" s="95">
        <v>77</v>
      </c>
      <c r="N103" s="49">
        <v>4.0910099999999998</v>
      </c>
      <c r="O103" s="95">
        <v>61.72</v>
      </c>
      <c r="P103" s="49">
        <v>3.2791835999999996</v>
      </c>
      <c r="Q103" s="48">
        <v>160</v>
      </c>
      <c r="R103" s="48">
        <v>114.2118181818182</v>
      </c>
      <c r="S103" s="48">
        <v>138.81261818181821</v>
      </c>
      <c r="T103" s="49">
        <v>-0.69918359999999957</v>
      </c>
      <c r="U103" s="49">
        <v>0.81182640000000017</v>
      </c>
      <c r="V103" s="188">
        <v>-15.280000000000001</v>
      </c>
    </row>
    <row r="104" spans="1:22" s="11" customFormat="1" x14ac:dyDescent="0.2">
      <c r="A104" s="298"/>
      <c r="B104" s="20">
        <v>98</v>
      </c>
      <c r="C104" s="79" t="s">
        <v>270</v>
      </c>
      <c r="D104" s="50">
        <v>40</v>
      </c>
      <c r="E104" s="50">
        <v>1975</v>
      </c>
      <c r="F104" s="49">
        <v>1929.32</v>
      </c>
      <c r="G104" s="49">
        <v>1929.52</v>
      </c>
      <c r="H104" s="49">
        <v>8.0969999999999995</v>
      </c>
      <c r="I104" s="49">
        <f t="shared" ref="I104:I111" si="0">H104</f>
        <v>8.0969999999999995</v>
      </c>
      <c r="J104" s="49">
        <v>6.4</v>
      </c>
      <c r="K104" s="49">
        <f t="shared" ref="K104:K111" si="1">I104-N104</f>
        <v>4.6289999999999996</v>
      </c>
      <c r="L104" s="49">
        <f t="shared" ref="L104:L111" si="2">I104-P104</f>
        <v>5.6285489999999996</v>
      </c>
      <c r="M104" s="49">
        <v>68</v>
      </c>
      <c r="N104" s="49">
        <f t="shared" ref="N104:N111" si="3">M104*0.051</f>
        <v>3.468</v>
      </c>
      <c r="O104" s="49">
        <v>48.401000000000003</v>
      </c>
      <c r="P104" s="49">
        <f t="shared" ref="P104:P111" si="4">O104*0.051</f>
        <v>2.468451</v>
      </c>
      <c r="Q104" s="48">
        <f t="shared" ref="Q104:Q111" si="5">J104*1000/D104</f>
        <v>160</v>
      </c>
      <c r="R104" s="48">
        <f t="shared" ref="R104:R111" si="6">K104*1000/D104</f>
        <v>115.72499999999999</v>
      </c>
      <c r="S104" s="48">
        <f t="shared" ref="S104:S111" si="7">L104*1000/D104</f>
        <v>140.71372500000001</v>
      </c>
      <c r="T104" s="49">
        <f t="shared" ref="T104:T111" si="8">L104-J104</f>
        <v>-0.77145100000000078</v>
      </c>
      <c r="U104" s="49">
        <f t="shared" ref="U104:U111" si="9">N104-P104</f>
        <v>0.99954900000000002</v>
      </c>
      <c r="V104" s="188">
        <f t="shared" ref="V104:V111" si="10">O104-M104</f>
        <v>-19.598999999999997</v>
      </c>
    </row>
    <row r="105" spans="1:22" s="11" customFormat="1" x14ac:dyDescent="0.2">
      <c r="A105" s="298"/>
      <c r="B105" s="20">
        <v>99</v>
      </c>
      <c r="C105" s="79" t="s">
        <v>271</v>
      </c>
      <c r="D105" s="50">
        <v>28</v>
      </c>
      <c r="E105" s="50">
        <v>1981</v>
      </c>
      <c r="F105" s="49">
        <v>1420.11</v>
      </c>
      <c r="G105" s="49">
        <v>1420.11</v>
      </c>
      <c r="H105" s="49">
        <v>5.2480000000000002</v>
      </c>
      <c r="I105" s="49">
        <f t="shared" si="0"/>
        <v>5.2480000000000002</v>
      </c>
      <c r="J105" s="49">
        <v>4.4800000000000004</v>
      </c>
      <c r="K105" s="49">
        <f t="shared" si="1"/>
        <v>3.3100000000000005</v>
      </c>
      <c r="L105" s="49">
        <f t="shared" si="2"/>
        <v>3.4987510000000004</v>
      </c>
      <c r="M105" s="49">
        <v>38</v>
      </c>
      <c r="N105" s="49">
        <f t="shared" si="3"/>
        <v>1.9379999999999999</v>
      </c>
      <c r="O105" s="49">
        <v>34.298999999999999</v>
      </c>
      <c r="P105" s="49">
        <f t="shared" si="4"/>
        <v>1.7492489999999998</v>
      </c>
      <c r="Q105" s="48">
        <f t="shared" si="5"/>
        <v>160</v>
      </c>
      <c r="R105" s="48">
        <f t="shared" si="6"/>
        <v>118.21428571428574</v>
      </c>
      <c r="S105" s="48">
        <f t="shared" si="7"/>
        <v>124.95539285714287</v>
      </c>
      <c r="T105" s="49">
        <f t="shared" si="8"/>
        <v>-0.98124900000000004</v>
      </c>
      <c r="U105" s="49">
        <f t="shared" si="9"/>
        <v>0.18875100000000011</v>
      </c>
      <c r="V105" s="188">
        <f t="shared" si="10"/>
        <v>-3.7010000000000005</v>
      </c>
    </row>
    <row r="106" spans="1:22" s="11" customFormat="1" x14ac:dyDescent="0.2">
      <c r="A106" s="298"/>
      <c r="B106" s="20">
        <v>100</v>
      </c>
      <c r="C106" s="79" t="s">
        <v>272</v>
      </c>
      <c r="D106" s="50">
        <v>5</v>
      </c>
      <c r="E106" s="50">
        <v>1949</v>
      </c>
      <c r="F106" s="49">
        <v>260.33999999999997</v>
      </c>
      <c r="G106" s="49">
        <v>260.33999999999997</v>
      </c>
      <c r="H106" s="49">
        <v>1.2470000000000001</v>
      </c>
      <c r="I106" s="49">
        <f t="shared" si="0"/>
        <v>1.2470000000000001</v>
      </c>
      <c r="J106" s="49">
        <v>0.8</v>
      </c>
      <c r="K106" s="49">
        <f t="shared" si="1"/>
        <v>0.63500000000000012</v>
      </c>
      <c r="L106" s="49">
        <f t="shared" si="2"/>
        <v>0.55850000000000011</v>
      </c>
      <c r="M106" s="49">
        <v>12</v>
      </c>
      <c r="N106" s="49">
        <f t="shared" si="3"/>
        <v>0.61199999999999999</v>
      </c>
      <c r="O106" s="49">
        <v>13.5</v>
      </c>
      <c r="P106" s="49">
        <f t="shared" si="4"/>
        <v>0.6885</v>
      </c>
      <c r="Q106" s="48">
        <f t="shared" si="5"/>
        <v>160</v>
      </c>
      <c r="R106" s="48">
        <f t="shared" si="6"/>
        <v>127.00000000000003</v>
      </c>
      <c r="S106" s="48">
        <f t="shared" si="7"/>
        <v>111.70000000000002</v>
      </c>
      <c r="T106" s="49">
        <f t="shared" si="8"/>
        <v>-0.24149999999999994</v>
      </c>
      <c r="U106" s="49">
        <f t="shared" si="9"/>
        <v>-7.6500000000000012E-2</v>
      </c>
      <c r="V106" s="188">
        <f t="shared" si="10"/>
        <v>1.5</v>
      </c>
    </row>
    <row r="107" spans="1:22" s="11" customFormat="1" x14ac:dyDescent="0.2">
      <c r="A107" s="298"/>
      <c r="B107" s="20">
        <v>101</v>
      </c>
      <c r="C107" s="79" t="s">
        <v>273</v>
      </c>
      <c r="D107" s="50">
        <v>39</v>
      </c>
      <c r="E107" s="50">
        <v>1989</v>
      </c>
      <c r="F107" s="49">
        <v>2277.1999999999998</v>
      </c>
      <c r="G107" s="49">
        <v>2270.1999999999998</v>
      </c>
      <c r="H107" s="49">
        <v>8.1080000000000005</v>
      </c>
      <c r="I107" s="49">
        <f t="shared" si="0"/>
        <v>8.1080000000000005</v>
      </c>
      <c r="J107" s="49">
        <v>6.24</v>
      </c>
      <c r="K107" s="49">
        <f t="shared" si="1"/>
        <v>4.793000000000001</v>
      </c>
      <c r="L107" s="49">
        <f t="shared" si="2"/>
        <v>4.9745090000000012</v>
      </c>
      <c r="M107" s="49">
        <v>65</v>
      </c>
      <c r="N107" s="49">
        <f t="shared" si="3"/>
        <v>3.3149999999999999</v>
      </c>
      <c r="O107" s="49">
        <v>61.441000000000003</v>
      </c>
      <c r="P107" s="49">
        <f t="shared" si="4"/>
        <v>3.1334909999999998</v>
      </c>
      <c r="Q107" s="48">
        <f t="shared" si="5"/>
        <v>160</v>
      </c>
      <c r="R107" s="48">
        <f t="shared" si="6"/>
        <v>122.89743589743593</v>
      </c>
      <c r="S107" s="48">
        <f t="shared" si="7"/>
        <v>127.55151282051284</v>
      </c>
      <c r="T107" s="49">
        <f t="shared" si="8"/>
        <v>-1.265490999999999</v>
      </c>
      <c r="U107" s="49">
        <f t="shared" si="9"/>
        <v>0.18150900000000014</v>
      </c>
      <c r="V107" s="188">
        <f t="shared" si="10"/>
        <v>-3.5589999999999975</v>
      </c>
    </row>
    <row r="108" spans="1:22" s="11" customFormat="1" x14ac:dyDescent="0.2">
      <c r="A108" s="298"/>
      <c r="B108" s="20">
        <v>102</v>
      </c>
      <c r="C108" s="79" t="s">
        <v>274</v>
      </c>
      <c r="D108" s="50">
        <v>20</v>
      </c>
      <c r="E108" s="50">
        <v>1979</v>
      </c>
      <c r="F108" s="49">
        <v>964.06</v>
      </c>
      <c r="G108" s="49">
        <v>964.06</v>
      </c>
      <c r="H108" s="49">
        <v>3.9359999999999999</v>
      </c>
      <c r="I108" s="49">
        <f t="shared" si="0"/>
        <v>3.9359999999999999</v>
      </c>
      <c r="J108" s="49">
        <v>3.1680000000000001</v>
      </c>
      <c r="K108" s="49">
        <f t="shared" si="1"/>
        <v>2.4569999999999999</v>
      </c>
      <c r="L108" s="49">
        <f t="shared" si="2"/>
        <v>2.6727300000000001</v>
      </c>
      <c r="M108" s="49">
        <v>29</v>
      </c>
      <c r="N108" s="49">
        <f t="shared" si="3"/>
        <v>1.4789999999999999</v>
      </c>
      <c r="O108" s="49">
        <v>24.77</v>
      </c>
      <c r="P108" s="49">
        <f t="shared" si="4"/>
        <v>1.2632699999999999</v>
      </c>
      <c r="Q108" s="48">
        <f t="shared" si="5"/>
        <v>158.4</v>
      </c>
      <c r="R108" s="48">
        <f t="shared" si="6"/>
        <v>122.85</v>
      </c>
      <c r="S108" s="48">
        <f t="shared" si="7"/>
        <v>133.63650000000001</v>
      </c>
      <c r="T108" s="49">
        <f t="shared" si="8"/>
        <v>-0.4952700000000001</v>
      </c>
      <c r="U108" s="49">
        <f t="shared" si="9"/>
        <v>0.21572999999999998</v>
      </c>
      <c r="V108" s="188">
        <f t="shared" si="10"/>
        <v>-4.2300000000000004</v>
      </c>
    </row>
    <row r="109" spans="1:22" s="11" customFormat="1" x14ac:dyDescent="0.2">
      <c r="A109" s="298"/>
      <c r="B109" s="20">
        <v>103</v>
      </c>
      <c r="C109" s="79" t="s">
        <v>276</v>
      </c>
      <c r="D109" s="50">
        <v>45</v>
      </c>
      <c r="E109" s="50">
        <v>1992</v>
      </c>
      <c r="F109" s="49">
        <v>2209.5</v>
      </c>
      <c r="G109" s="49">
        <v>2209.5</v>
      </c>
      <c r="H109" s="49">
        <v>9.3079999999999998</v>
      </c>
      <c r="I109" s="49">
        <f t="shared" si="0"/>
        <v>9.3079999999999998</v>
      </c>
      <c r="J109" s="49">
        <v>7.2</v>
      </c>
      <c r="K109" s="49">
        <f t="shared" si="1"/>
        <v>6.2480000000000002</v>
      </c>
      <c r="L109" s="49">
        <f t="shared" si="2"/>
        <v>6.321644</v>
      </c>
      <c r="M109" s="49">
        <v>60</v>
      </c>
      <c r="N109" s="49">
        <f t="shared" si="3"/>
        <v>3.0599999999999996</v>
      </c>
      <c r="O109" s="49">
        <v>58.555999999999997</v>
      </c>
      <c r="P109" s="49">
        <f t="shared" si="4"/>
        <v>2.9863559999999998</v>
      </c>
      <c r="Q109" s="48">
        <f t="shared" si="5"/>
        <v>160</v>
      </c>
      <c r="R109" s="48">
        <f t="shared" si="6"/>
        <v>138.84444444444443</v>
      </c>
      <c r="S109" s="48">
        <f t="shared" si="7"/>
        <v>140.48097777777778</v>
      </c>
      <c r="T109" s="49">
        <f t="shared" si="8"/>
        <v>-0.87835600000000014</v>
      </c>
      <c r="U109" s="49">
        <f t="shared" si="9"/>
        <v>7.3643999999999821E-2</v>
      </c>
      <c r="V109" s="188">
        <f t="shared" si="10"/>
        <v>-1.4440000000000026</v>
      </c>
    </row>
    <row r="110" spans="1:22" s="11" customFormat="1" x14ac:dyDescent="0.2">
      <c r="A110" s="298"/>
      <c r="B110" s="20">
        <v>104</v>
      </c>
      <c r="C110" s="79" t="s">
        <v>277</v>
      </c>
      <c r="D110" s="50">
        <v>20</v>
      </c>
      <c r="E110" s="50">
        <v>1984</v>
      </c>
      <c r="F110" s="49">
        <v>728.56</v>
      </c>
      <c r="G110" s="49">
        <v>646.4</v>
      </c>
      <c r="H110" s="49">
        <v>3.6909999999999998</v>
      </c>
      <c r="I110" s="49">
        <f t="shared" si="0"/>
        <v>3.6909999999999998</v>
      </c>
      <c r="J110" s="49">
        <v>3.2</v>
      </c>
      <c r="K110" s="49">
        <f t="shared" si="1"/>
        <v>2.7729999999999997</v>
      </c>
      <c r="L110" s="49">
        <f t="shared" si="2"/>
        <v>2.9310489999999998</v>
      </c>
      <c r="M110" s="49">
        <v>18</v>
      </c>
      <c r="N110" s="49">
        <f t="shared" si="3"/>
        <v>0.91799999999999993</v>
      </c>
      <c r="O110" s="49">
        <v>14.901</v>
      </c>
      <c r="P110" s="49">
        <f t="shared" si="4"/>
        <v>0.75995099999999993</v>
      </c>
      <c r="Q110" s="48">
        <f t="shared" si="5"/>
        <v>160</v>
      </c>
      <c r="R110" s="48">
        <f t="shared" si="6"/>
        <v>138.64999999999998</v>
      </c>
      <c r="S110" s="48">
        <f t="shared" si="7"/>
        <v>146.55244999999999</v>
      </c>
      <c r="T110" s="49">
        <f t="shared" si="8"/>
        <v>-0.26895100000000038</v>
      </c>
      <c r="U110" s="49">
        <f t="shared" si="9"/>
        <v>0.158049</v>
      </c>
      <c r="V110" s="188">
        <f t="shared" si="10"/>
        <v>-3.0990000000000002</v>
      </c>
    </row>
    <row r="111" spans="1:22" s="11" customFormat="1" x14ac:dyDescent="0.2">
      <c r="A111" s="298"/>
      <c r="B111" s="20">
        <v>105</v>
      </c>
      <c r="C111" s="79" t="s">
        <v>278</v>
      </c>
      <c r="D111" s="50">
        <v>20</v>
      </c>
      <c r="E111" s="50">
        <v>1979</v>
      </c>
      <c r="F111" s="49">
        <v>960.93</v>
      </c>
      <c r="G111" s="49">
        <v>960.93</v>
      </c>
      <c r="H111" s="49">
        <v>3.9820000000000002</v>
      </c>
      <c r="I111" s="49">
        <f t="shared" si="0"/>
        <v>3.9820000000000002</v>
      </c>
      <c r="J111" s="49">
        <v>3.1680000000000001</v>
      </c>
      <c r="K111" s="49">
        <f t="shared" si="1"/>
        <v>2.8090000000000002</v>
      </c>
      <c r="L111" s="49">
        <f t="shared" si="2"/>
        <v>2.7243400000000002</v>
      </c>
      <c r="M111" s="49">
        <v>23</v>
      </c>
      <c r="N111" s="49">
        <f t="shared" si="3"/>
        <v>1.1729999999999998</v>
      </c>
      <c r="O111" s="49">
        <v>24.66</v>
      </c>
      <c r="P111" s="49">
        <f t="shared" si="4"/>
        <v>1.25766</v>
      </c>
      <c r="Q111" s="48">
        <f t="shared" si="5"/>
        <v>158.4</v>
      </c>
      <c r="R111" s="48">
        <f t="shared" si="6"/>
        <v>140.44999999999999</v>
      </c>
      <c r="S111" s="48">
        <f t="shared" si="7"/>
        <v>136.21700000000001</v>
      </c>
      <c r="T111" s="49">
        <f t="shared" si="8"/>
        <v>-0.44365999999999994</v>
      </c>
      <c r="U111" s="49">
        <f t="shared" si="9"/>
        <v>-8.466000000000018E-2</v>
      </c>
      <c r="V111" s="188">
        <f t="shared" si="10"/>
        <v>1.6600000000000001</v>
      </c>
    </row>
    <row r="112" spans="1:22" s="11" customFormat="1" x14ac:dyDescent="0.2">
      <c r="A112" s="298"/>
      <c r="B112" s="20">
        <v>106</v>
      </c>
      <c r="C112" s="103" t="s">
        <v>297</v>
      </c>
      <c r="D112" s="104">
        <v>50</v>
      </c>
      <c r="E112" s="104">
        <v>1975</v>
      </c>
      <c r="F112" s="105">
        <v>2599.5700000000002</v>
      </c>
      <c r="G112" s="105">
        <v>2599.5700000000002</v>
      </c>
      <c r="H112" s="105">
        <v>9.1739999999999995</v>
      </c>
      <c r="I112" s="105">
        <v>9.1739999999999995</v>
      </c>
      <c r="J112" s="105">
        <v>8</v>
      </c>
      <c r="K112" s="105">
        <v>5.6549999999999994</v>
      </c>
      <c r="L112" s="105">
        <v>5.298</v>
      </c>
      <c r="M112" s="105">
        <v>69</v>
      </c>
      <c r="N112" s="105">
        <v>3.5189999999999997</v>
      </c>
      <c r="O112" s="105">
        <v>76</v>
      </c>
      <c r="P112" s="105">
        <v>3.8759999999999999</v>
      </c>
      <c r="Q112" s="106">
        <v>160</v>
      </c>
      <c r="R112" s="106">
        <v>113.09999999999998</v>
      </c>
      <c r="S112" s="106">
        <v>105.96</v>
      </c>
      <c r="T112" s="105">
        <v>-2.702</v>
      </c>
      <c r="U112" s="105">
        <v>-0.35700000000000021</v>
      </c>
      <c r="V112" s="192">
        <v>7</v>
      </c>
    </row>
    <row r="113" spans="1:22" s="11" customFormat="1" x14ac:dyDescent="0.2">
      <c r="A113" s="298"/>
      <c r="B113" s="20">
        <v>107</v>
      </c>
      <c r="C113" s="103" t="s">
        <v>298</v>
      </c>
      <c r="D113" s="104">
        <v>24</v>
      </c>
      <c r="E113" s="104">
        <v>1963</v>
      </c>
      <c r="F113" s="105">
        <v>1076.76</v>
      </c>
      <c r="G113" s="105">
        <v>1076.76</v>
      </c>
      <c r="H113" s="105">
        <v>4.423</v>
      </c>
      <c r="I113" s="105">
        <v>4.423</v>
      </c>
      <c r="J113" s="105">
        <v>3.52</v>
      </c>
      <c r="K113" s="105">
        <v>3.6070000000000002</v>
      </c>
      <c r="L113" s="105">
        <v>3.403</v>
      </c>
      <c r="M113" s="105">
        <v>16</v>
      </c>
      <c r="N113" s="105">
        <v>0.81599999999999995</v>
      </c>
      <c r="O113" s="105">
        <v>20</v>
      </c>
      <c r="P113" s="105">
        <v>1.02</v>
      </c>
      <c r="Q113" s="106">
        <v>160</v>
      </c>
      <c r="R113" s="106">
        <v>150.29166666666666</v>
      </c>
      <c r="S113" s="106">
        <v>141.79166666666666</v>
      </c>
      <c r="T113" s="105">
        <v>-0.11699999999999999</v>
      </c>
      <c r="U113" s="105">
        <v>-0.20400000000000007</v>
      </c>
      <c r="V113" s="192">
        <v>4</v>
      </c>
    </row>
    <row r="114" spans="1:22" s="11" customFormat="1" x14ac:dyDescent="0.2">
      <c r="A114" s="298"/>
      <c r="B114" s="20">
        <v>108</v>
      </c>
      <c r="C114" s="103" t="s">
        <v>299</v>
      </c>
      <c r="D114" s="104">
        <v>12</v>
      </c>
      <c r="E114" s="104">
        <v>1960</v>
      </c>
      <c r="F114" s="105">
        <v>530.25</v>
      </c>
      <c r="G114" s="105">
        <v>530.25</v>
      </c>
      <c r="H114" s="105">
        <v>1.9550000000000001</v>
      </c>
      <c r="I114" s="105">
        <v>1.9550000000000001</v>
      </c>
      <c r="J114" s="105">
        <v>1.6</v>
      </c>
      <c r="K114" s="105">
        <v>1.343</v>
      </c>
      <c r="L114" s="105">
        <v>1.4450000000000001</v>
      </c>
      <c r="M114" s="105">
        <v>12</v>
      </c>
      <c r="N114" s="105">
        <v>0.61199999999999999</v>
      </c>
      <c r="O114" s="105">
        <v>10</v>
      </c>
      <c r="P114" s="105">
        <v>0.51</v>
      </c>
      <c r="Q114" s="106">
        <v>160</v>
      </c>
      <c r="R114" s="106">
        <v>111.91666666666667</v>
      </c>
      <c r="S114" s="106">
        <v>120.41666666666667</v>
      </c>
      <c r="T114" s="105">
        <v>-0.15500000000000003</v>
      </c>
      <c r="U114" s="105">
        <v>0.10199999999999998</v>
      </c>
      <c r="V114" s="192">
        <v>-2</v>
      </c>
    </row>
    <row r="115" spans="1:22" s="11" customFormat="1" x14ac:dyDescent="0.2">
      <c r="A115" s="298"/>
      <c r="B115" s="20">
        <v>109</v>
      </c>
      <c r="C115" s="103" t="s">
        <v>300</v>
      </c>
      <c r="D115" s="104">
        <v>12</v>
      </c>
      <c r="E115" s="104">
        <v>1963</v>
      </c>
      <c r="F115" s="105">
        <v>533.91999999999996</v>
      </c>
      <c r="G115" s="105">
        <v>533.91999999999996</v>
      </c>
      <c r="H115" s="105">
        <v>2.2370000000000001</v>
      </c>
      <c r="I115" s="105">
        <v>2.2370000000000001</v>
      </c>
      <c r="J115" s="105">
        <v>1.69</v>
      </c>
      <c r="K115" s="105">
        <v>1.5230000000000001</v>
      </c>
      <c r="L115" s="105">
        <v>1.6760000000000002</v>
      </c>
      <c r="M115" s="105">
        <v>14</v>
      </c>
      <c r="N115" s="105">
        <v>0.71399999999999997</v>
      </c>
      <c r="O115" s="105">
        <v>11</v>
      </c>
      <c r="P115" s="105">
        <v>0.56099999999999994</v>
      </c>
      <c r="Q115" s="106">
        <v>160</v>
      </c>
      <c r="R115" s="106">
        <v>126.91666666666669</v>
      </c>
      <c r="S115" s="106">
        <v>139.66666666666669</v>
      </c>
      <c r="T115" s="105">
        <v>-1.399999999999979E-2</v>
      </c>
      <c r="U115" s="105">
        <v>0.15300000000000002</v>
      </c>
      <c r="V115" s="192">
        <v>-3</v>
      </c>
    </row>
    <row r="116" spans="1:22" s="11" customFormat="1" x14ac:dyDescent="0.2">
      <c r="A116" s="298"/>
      <c r="B116" s="20">
        <v>110</v>
      </c>
      <c r="C116" s="103" t="s">
        <v>301</v>
      </c>
      <c r="D116" s="104">
        <v>11</v>
      </c>
      <c r="E116" s="104">
        <v>1962</v>
      </c>
      <c r="F116" s="105">
        <v>537.08000000000004</v>
      </c>
      <c r="G116" s="105">
        <v>537.08000000000004</v>
      </c>
      <c r="H116" s="105">
        <v>1.774</v>
      </c>
      <c r="I116" s="105">
        <v>1.774</v>
      </c>
      <c r="J116" s="105">
        <v>1.76</v>
      </c>
      <c r="K116" s="105">
        <v>1.264</v>
      </c>
      <c r="L116" s="105">
        <v>1.264</v>
      </c>
      <c r="M116" s="105">
        <v>10</v>
      </c>
      <c r="N116" s="105">
        <v>0.51</v>
      </c>
      <c r="O116" s="105">
        <v>10</v>
      </c>
      <c r="P116" s="105">
        <v>0.51</v>
      </c>
      <c r="Q116" s="106">
        <v>160</v>
      </c>
      <c r="R116" s="106">
        <v>114.90909090909091</v>
      </c>
      <c r="S116" s="106">
        <v>114.90909090909091</v>
      </c>
      <c r="T116" s="105">
        <v>-0.496</v>
      </c>
      <c r="U116" s="105">
        <v>0</v>
      </c>
      <c r="V116" s="192">
        <v>0</v>
      </c>
    </row>
    <row r="117" spans="1:22" s="11" customFormat="1" x14ac:dyDescent="0.2">
      <c r="A117" s="298"/>
      <c r="B117" s="20">
        <v>111</v>
      </c>
      <c r="C117" s="107" t="s">
        <v>302</v>
      </c>
      <c r="D117" s="104">
        <v>40</v>
      </c>
      <c r="E117" s="104">
        <v>1998</v>
      </c>
      <c r="F117" s="105">
        <v>2183.7199999999998</v>
      </c>
      <c r="G117" s="105">
        <v>2183.7199999999998</v>
      </c>
      <c r="H117" s="105">
        <v>8</v>
      </c>
      <c r="I117" s="105">
        <v>8</v>
      </c>
      <c r="J117" s="105">
        <v>6.4</v>
      </c>
      <c r="K117" s="105">
        <v>4.1750000000000007</v>
      </c>
      <c r="L117" s="105">
        <v>4.5575000000000001</v>
      </c>
      <c r="M117" s="105">
        <v>75</v>
      </c>
      <c r="N117" s="105">
        <v>3.8249999999999997</v>
      </c>
      <c r="O117" s="105">
        <v>67.5</v>
      </c>
      <c r="P117" s="105">
        <v>3.4424999999999999</v>
      </c>
      <c r="Q117" s="106">
        <v>160</v>
      </c>
      <c r="R117" s="106">
        <v>104.37500000000003</v>
      </c>
      <c r="S117" s="106">
        <v>113.9375</v>
      </c>
      <c r="T117" s="105">
        <v>-1.8425000000000002</v>
      </c>
      <c r="U117" s="105">
        <v>0.38249999999999984</v>
      </c>
      <c r="V117" s="192">
        <v>-7.5</v>
      </c>
    </row>
    <row r="118" spans="1:22" s="11" customFormat="1" x14ac:dyDescent="0.2">
      <c r="A118" s="298"/>
      <c r="B118" s="20">
        <v>112</v>
      </c>
      <c r="C118" s="108" t="s">
        <v>306</v>
      </c>
      <c r="D118" s="104">
        <v>25</v>
      </c>
      <c r="E118" s="104">
        <v>1976</v>
      </c>
      <c r="F118" s="105">
        <v>1329.94</v>
      </c>
      <c r="G118" s="105">
        <v>1329.94</v>
      </c>
      <c r="H118" s="105">
        <v>4.75</v>
      </c>
      <c r="I118" s="105">
        <v>4.75</v>
      </c>
      <c r="J118" s="105">
        <v>4</v>
      </c>
      <c r="K118" s="105">
        <v>3.1180000000000003</v>
      </c>
      <c r="L118" s="105">
        <v>3.2454999999999998</v>
      </c>
      <c r="M118" s="105">
        <v>32</v>
      </c>
      <c r="N118" s="105">
        <v>1.6319999999999999</v>
      </c>
      <c r="O118" s="105">
        <v>29.5</v>
      </c>
      <c r="P118" s="105">
        <v>1.5044999999999999</v>
      </c>
      <c r="Q118" s="106">
        <v>160</v>
      </c>
      <c r="R118" s="106">
        <v>124.72000000000001</v>
      </c>
      <c r="S118" s="106">
        <v>129.82</v>
      </c>
      <c r="T118" s="105">
        <v>-0.75450000000000017</v>
      </c>
      <c r="U118" s="105">
        <v>0.12749999999999995</v>
      </c>
      <c r="V118" s="192">
        <v>-2.5</v>
      </c>
    </row>
    <row r="119" spans="1:22" s="11" customFormat="1" x14ac:dyDescent="0.2">
      <c r="A119" s="298"/>
      <c r="B119" s="20">
        <v>113</v>
      </c>
      <c r="C119" s="108" t="s">
        <v>309</v>
      </c>
      <c r="D119" s="104">
        <v>40</v>
      </c>
      <c r="E119" s="104">
        <v>1993</v>
      </c>
      <c r="F119" s="105">
        <v>2173.48</v>
      </c>
      <c r="G119" s="105">
        <v>2173.48</v>
      </c>
      <c r="H119" s="105">
        <v>9.0500000000000007</v>
      </c>
      <c r="I119" s="105">
        <v>9.0500000000000007</v>
      </c>
      <c r="J119" s="105">
        <v>6.4</v>
      </c>
      <c r="K119" s="105">
        <v>5.9390000000000009</v>
      </c>
      <c r="L119" s="105">
        <v>6.1277000000000008</v>
      </c>
      <c r="M119" s="105">
        <v>61</v>
      </c>
      <c r="N119" s="105">
        <v>3.1109999999999998</v>
      </c>
      <c r="O119" s="105">
        <v>57.3</v>
      </c>
      <c r="P119" s="105">
        <v>2.9222999999999995</v>
      </c>
      <c r="Q119" s="106">
        <v>160</v>
      </c>
      <c r="R119" s="106">
        <v>148.47500000000002</v>
      </c>
      <c r="S119" s="106">
        <v>153.19250000000002</v>
      </c>
      <c r="T119" s="105">
        <v>-0.27229999999999954</v>
      </c>
      <c r="U119" s="105">
        <v>0.18870000000000031</v>
      </c>
      <c r="V119" s="192">
        <v>-3.7000000000000028</v>
      </c>
    </row>
    <row r="120" spans="1:22" s="11" customFormat="1" x14ac:dyDescent="0.2">
      <c r="A120" s="298"/>
      <c r="B120" s="20">
        <v>114</v>
      </c>
      <c r="C120" s="108" t="s">
        <v>311</v>
      </c>
      <c r="D120" s="104">
        <v>40</v>
      </c>
      <c r="E120" s="104">
        <v>1984</v>
      </c>
      <c r="F120" s="105">
        <v>2307.25</v>
      </c>
      <c r="G120" s="105">
        <v>2307.25</v>
      </c>
      <c r="H120" s="105">
        <v>8.58</v>
      </c>
      <c r="I120" s="105">
        <v>8.58</v>
      </c>
      <c r="J120" s="105">
        <v>6.4</v>
      </c>
      <c r="K120" s="105">
        <v>6.0810000000000004</v>
      </c>
      <c r="L120" s="105">
        <v>6.2187000000000001</v>
      </c>
      <c r="M120" s="105">
        <v>49</v>
      </c>
      <c r="N120" s="105">
        <v>2.4989999999999997</v>
      </c>
      <c r="O120" s="105">
        <v>46.3</v>
      </c>
      <c r="P120" s="105">
        <v>2.3612999999999995</v>
      </c>
      <c r="Q120" s="106">
        <v>160</v>
      </c>
      <c r="R120" s="106">
        <v>152.02500000000001</v>
      </c>
      <c r="S120" s="106">
        <v>155.4675</v>
      </c>
      <c r="T120" s="105">
        <v>-0.18130000000000024</v>
      </c>
      <c r="U120" s="105">
        <v>0.13770000000000016</v>
      </c>
      <c r="V120" s="192">
        <v>-2.7000000000000028</v>
      </c>
    </row>
    <row r="121" spans="1:22" s="11" customFormat="1" x14ac:dyDescent="0.2">
      <c r="A121" s="298"/>
      <c r="B121" s="20">
        <v>115</v>
      </c>
      <c r="C121" s="108" t="s">
        <v>312</v>
      </c>
      <c r="D121" s="104">
        <v>20</v>
      </c>
      <c r="E121" s="104">
        <v>1985</v>
      </c>
      <c r="F121" s="105">
        <v>1042.76</v>
      </c>
      <c r="G121" s="105">
        <v>1042.76</v>
      </c>
      <c r="H121" s="105">
        <v>4</v>
      </c>
      <c r="I121" s="105">
        <v>4</v>
      </c>
      <c r="J121" s="105">
        <v>3.2</v>
      </c>
      <c r="K121" s="105">
        <v>2.6740000000000004</v>
      </c>
      <c r="L121" s="105">
        <v>2.3680000000000003</v>
      </c>
      <c r="M121" s="105">
        <v>26</v>
      </c>
      <c r="N121" s="105">
        <v>1.3259999999999998</v>
      </c>
      <c r="O121" s="105">
        <v>32</v>
      </c>
      <c r="P121" s="105">
        <v>1.6319999999999999</v>
      </c>
      <c r="Q121" s="106">
        <v>160</v>
      </c>
      <c r="R121" s="106">
        <v>133.70000000000002</v>
      </c>
      <c r="S121" s="106">
        <v>118.40000000000002</v>
      </c>
      <c r="T121" s="105">
        <v>-0.83199999999999985</v>
      </c>
      <c r="U121" s="105">
        <v>-0.30600000000000005</v>
      </c>
      <c r="V121" s="192">
        <v>6</v>
      </c>
    </row>
    <row r="122" spans="1:22" s="11" customFormat="1" x14ac:dyDescent="0.2">
      <c r="A122" s="298"/>
      <c r="B122" s="20">
        <v>116</v>
      </c>
      <c r="C122" s="108" t="s">
        <v>313</v>
      </c>
      <c r="D122" s="104">
        <v>50</v>
      </c>
      <c r="E122" s="104">
        <v>1989</v>
      </c>
      <c r="F122" s="105">
        <v>2004.14</v>
      </c>
      <c r="G122" s="105">
        <v>2004.14</v>
      </c>
      <c r="H122" s="105">
        <v>9.4550000000000001</v>
      </c>
      <c r="I122" s="105">
        <v>9.4550000000000001</v>
      </c>
      <c r="J122" s="105">
        <v>8</v>
      </c>
      <c r="K122" s="105">
        <v>6.3950000000000005</v>
      </c>
      <c r="L122" s="105">
        <v>6.2726000000000006</v>
      </c>
      <c r="M122" s="105">
        <v>60</v>
      </c>
      <c r="N122" s="105">
        <v>3.0599999999999996</v>
      </c>
      <c r="O122" s="105">
        <v>62.4</v>
      </c>
      <c r="P122" s="105">
        <v>3.1823999999999999</v>
      </c>
      <c r="Q122" s="106">
        <v>160</v>
      </c>
      <c r="R122" s="106">
        <v>127.90000000000002</v>
      </c>
      <c r="S122" s="106">
        <v>125.45200000000001</v>
      </c>
      <c r="T122" s="105">
        <v>-1.7273999999999994</v>
      </c>
      <c r="U122" s="105">
        <v>-0.12240000000000029</v>
      </c>
      <c r="V122" s="192">
        <v>2.3999999999999986</v>
      </c>
    </row>
    <row r="123" spans="1:22" s="11" customFormat="1" x14ac:dyDescent="0.2">
      <c r="A123" s="298"/>
      <c r="B123" s="20">
        <v>117</v>
      </c>
      <c r="C123" s="108" t="s">
        <v>315</v>
      </c>
      <c r="D123" s="104">
        <v>12</v>
      </c>
      <c r="E123" s="104">
        <v>1988</v>
      </c>
      <c r="F123" s="105">
        <v>696.31</v>
      </c>
      <c r="G123" s="105">
        <v>696.31</v>
      </c>
      <c r="H123" s="105">
        <v>2.8849999999999998</v>
      </c>
      <c r="I123" s="105">
        <v>2.8849999999999998</v>
      </c>
      <c r="J123" s="105">
        <v>1.92</v>
      </c>
      <c r="K123" s="105">
        <v>1.9159999999999999</v>
      </c>
      <c r="L123" s="105">
        <v>1.6609999999999998</v>
      </c>
      <c r="M123" s="105">
        <v>19</v>
      </c>
      <c r="N123" s="105">
        <v>0.96899999999999997</v>
      </c>
      <c r="O123" s="105">
        <v>24</v>
      </c>
      <c r="P123" s="105">
        <v>1.224</v>
      </c>
      <c r="Q123" s="106">
        <v>160</v>
      </c>
      <c r="R123" s="106">
        <v>159.66666666666666</v>
      </c>
      <c r="S123" s="106">
        <v>138.41666666666666</v>
      </c>
      <c r="T123" s="105">
        <v>-0.25900000000000012</v>
      </c>
      <c r="U123" s="105">
        <v>-0.255</v>
      </c>
      <c r="V123" s="192">
        <v>5</v>
      </c>
    </row>
    <row r="124" spans="1:22" s="11" customFormat="1" x14ac:dyDescent="0.2">
      <c r="A124" s="298"/>
      <c r="B124" s="20">
        <v>118</v>
      </c>
      <c r="C124" s="79" t="s">
        <v>321</v>
      </c>
      <c r="D124" s="50">
        <v>40</v>
      </c>
      <c r="E124" s="50">
        <v>1975</v>
      </c>
      <c r="F124" s="49">
        <v>1929.32</v>
      </c>
      <c r="G124" s="49">
        <v>1929.52</v>
      </c>
      <c r="H124" s="49">
        <v>8.0969999999999995</v>
      </c>
      <c r="I124" s="49">
        <f t="shared" ref="I124:I131" si="11">H124</f>
        <v>8.0969999999999995</v>
      </c>
      <c r="J124" s="49">
        <v>6.4</v>
      </c>
      <c r="K124" s="49">
        <f t="shared" ref="K124:K131" si="12">I124-N124</f>
        <v>4.6289999999999996</v>
      </c>
      <c r="L124" s="49">
        <f t="shared" ref="L124:L131" si="13">I124-P124</f>
        <v>5.6285489999999996</v>
      </c>
      <c r="M124" s="49">
        <v>68</v>
      </c>
      <c r="N124" s="49">
        <f t="shared" ref="N124:N131" si="14">M124*0.051</f>
        <v>3.468</v>
      </c>
      <c r="O124" s="49">
        <v>48.401000000000003</v>
      </c>
      <c r="P124" s="49">
        <f t="shared" ref="P124:P131" si="15">O124*0.051</f>
        <v>2.468451</v>
      </c>
      <c r="Q124" s="48">
        <f t="shared" ref="Q124:Q131" si="16">J124*1000/D124</f>
        <v>160</v>
      </c>
      <c r="R124" s="48">
        <f t="shared" ref="R124:R131" si="17">K124*1000/D124</f>
        <v>115.72499999999999</v>
      </c>
      <c r="S124" s="48">
        <f t="shared" ref="S124:S131" si="18">L124*1000/D124</f>
        <v>140.71372500000001</v>
      </c>
      <c r="T124" s="49">
        <f t="shared" ref="T124:T131" si="19">L124-J124</f>
        <v>-0.77145100000000078</v>
      </c>
      <c r="U124" s="49">
        <f t="shared" ref="U124:U131" si="20">N124-P124</f>
        <v>0.99954900000000002</v>
      </c>
      <c r="V124" s="188">
        <f t="shared" ref="V124:V131" si="21">O124-M124</f>
        <v>-19.598999999999997</v>
      </c>
    </row>
    <row r="125" spans="1:22" s="11" customFormat="1" x14ac:dyDescent="0.2">
      <c r="A125" s="298"/>
      <c r="B125" s="20">
        <v>119</v>
      </c>
      <c r="C125" s="79" t="s">
        <v>322</v>
      </c>
      <c r="D125" s="50">
        <v>28</v>
      </c>
      <c r="E125" s="50">
        <v>1981</v>
      </c>
      <c r="F125" s="49">
        <v>1420.11</v>
      </c>
      <c r="G125" s="49">
        <v>1420.11</v>
      </c>
      <c r="H125" s="49">
        <v>5.2480000000000002</v>
      </c>
      <c r="I125" s="49">
        <f t="shared" si="11"/>
        <v>5.2480000000000002</v>
      </c>
      <c r="J125" s="49">
        <v>4.4800000000000004</v>
      </c>
      <c r="K125" s="49">
        <f t="shared" si="12"/>
        <v>3.3100000000000005</v>
      </c>
      <c r="L125" s="49">
        <f t="shared" si="13"/>
        <v>3.4987510000000004</v>
      </c>
      <c r="M125" s="49">
        <v>38</v>
      </c>
      <c r="N125" s="49">
        <f t="shared" si="14"/>
        <v>1.9379999999999999</v>
      </c>
      <c r="O125" s="49">
        <v>34.298999999999999</v>
      </c>
      <c r="P125" s="49">
        <f t="shared" si="15"/>
        <v>1.7492489999999998</v>
      </c>
      <c r="Q125" s="48">
        <f t="shared" si="16"/>
        <v>160</v>
      </c>
      <c r="R125" s="48">
        <f t="shared" si="17"/>
        <v>118.21428571428574</v>
      </c>
      <c r="S125" s="48">
        <f t="shared" si="18"/>
        <v>124.95539285714287</v>
      </c>
      <c r="T125" s="49">
        <f t="shared" si="19"/>
        <v>-0.98124900000000004</v>
      </c>
      <c r="U125" s="49">
        <f t="shared" si="20"/>
        <v>0.18875100000000011</v>
      </c>
      <c r="V125" s="188">
        <f t="shared" si="21"/>
        <v>-3.7010000000000005</v>
      </c>
    </row>
    <row r="126" spans="1:22" s="11" customFormat="1" x14ac:dyDescent="0.2">
      <c r="A126" s="298"/>
      <c r="B126" s="20">
        <v>120</v>
      </c>
      <c r="C126" s="79" t="s">
        <v>323</v>
      </c>
      <c r="D126" s="50">
        <v>5</v>
      </c>
      <c r="E126" s="50">
        <v>1949</v>
      </c>
      <c r="F126" s="49">
        <v>260.33999999999997</v>
      </c>
      <c r="G126" s="49">
        <v>260.33999999999997</v>
      </c>
      <c r="H126" s="49">
        <v>1.2470000000000001</v>
      </c>
      <c r="I126" s="49">
        <f t="shared" si="11"/>
        <v>1.2470000000000001</v>
      </c>
      <c r="J126" s="49">
        <v>0.8</v>
      </c>
      <c r="K126" s="49">
        <f t="shared" si="12"/>
        <v>0.63500000000000012</v>
      </c>
      <c r="L126" s="49">
        <f t="shared" si="13"/>
        <v>0.55850000000000011</v>
      </c>
      <c r="M126" s="49">
        <v>12</v>
      </c>
      <c r="N126" s="49">
        <f t="shared" si="14"/>
        <v>0.61199999999999999</v>
      </c>
      <c r="O126" s="49">
        <v>13.5</v>
      </c>
      <c r="P126" s="49">
        <f t="shared" si="15"/>
        <v>0.6885</v>
      </c>
      <c r="Q126" s="48">
        <f t="shared" si="16"/>
        <v>160</v>
      </c>
      <c r="R126" s="48">
        <f t="shared" si="17"/>
        <v>127.00000000000003</v>
      </c>
      <c r="S126" s="48">
        <f t="shared" si="18"/>
        <v>111.70000000000002</v>
      </c>
      <c r="T126" s="49">
        <f t="shared" si="19"/>
        <v>-0.24149999999999994</v>
      </c>
      <c r="U126" s="49">
        <f t="shared" si="20"/>
        <v>-7.6500000000000012E-2</v>
      </c>
      <c r="V126" s="188">
        <f t="shared" si="21"/>
        <v>1.5</v>
      </c>
    </row>
    <row r="127" spans="1:22" s="11" customFormat="1" x14ac:dyDescent="0.2">
      <c r="A127" s="298"/>
      <c r="B127" s="20">
        <v>121</v>
      </c>
      <c r="C127" s="79" t="s">
        <v>324</v>
      </c>
      <c r="D127" s="50">
        <v>39</v>
      </c>
      <c r="E127" s="50">
        <v>1989</v>
      </c>
      <c r="F127" s="49">
        <v>2277.1999999999998</v>
      </c>
      <c r="G127" s="49">
        <v>2270.1999999999998</v>
      </c>
      <c r="H127" s="49">
        <v>8.1080000000000005</v>
      </c>
      <c r="I127" s="49">
        <f t="shared" si="11"/>
        <v>8.1080000000000005</v>
      </c>
      <c r="J127" s="49">
        <v>6.24</v>
      </c>
      <c r="K127" s="49">
        <f t="shared" si="12"/>
        <v>4.793000000000001</v>
      </c>
      <c r="L127" s="49">
        <f t="shared" si="13"/>
        <v>4.9745090000000012</v>
      </c>
      <c r="M127" s="49">
        <v>65</v>
      </c>
      <c r="N127" s="49">
        <f t="shared" si="14"/>
        <v>3.3149999999999999</v>
      </c>
      <c r="O127" s="49">
        <v>61.441000000000003</v>
      </c>
      <c r="P127" s="49">
        <f t="shared" si="15"/>
        <v>3.1334909999999998</v>
      </c>
      <c r="Q127" s="48">
        <f t="shared" si="16"/>
        <v>160</v>
      </c>
      <c r="R127" s="48">
        <f t="shared" si="17"/>
        <v>122.89743589743593</v>
      </c>
      <c r="S127" s="48">
        <f t="shared" si="18"/>
        <v>127.55151282051284</v>
      </c>
      <c r="T127" s="49">
        <f t="shared" si="19"/>
        <v>-1.265490999999999</v>
      </c>
      <c r="U127" s="49">
        <f t="shared" si="20"/>
        <v>0.18150900000000014</v>
      </c>
      <c r="V127" s="188">
        <f t="shared" si="21"/>
        <v>-3.5589999999999975</v>
      </c>
    </row>
    <row r="128" spans="1:22" s="11" customFormat="1" x14ac:dyDescent="0.2">
      <c r="A128" s="298"/>
      <c r="B128" s="20">
        <v>122</v>
      </c>
      <c r="C128" s="79" t="s">
        <v>325</v>
      </c>
      <c r="D128" s="50">
        <v>20</v>
      </c>
      <c r="E128" s="50">
        <v>1979</v>
      </c>
      <c r="F128" s="49">
        <v>964.06</v>
      </c>
      <c r="G128" s="49">
        <v>964.06</v>
      </c>
      <c r="H128" s="49">
        <v>3.9359999999999999</v>
      </c>
      <c r="I128" s="49">
        <f t="shared" si="11"/>
        <v>3.9359999999999999</v>
      </c>
      <c r="J128" s="49">
        <v>3.1680000000000001</v>
      </c>
      <c r="K128" s="49">
        <f t="shared" si="12"/>
        <v>2.4569999999999999</v>
      </c>
      <c r="L128" s="49">
        <f t="shared" si="13"/>
        <v>2.6727300000000001</v>
      </c>
      <c r="M128" s="49">
        <v>29</v>
      </c>
      <c r="N128" s="49">
        <f t="shared" si="14"/>
        <v>1.4789999999999999</v>
      </c>
      <c r="O128" s="49">
        <v>24.77</v>
      </c>
      <c r="P128" s="49">
        <f t="shared" si="15"/>
        <v>1.2632699999999999</v>
      </c>
      <c r="Q128" s="48">
        <f t="shared" si="16"/>
        <v>158.4</v>
      </c>
      <c r="R128" s="48">
        <f t="shared" si="17"/>
        <v>122.85</v>
      </c>
      <c r="S128" s="48">
        <f t="shared" si="18"/>
        <v>133.63650000000001</v>
      </c>
      <c r="T128" s="49">
        <f t="shared" si="19"/>
        <v>-0.4952700000000001</v>
      </c>
      <c r="U128" s="49">
        <f t="shared" si="20"/>
        <v>0.21572999999999998</v>
      </c>
      <c r="V128" s="188">
        <f t="shared" si="21"/>
        <v>-4.2300000000000004</v>
      </c>
    </row>
    <row r="129" spans="1:22" s="11" customFormat="1" x14ac:dyDescent="0.2">
      <c r="A129" s="298"/>
      <c r="B129" s="20">
        <v>123</v>
      </c>
      <c r="C129" s="79" t="s">
        <v>327</v>
      </c>
      <c r="D129" s="50">
        <v>45</v>
      </c>
      <c r="E129" s="50">
        <v>1992</v>
      </c>
      <c r="F129" s="49">
        <v>2209.5</v>
      </c>
      <c r="G129" s="49">
        <v>2209.5</v>
      </c>
      <c r="H129" s="49">
        <v>9.3079999999999998</v>
      </c>
      <c r="I129" s="49">
        <f t="shared" si="11"/>
        <v>9.3079999999999998</v>
      </c>
      <c r="J129" s="49">
        <v>7.2</v>
      </c>
      <c r="K129" s="49">
        <f t="shared" si="12"/>
        <v>6.2480000000000002</v>
      </c>
      <c r="L129" s="49">
        <f t="shared" si="13"/>
        <v>6.321644</v>
      </c>
      <c r="M129" s="49">
        <v>60</v>
      </c>
      <c r="N129" s="49">
        <f t="shared" si="14"/>
        <v>3.0599999999999996</v>
      </c>
      <c r="O129" s="49">
        <v>58.555999999999997</v>
      </c>
      <c r="P129" s="49">
        <f t="shared" si="15"/>
        <v>2.9863559999999998</v>
      </c>
      <c r="Q129" s="48">
        <f t="shared" si="16"/>
        <v>160</v>
      </c>
      <c r="R129" s="48">
        <f t="shared" si="17"/>
        <v>138.84444444444443</v>
      </c>
      <c r="S129" s="48">
        <f t="shared" si="18"/>
        <v>140.48097777777778</v>
      </c>
      <c r="T129" s="49">
        <f t="shared" si="19"/>
        <v>-0.87835600000000014</v>
      </c>
      <c r="U129" s="49">
        <f t="shared" si="20"/>
        <v>7.3643999999999821E-2</v>
      </c>
      <c r="V129" s="188">
        <f t="shared" si="21"/>
        <v>-1.4440000000000026</v>
      </c>
    </row>
    <row r="130" spans="1:22" s="11" customFormat="1" x14ac:dyDescent="0.2">
      <c r="A130" s="298"/>
      <c r="B130" s="20">
        <v>124</v>
      </c>
      <c r="C130" s="79" t="s">
        <v>328</v>
      </c>
      <c r="D130" s="50">
        <v>20</v>
      </c>
      <c r="E130" s="50">
        <v>1984</v>
      </c>
      <c r="F130" s="49">
        <v>728.56</v>
      </c>
      <c r="G130" s="49">
        <v>646.4</v>
      </c>
      <c r="H130" s="49">
        <v>3.6909999999999998</v>
      </c>
      <c r="I130" s="49">
        <f t="shared" si="11"/>
        <v>3.6909999999999998</v>
      </c>
      <c r="J130" s="49">
        <v>3.2</v>
      </c>
      <c r="K130" s="49">
        <f t="shared" si="12"/>
        <v>2.7729999999999997</v>
      </c>
      <c r="L130" s="49">
        <f t="shared" si="13"/>
        <v>2.9310489999999998</v>
      </c>
      <c r="M130" s="49">
        <v>18</v>
      </c>
      <c r="N130" s="49">
        <f t="shared" si="14"/>
        <v>0.91799999999999993</v>
      </c>
      <c r="O130" s="49">
        <v>14.901</v>
      </c>
      <c r="P130" s="49">
        <f t="shared" si="15"/>
        <v>0.75995099999999993</v>
      </c>
      <c r="Q130" s="48">
        <f t="shared" si="16"/>
        <v>160</v>
      </c>
      <c r="R130" s="48">
        <f t="shared" si="17"/>
        <v>138.64999999999998</v>
      </c>
      <c r="S130" s="48">
        <f t="shared" si="18"/>
        <v>146.55244999999999</v>
      </c>
      <c r="T130" s="49">
        <f t="shared" si="19"/>
        <v>-0.26895100000000038</v>
      </c>
      <c r="U130" s="49">
        <f t="shared" si="20"/>
        <v>0.158049</v>
      </c>
      <c r="V130" s="188">
        <f t="shared" si="21"/>
        <v>-3.0990000000000002</v>
      </c>
    </row>
    <row r="131" spans="1:22" s="11" customFormat="1" x14ac:dyDescent="0.2">
      <c r="A131" s="298"/>
      <c r="B131" s="20">
        <v>125</v>
      </c>
      <c r="C131" s="79" t="s">
        <v>329</v>
      </c>
      <c r="D131" s="50">
        <v>20</v>
      </c>
      <c r="E131" s="50">
        <v>1979</v>
      </c>
      <c r="F131" s="49">
        <v>960.93</v>
      </c>
      <c r="G131" s="49">
        <v>960.93</v>
      </c>
      <c r="H131" s="49">
        <v>3.9820000000000002</v>
      </c>
      <c r="I131" s="49">
        <f t="shared" si="11"/>
        <v>3.9820000000000002</v>
      </c>
      <c r="J131" s="49">
        <v>3.1680000000000001</v>
      </c>
      <c r="K131" s="49">
        <f t="shared" si="12"/>
        <v>2.8090000000000002</v>
      </c>
      <c r="L131" s="49">
        <f t="shared" si="13"/>
        <v>2.7243400000000002</v>
      </c>
      <c r="M131" s="49">
        <v>23</v>
      </c>
      <c r="N131" s="49">
        <f t="shared" si="14"/>
        <v>1.1729999999999998</v>
      </c>
      <c r="O131" s="49">
        <v>24.66</v>
      </c>
      <c r="P131" s="49">
        <f t="shared" si="15"/>
        <v>1.25766</v>
      </c>
      <c r="Q131" s="48">
        <f t="shared" si="16"/>
        <v>158.4</v>
      </c>
      <c r="R131" s="48">
        <f t="shared" si="17"/>
        <v>140.44999999999999</v>
      </c>
      <c r="S131" s="48">
        <f t="shared" si="18"/>
        <v>136.21700000000001</v>
      </c>
      <c r="T131" s="49">
        <f t="shared" si="19"/>
        <v>-0.44365999999999994</v>
      </c>
      <c r="U131" s="49">
        <f t="shared" si="20"/>
        <v>-8.466000000000018E-2</v>
      </c>
      <c r="V131" s="188">
        <f t="shared" si="21"/>
        <v>1.6600000000000001</v>
      </c>
    </row>
    <row r="132" spans="1:22" s="11" customFormat="1" x14ac:dyDescent="0.2">
      <c r="A132" s="298"/>
      <c r="B132" s="20">
        <v>126</v>
      </c>
      <c r="C132" s="79" t="s">
        <v>356</v>
      </c>
      <c r="D132" s="50">
        <v>9</v>
      </c>
      <c r="E132" s="50">
        <v>1991</v>
      </c>
      <c r="F132" s="49">
        <v>520.64</v>
      </c>
      <c r="G132" s="49">
        <v>520.64</v>
      </c>
      <c r="H132" s="49">
        <v>2.5760000000000001</v>
      </c>
      <c r="I132" s="49">
        <v>2.5760000000000001</v>
      </c>
      <c r="J132" s="49">
        <v>1.44</v>
      </c>
      <c r="K132" s="49">
        <v>1.3520000000000001</v>
      </c>
      <c r="L132" s="49">
        <v>1.2500000000000002</v>
      </c>
      <c r="M132" s="49">
        <v>24</v>
      </c>
      <c r="N132" s="49">
        <v>1.224</v>
      </c>
      <c r="O132" s="49">
        <v>26</v>
      </c>
      <c r="P132" s="49">
        <v>1.3259999999999998</v>
      </c>
      <c r="Q132" s="48">
        <v>160</v>
      </c>
      <c r="R132" s="48">
        <v>150.22222222222223</v>
      </c>
      <c r="S132" s="48">
        <v>138.88888888888891</v>
      </c>
      <c r="T132" s="49">
        <v>-0.18999999999999972</v>
      </c>
      <c r="U132" s="49">
        <v>-0.10199999999999987</v>
      </c>
      <c r="V132" s="188">
        <v>2</v>
      </c>
    </row>
    <row r="133" spans="1:22" s="11" customFormat="1" x14ac:dyDescent="0.2">
      <c r="A133" s="298"/>
      <c r="B133" s="20">
        <v>127</v>
      </c>
      <c r="C133" s="79" t="s">
        <v>362</v>
      </c>
      <c r="D133" s="50">
        <v>30</v>
      </c>
      <c r="E133" s="50">
        <v>1993</v>
      </c>
      <c r="F133" s="49">
        <v>1596.54</v>
      </c>
      <c r="G133" s="49">
        <v>1596.54</v>
      </c>
      <c r="H133" s="49">
        <v>6.2569999999999997</v>
      </c>
      <c r="I133" s="49">
        <v>6.2569999999999997</v>
      </c>
      <c r="J133" s="49">
        <v>4.8</v>
      </c>
      <c r="K133" s="49">
        <v>2.585</v>
      </c>
      <c r="L133" s="49">
        <v>3.5029999999999997</v>
      </c>
      <c r="M133" s="49">
        <v>72</v>
      </c>
      <c r="N133" s="49">
        <v>3.6719999999999997</v>
      </c>
      <c r="O133" s="49">
        <v>54</v>
      </c>
      <c r="P133" s="49">
        <v>2.754</v>
      </c>
      <c r="Q133" s="48">
        <v>160</v>
      </c>
      <c r="R133" s="48">
        <v>86.166666666666671</v>
      </c>
      <c r="S133" s="48">
        <v>116.76666666666665</v>
      </c>
      <c r="T133" s="49">
        <v>-1.2970000000000002</v>
      </c>
      <c r="U133" s="49">
        <v>0.91799999999999971</v>
      </c>
      <c r="V133" s="188">
        <v>-18</v>
      </c>
    </row>
    <row r="134" spans="1:22" s="11" customFormat="1" x14ac:dyDescent="0.2">
      <c r="A134" s="298"/>
      <c r="B134" s="20">
        <v>128</v>
      </c>
      <c r="C134" s="79" t="s">
        <v>371</v>
      </c>
      <c r="D134" s="50">
        <v>9</v>
      </c>
      <c r="E134" s="50">
        <v>1990</v>
      </c>
      <c r="F134" s="49">
        <v>513.42999999999995</v>
      </c>
      <c r="G134" s="49">
        <v>513.42999999999995</v>
      </c>
      <c r="H134" s="49">
        <v>2.0249999999999999</v>
      </c>
      <c r="I134" s="49">
        <v>2.0249999999999999</v>
      </c>
      <c r="J134" s="49">
        <v>1.44</v>
      </c>
      <c r="K134" s="49">
        <v>0.64799999999999991</v>
      </c>
      <c r="L134" s="49">
        <v>1.1579999999999999</v>
      </c>
      <c r="M134" s="49">
        <v>27</v>
      </c>
      <c r="N134" s="49">
        <v>1.377</v>
      </c>
      <c r="O134" s="49">
        <v>17</v>
      </c>
      <c r="P134" s="49">
        <v>0.86699999999999999</v>
      </c>
      <c r="Q134" s="48">
        <v>160</v>
      </c>
      <c r="R134" s="48">
        <v>71.999999999999986</v>
      </c>
      <c r="S134" s="48">
        <v>128.66666666666666</v>
      </c>
      <c r="T134" s="49">
        <v>-0.28200000000000003</v>
      </c>
      <c r="U134" s="49">
        <v>0.51</v>
      </c>
      <c r="V134" s="188">
        <v>-10</v>
      </c>
    </row>
    <row r="135" spans="1:22" s="11" customFormat="1" x14ac:dyDescent="0.2">
      <c r="A135" s="298"/>
      <c r="B135" s="20">
        <v>129</v>
      </c>
      <c r="C135" s="79" t="s">
        <v>379</v>
      </c>
      <c r="D135" s="50">
        <v>45</v>
      </c>
      <c r="E135" s="50">
        <v>1989</v>
      </c>
      <c r="F135" s="49">
        <v>2332.0100000000002</v>
      </c>
      <c r="G135" s="49">
        <v>2332.0100000000002</v>
      </c>
      <c r="H135" s="49">
        <v>4.9329999999999998</v>
      </c>
      <c r="I135" s="49">
        <v>4.9329999999999998</v>
      </c>
      <c r="J135" s="49">
        <v>7.2</v>
      </c>
      <c r="K135" s="49">
        <v>0.49600000000000044</v>
      </c>
      <c r="L135" s="49">
        <v>1.9556199999999997</v>
      </c>
      <c r="M135" s="49">
        <v>87</v>
      </c>
      <c r="N135" s="49">
        <v>4.4369999999999994</v>
      </c>
      <c r="O135" s="49">
        <v>58.38</v>
      </c>
      <c r="P135" s="49">
        <v>2.9773800000000001</v>
      </c>
      <c r="Q135" s="48">
        <v>160</v>
      </c>
      <c r="R135" s="48">
        <v>11.022222222222233</v>
      </c>
      <c r="S135" s="48">
        <v>43.458222222222211</v>
      </c>
      <c r="T135" s="49">
        <v>-5.2443800000000005</v>
      </c>
      <c r="U135" s="49">
        <v>1.4596199999999993</v>
      </c>
      <c r="V135" s="188">
        <v>-28.619999999999997</v>
      </c>
    </row>
    <row r="136" spans="1:22" s="11" customFormat="1" x14ac:dyDescent="0.2">
      <c r="A136" s="298"/>
      <c r="B136" s="20">
        <v>130</v>
      </c>
      <c r="C136" s="79" t="s">
        <v>380</v>
      </c>
      <c r="D136" s="50">
        <v>60</v>
      </c>
      <c r="E136" s="50">
        <v>1969</v>
      </c>
      <c r="F136" s="49">
        <v>2716.2</v>
      </c>
      <c r="G136" s="49">
        <v>2716.2</v>
      </c>
      <c r="H136" s="49">
        <v>8.1780000000000008</v>
      </c>
      <c r="I136" s="49">
        <v>8.1780000000000008</v>
      </c>
      <c r="J136" s="49">
        <v>9.6</v>
      </c>
      <c r="K136" s="49">
        <v>3.5370000000000008</v>
      </c>
      <c r="L136" s="49">
        <v>3.6798000000000011</v>
      </c>
      <c r="M136" s="49">
        <v>91</v>
      </c>
      <c r="N136" s="49">
        <v>4.641</v>
      </c>
      <c r="O136" s="49">
        <v>88.2</v>
      </c>
      <c r="P136" s="49">
        <v>4.4981999999999998</v>
      </c>
      <c r="Q136" s="48">
        <v>160</v>
      </c>
      <c r="R136" s="48">
        <v>58.950000000000017</v>
      </c>
      <c r="S136" s="48">
        <v>61.33000000000002</v>
      </c>
      <c r="T136" s="49">
        <v>-5.9201999999999986</v>
      </c>
      <c r="U136" s="49">
        <v>0.14280000000000026</v>
      </c>
      <c r="V136" s="188">
        <v>-2.7999999999999972</v>
      </c>
    </row>
    <row r="137" spans="1:22" s="11" customFormat="1" x14ac:dyDescent="0.2">
      <c r="A137" s="298"/>
      <c r="B137" s="20">
        <v>131</v>
      </c>
      <c r="C137" s="79" t="s">
        <v>381</v>
      </c>
      <c r="D137" s="50">
        <v>25</v>
      </c>
      <c r="E137" s="50">
        <v>1990</v>
      </c>
      <c r="F137" s="49">
        <v>1515.05</v>
      </c>
      <c r="G137" s="49">
        <v>1515.05</v>
      </c>
      <c r="H137" s="49">
        <v>4.5670000000000002</v>
      </c>
      <c r="I137" s="49">
        <v>4.5670000000000002</v>
      </c>
      <c r="J137" s="49">
        <v>3.944</v>
      </c>
      <c r="K137" s="49">
        <v>1.5070000000000006</v>
      </c>
      <c r="L137" s="49">
        <v>1.6615300000000004</v>
      </c>
      <c r="M137" s="49">
        <v>60</v>
      </c>
      <c r="N137" s="49">
        <v>3.0599999999999996</v>
      </c>
      <c r="O137" s="49">
        <v>56.97</v>
      </c>
      <c r="P137" s="49">
        <v>2.9054699999999998</v>
      </c>
      <c r="Q137" s="48">
        <v>157.76</v>
      </c>
      <c r="R137" s="48">
        <v>60.280000000000015</v>
      </c>
      <c r="S137" s="48">
        <v>66.461200000000019</v>
      </c>
      <c r="T137" s="49">
        <v>-2.2824699999999996</v>
      </c>
      <c r="U137" s="49">
        <v>0.15452999999999983</v>
      </c>
      <c r="V137" s="188">
        <v>-3.0300000000000011</v>
      </c>
    </row>
    <row r="138" spans="1:22" s="11" customFormat="1" x14ac:dyDescent="0.2">
      <c r="A138" s="298"/>
      <c r="B138" s="20">
        <v>132</v>
      </c>
      <c r="C138" s="79" t="s">
        <v>382</v>
      </c>
      <c r="D138" s="50">
        <v>45</v>
      </c>
      <c r="E138" s="50">
        <v>1982</v>
      </c>
      <c r="F138" s="49">
        <v>2340.25</v>
      </c>
      <c r="G138" s="49">
        <v>2340.25</v>
      </c>
      <c r="H138" s="49">
        <v>7.0869999999999997</v>
      </c>
      <c r="I138" s="49">
        <v>7.0869999999999997</v>
      </c>
      <c r="J138" s="49">
        <v>7.2</v>
      </c>
      <c r="K138" s="49">
        <v>3.262</v>
      </c>
      <c r="L138" s="49">
        <v>3.4925199999999998</v>
      </c>
      <c r="M138" s="49">
        <v>75</v>
      </c>
      <c r="N138" s="49">
        <v>3.8249999999999997</v>
      </c>
      <c r="O138" s="49">
        <v>70.48</v>
      </c>
      <c r="P138" s="49">
        <v>3.5944799999999999</v>
      </c>
      <c r="Q138" s="48">
        <v>160</v>
      </c>
      <c r="R138" s="48">
        <v>72.488888888888894</v>
      </c>
      <c r="S138" s="48">
        <v>77.611555555555555</v>
      </c>
      <c r="T138" s="49">
        <v>-3.7074800000000003</v>
      </c>
      <c r="U138" s="49">
        <v>0.23051999999999984</v>
      </c>
      <c r="V138" s="188">
        <v>-4.519999999999996</v>
      </c>
    </row>
    <row r="139" spans="1:22" s="11" customFormat="1" x14ac:dyDescent="0.2">
      <c r="A139" s="298"/>
      <c r="B139" s="20">
        <v>133</v>
      </c>
      <c r="C139" s="79" t="s">
        <v>383</v>
      </c>
      <c r="D139" s="50">
        <v>54</v>
      </c>
      <c r="E139" s="50">
        <v>1976</v>
      </c>
      <c r="F139" s="49">
        <v>2897.91</v>
      </c>
      <c r="G139" s="49">
        <v>2835.64</v>
      </c>
      <c r="H139" s="49">
        <v>9.6539999999999999</v>
      </c>
      <c r="I139" s="49">
        <v>9.6539999999999999</v>
      </c>
      <c r="J139" s="49">
        <v>8.5079999999999991</v>
      </c>
      <c r="K139" s="49">
        <v>4.1459999999999999</v>
      </c>
      <c r="L139" s="49">
        <v>4.2225000000000001</v>
      </c>
      <c r="M139" s="49">
        <v>108</v>
      </c>
      <c r="N139" s="49">
        <v>5.508</v>
      </c>
      <c r="O139" s="49">
        <v>106.5</v>
      </c>
      <c r="P139" s="49">
        <v>5.4314999999999998</v>
      </c>
      <c r="Q139" s="48">
        <v>157.55555555555554</v>
      </c>
      <c r="R139" s="48">
        <v>76.777777777777771</v>
      </c>
      <c r="S139" s="48">
        <v>78.194444444444443</v>
      </c>
      <c r="T139" s="49">
        <v>-4.285499999999999</v>
      </c>
      <c r="U139" s="49">
        <v>7.6500000000000234E-2</v>
      </c>
      <c r="V139" s="188">
        <v>-1.5</v>
      </c>
    </row>
    <row r="140" spans="1:22" s="11" customFormat="1" x14ac:dyDescent="0.2">
      <c r="A140" s="298"/>
      <c r="B140" s="20">
        <v>134</v>
      </c>
      <c r="C140" s="79" t="s">
        <v>384</v>
      </c>
      <c r="D140" s="50">
        <v>45</v>
      </c>
      <c r="E140" s="50">
        <v>1977</v>
      </c>
      <c r="F140" s="49">
        <v>2318.35</v>
      </c>
      <c r="G140" s="49">
        <v>2318.35</v>
      </c>
      <c r="H140" s="49">
        <v>8.3629999999999995</v>
      </c>
      <c r="I140" s="49">
        <v>8.3629999999999995</v>
      </c>
      <c r="J140" s="49">
        <v>7.2</v>
      </c>
      <c r="K140" s="49">
        <v>3.569</v>
      </c>
      <c r="L140" s="49">
        <v>3.6837499999999999</v>
      </c>
      <c r="M140" s="49">
        <v>94</v>
      </c>
      <c r="N140" s="49">
        <v>4.7939999999999996</v>
      </c>
      <c r="O140" s="49">
        <v>91.75</v>
      </c>
      <c r="P140" s="49">
        <v>4.6792499999999997</v>
      </c>
      <c r="Q140" s="48">
        <v>160</v>
      </c>
      <c r="R140" s="48">
        <v>79.311111111111117</v>
      </c>
      <c r="S140" s="48">
        <v>81.861111111111114</v>
      </c>
      <c r="T140" s="49">
        <v>-3.5162500000000003</v>
      </c>
      <c r="U140" s="49">
        <v>0.11474999999999991</v>
      </c>
      <c r="V140" s="188">
        <v>-2.25</v>
      </c>
    </row>
    <row r="141" spans="1:22" s="11" customFormat="1" x14ac:dyDescent="0.2">
      <c r="A141" s="298"/>
      <c r="B141" s="20">
        <v>135</v>
      </c>
      <c r="C141" s="80" t="s">
        <v>385</v>
      </c>
      <c r="D141" s="50">
        <v>75</v>
      </c>
      <c r="E141" s="50">
        <v>1985</v>
      </c>
      <c r="F141" s="49">
        <v>4023.72</v>
      </c>
      <c r="G141" s="49">
        <v>4023.72</v>
      </c>
      <c r="H141" s="49">
        <v>14.154</v>
      </c>
      <c r="I141" s="49">
        <v>14.154</v>
      </c>
      <c r="J141" s="49">
        <v>12</v>
      </c>
      <c r="K141" s="49">
        <v>6.1470000000000002</v>
      </c>
      <c r="L141" s="49">
        <v>6.1826999999999996</v>
      </c>
      <c r="M141" s="49">
        <v>157</v>
      </c>
      <c r="N141" s="49">
        <v>8.0069999999999997</v>
      </c>
      <c r="O141" s="49">
        <v>156.30000000000001</v>
      </c>
      <c r="P141" s="49">
        <v>7.9713000000000003</v>
      </c>
      <c r="Q141" s="48">
        <v>160</v>
      </c>
      <c r="R141" s="48">
        <v>81.96</v>
      </c>
      <c r="S141" s="48">
        <v>82.435999999999993</v>
      </c>
      <c r="T141" s="49">
        <v>-5.8173000000000004</v>
      </c>
      <c r="U141" s="49">
        <v>3.5699999999999399E-2</v>
      </c>
      <c r="V141" s="188">
        <v>-0.69999999999998863</v>
      </c>
    </row>
    <row r="142" spans="1:22" s="11" customFormat="1" x14ac:dyDescent="0.2">
      <c r="A142" s="298"/>
      <c r="B142" s="20">
        <v>136</v>
      </c>
      <c r="C142" s="80" t="s">
        <v>386</v>
      </c>
      <c r="D142" s="50">
        <v>30</v>
      </c>
      <c r="E142" s="50">
        <v>1991</v>
      </c>
      <c r="F142" s="49">
        <v>1541.12</v>
      </c>
      <c r="G142" s="49">
        <v>1541.12</v>
      </c>
      <c r="H142" s="49">
        <v>5.2919999999999998</v>
      </c>
      <c r="I142" s="49">
        <v>5.2919999999999998</v>
      </c>
      <c r="J142" s="49">
        <v>4.66</v>
      </c>
      <c r="K142" s="49">
        <v>2.2829999999999999</v>
      </c>
      <c r="L142" s="49">
        <v>2.4992399999999999</v>
      </c>
      <c r="M142" s="49">
        <v>59</v>
      </c>
      <c r="N142" s="49">
        <v>3.0089999999999999</v>
      </c>
      <c r="O142" s="49">
        <v>54.76</v>
      </c>
      <c r="P142" s="49">
        <v>2.7927599999999999</v>
      </c>
      <c r="Q142" s="48">
        <v>155.33333333333334</v>
      </c>
      <c r="R142" s="48">
        <v>76.099999999999994</v>
      </c>
      <c r="S142" s="48">
        <v>83.307999999999993</v>
      </c>
      <c r="T142" s="49">
        <v>-2.1607600000000002</v>
      </c>
      <c r="U142" s="49">
        <v>0.21623999999999999</v>
      </c>
      <c r="V142" s="188">
        <v>-4.240000000000002</v>
      </c>
    </row>
    <row r="143" spans="1:22" s="11" customFormat="1" x14ac:dyDescent="0.2">
      <c r="A143" s="298"/>
      <c r="B143" s="20">
        <v>137</v>
      </c>
      <c r="C143" s="80" t="s">
        <v>387</v>
      </c>
      <c r="D143" s="50">
        <v>45</v>
      </c>
      <c r="E143" s="50">
        <v>1982</v>
      </c>
      <c r="F143" s="49">
        <v>2344.1</v>
      </c>
      <c r="G143" s="49">
        <v>2344.1</v>
      </c>
      <c r="H143" s="49">
        <v>7.7220000000000004</v>
      </c>
      <c r="I143" s="49">
        <v>7.7220000000000004</v>
      </c>
      <c r="J143" s="49">
        <v>7.2</v>
      </c>
      <c r="K143" s="49">
        <v>3.7440000000000007</v>
      </c>
      <c r="L143" s="49">
        <v>3.7919400000000008</v>
      </c>
      <c r="M143" s="49">
        <v>78</v>
      </c>
      <c r="N143" s="49">
        <v>3.9779999999999998</v>
      </c>
      <c r="O143" s="49">
        <v>77.06</v>
      </c>
      <c r="P143" s="49">
        <v>3.9300599999999997</v>
      </c>
      <c r="Q143" s="48">
        <v>160</v>
      </c>
      <c r="R143" s="48">
        <v>83.200000000000017</v>
      </c>
      <c r="S143" s="48">
        <v>84.265333333333359</v>
      </c>
      <c r="T143" s="49">
        <v>-3.4080599999999994</v>
      </c>
      <c r="U143" s="49">
        <v>4.7940000000000094E-2</v>
      </c>
      <c r="V143" s="188">
        <v>-0.93999999999999773</v>
      </c>
    </row>
    <row r="144" spans="1:22" s="11" customFormat="1" x14ac:dyDescent="0.2">
      <c r="A144" s="298"/>
      <c r="B144" s="20">
        <v>138</v>
      </c>
      <c r="C144" s="80" t="s">
        <v>388</v>
      </c>
      <c r="D144" s="109">
        <v>75</v>
      </c>
      <c r="E144" s="50">
        <v>1976</v>
      </c>
      <c r="F144" s="49">
        <v>3969.84</v>
      </c>
      <c r="G144" s="49">
        <v>3969.84</v>
      </c>
      <c r="H144" s="49">
        <v>12.63</v>
      </c>
      <c r="I144" s="49">
        <v>12.63</v>
      </c>
      <c r="J144" s="49">
        <v>11.817</v>
      </c>
      <c r="K144" s="49">
        <v>6.3060000000000009</v>
      </c>
      <c r="L144" s="49">
        <v>6.4131000000000009</v>
      </c>
      <c r="M144" s="49">
        <v>124</v>
      </c>
      <c r="N144" s="49">
        <v>6.3239999999999998</v>
      </c>
      <c r="O144" s="49">
        <v>121.9</v>
      </c>
      <c r="P144" s="49">
        <v>6.2168999999999999</v>
      </c>
      <c r="Q144" s="48">
        <v>157.56</v>
      </c>
      <c r="R144" s="48">
        <v>84.080000000000013</v>
      </c>
      <c r="S144" s="48">
        <v>85.508000000000024</v>
      </c>
      <c r="T144" s="49">
        <v>-5.4038999999999993</v>
      </c>
      <c r="U144" s="49">
        <v>0.10709999999999997</v>
      </c>
      <c r="V144" s="188">
        <v>-2.0999999999999943</v>
      </c>
    </row>
    <row r="145" spans="1:22" s="11" customFormat="1" x14ac:dyDescent="0.2">
      <c r="A145" s="298"/>
      <c r="B145" s="20">
        <v>139</v>
      </c>
      <c r="C145" s="79" t="s">
        <v>389</v>
      </c>
      <c r="D145" s="50">
        <v>60</v>
      </c>
      <c r="E145" s="50">
        <v>1966</v>
      </c>
      <c r="F145" s="49">
        <v>2699.46</v>
      </c>
      <c r="G145" s="49">
        <v>2699.46</v>
      </c>
      <c r="H145" s="49">
        <v>10.614000000000001</v>
      </c>
      <c r="I145" s="49">
        <v>10.614000000000001</v>
      </c>
      <c r="J145" s="49">
        <v>9.6</v>
      </c>
      <c r="K145" s="49">
        <v>5.0549999999999997</v>
      </c>
      <c r="L145" s="49">
        <v>5.2630800000000013</v>
      </c>
      <c r="M145" s="49">
        <v>109</v>
      </c>
      <c r="N145" s="49">
        <v>5.5589999999999993</v>
      </c>
      <c r="O145" s="49">
        <v>104.92</v>
      </c>
      <c r="P145" s="49">
        <v>5.3509199999999995</v>
      </c>
      <c r="Q145" s="48">
        <v>160</v>
      </c>
      <c r="R145" s="48">
        <v>84.25</v>
      </c>
      <c r="S145" s="48">
        <v>87.718000000000032</v>
      </c>
      <c r="T145" s="49">
        <v>-4.3369199999999983</v>
      </c>
      <c r="U145" s="49">
        <v>0.20807999999999982</v>
      </c>
      <c r="V145" s="188">
        <v>-4.08</v>
      </c>
    </row>
    <row r="146" spans="1:22" s="11" customFormat="1" x14ac:dyDescent="0.2">
      <c r="A146" s="298"/>
      <c r="B146" s="20">
        <v>140</v>
      </c>
      <c r="C146" s="79" t="s">
        <v>390</v>
      </c>
      <c r="D146" s="50">
        <v>45</v>
      </c>
      <c r="E146" s="50">
        <v>1977</v>
      </c>
      <c r="F146" s="49">
        <v>2317.23</v>
      </c>
      <c r="G146" s="49">
        <v>2317.23</v>
      </c>
      <c r="H146" s="49">
        <v>8.3000000000000007</v>
      </c>
      <c r="I146" s="49">
        <v>8.3000000000000007</v>
      </c>
      <c r="J146" s="49">
        <v>7.2</v>
      </c>
      <c r="K146" s="49">
        <v>3.71</v>
      </c>
      <c r="L146" s="49">
        <v>4.0925000000000002</v>
      </c>
      <c r="M146" s="49">
        <v>90</v>
      </c>
      <c r="N146" s="49">
        <v>4.59</v>
      </c>
      <c r="O146" s="49">
        <v>82.5</v>
      </c>
      <c r="P146" s="49">
        <v>4.2074999999999996</v>
      </c>
      <c r="Q146" s="48">
        <v>160</v>
      </c>
      <c r="R146" s="48">
        <v>82.444444444444471</v>
      </c>
      <c r="S146" s="48">
        <v>90.944444444444471</v>
      </c>
      <c r="T146" s="49">
        <v>-3.1074999999999999</v>
      </c>
      <c r="U146" s="49">
        <v>0.38250000000000001</v>
      </c>
      <c r="V146" s="188">
        <v>-7.5</v>
      </c>
    </row>
    <row r="147" spans="1:22" s="11" customFormat="1" x14ac:dyDescent="0.2">
      <c r="A147" s="298"/>
      <c r="B147" s="20">
        <v>141</v>
      </c>
      <c r="C147" s="79" t="s">
        <v>391</v>
      </c>
      <c r="D147" s="50">
        <v>100</v>
      </c>
      <c r="E147" s="50">
        <v>1971</v>
      </c>
      <c r="F147" s="49">
        <v>4431.6400000000003</v>
      </c>
      <c r="G147" s="49">
        <v>4431.6400000000003</v>
      </c>
      <c r="H147" s="49">
        <v>16.256</v>
      </c>
      <c r="I147" s="49">
        <v>16.256</v>
      </c>
      <c r="J147" s="49">
        <v>16</v>
      </c>
      <c r="K147" s="49">
        <v>9.32</v>
      </c>
      <c r="L147" s="49">
        <v>9.3429500000000001</v>
      </c>
      <c r="M147" s="49">
        <v>136</v>
      </c>
      <c r="N147" s="49">
        <v>6.9359999999999999</v>
      </c>
      <c r="O147" s="49">
        <v>135.55000000000001</v>
      </c>
      <c r="P147" s="49">
        <v>6.9130500000000001</v>
      </c>
      <c r="Q147" s="48">
        <v>160</v>
      </c>
      <c r="R147" s="48">
        <v>93.2</v>
      </c>
      <c r="S147" s="48">
        <v>93.429500000000004</v>
      </c>
      <c r="T147" s="49">
        <v>-6.6570499999999999</v>
      </c>
      <c r="U147" s="49">
        <v>2.2949999999999804E-2</v>
      </c>
      <c r="V147" s="188">
        <v>-0.44999999999998863</v>
      </c>
    </row>
    <row r="148" spans="1:22" s="11" customFormat="1" ht="12.75" customHeight="1" x14ac:dyDescent="0.2">
      <c r="A148" s="298"/>
      <c r="B148" s="20">
        <v>142</v>
      </c>
      <c r="C148" s="79" t="s">
        <v>392</v>
      </c>
      <c r="D148" s="50">
        <v>60</v>
      </c>
      <c r="E148" s="50">
        <v>1965</v>
      </c>
      <c r="F148" s="49">
        <v>2734.58</v>
      </c>
      <c r="G148" s="49">
        <v>2734.58</v>
      </c>
      <c r="H148" s="49">
        <v>10.26</v>
      </c>
      <c r="I148" s="49">
        <v>10.26</v>
      </c>
      <c r="J148" s="49">
        <v>9.6</v>
      </c>
      <c r="K148" s="49">
        <v>5.5680000000000005</v>
      </c>
      <c r="L148" s="49">
        <v>5.7475199999999997</v>
      </c>
      <c r="M148" s="49">
        <v>92</v>
      </c>
      <c r="N148" s="49">
        <v>4.6919999999999993</v>
      </c>
      <c r="O148" s="49">
        <v>88.48</v>
      </c>
      <c r="P148" s="49">
        <v>4.51248</v>
      </c>
      <c r="Q148" s="48">
        <v>160</v>
      </c>
      <c r="R148" s="48">
        <v>92.8</v>
      </c>
      <c r="S148" s="48">
        <v>95.791999999999987</v>
      </c>
      <c r="T148" s="49">
        <v>-3.8524799999999999</v>
      </c>
      <c r="U148" s="49">
        <v>0.17951999999999924</v>
      </c>
      <c r="V148" s="188">
        <v>-3.52</v>
      </c>
    </row>
    <row r="149" spans="1:22" s="11" customFormat="1" x14ac:dyDescent="0.2">
      <c r="A149" s="298"/>
      <c r="B149" s="20">
        <v>143</v>
      </c>
      <c r="C149" s="79" t="s">
        <v>393</v>
      </c>
      <c r="D149" s="50">
        <v>30</v>
      </c>
      <c r="E149" s="50">
        <v>1991</v>
      </c>
      <c r="F149" s="49">
        <v>1508.73</v>
      </c>
      <c r="G149" s="49">
        <v>1508.73</v>
      </c>
      <c r="H149" s="49">
        <v>4.556</v>
      </c>
      <c r="I149" s="49">
        <v>4.556</v>
      </c>
      <c r="J149" s="49">
        <v>4.74</v>
      </c>
      <c r="K149" s="49">
        <v>2.6180000000000003</v>
      </c>
      <c r="L149" s="49">
        <v>2.8832000000000004</v>
      </c>
      <c r="M149" s="49">
        <v>38</v>
      </c>
      <c r="N149" s="49">
        <v>1.9379999999999999</v>
      </c>
      <c r="O149" s="49">
        <v>32.799999999999997</v>
      </c>
      <c r="P149" s="49">
        <v>1.6727999999999998</v>
      </c>
      <c r="Q149" s="48">
        <v>158</v>
      </c>
      <c r="R149" s="48">
        <v>87.26666666666668</v>
      </c>
      <c r="S149" s="48">
        <v>96.106666666666669</v>
      </c>
      <c r="T149" s="49">
        <v>-1.8567999999999998</v>
      </c>
      <c r="U149" s="49">
        <v>0.2652000000000001</v>
      </c>
      <c r="V149" s="188">
        <v>-5.2</v>
      </c>
    </row>
    <row r="150" spans="1:22" s="11" customFormat="1" x14ac:dyDescent="0.2">
      <c r="A150" s="298"/>
      <c r="B150" s="20">
        <v>144</v>
      </c>
      <c r="C150" s="79" t="s">
        <v>394</v>
      </c>
      <c r="D150" s="50">
        <v>30</v>
      </c>
      <c r="E150" s="50">
        <v>1986</v>
      </c>
      <c r="F150" s="49">
        <v>1526.85</v>
      </c>
      <c r="G150" s="49">
        <v>1526.85</v>
      </c>
      <c r="H150" s="49">
        <v>6.5270000000000001</v>
      </c>
      <c r="I150" s="49">
        <v>6.5270000000000001</v>
      </c>
      <c r="J150" s="49">
        <v>4.8</v>
      </c>
      <c r="K150" s="49">
        <v>2.8040000000000003</v>
      </c>
      <c r="L150" s="49">
        <v>2.9824999999999999</v>
      </c>
      <c r="M150" s="49">
        <v>73</v>
      </c>
      <c r="N150" s="49">
        <v>3.7229999999999999</v>
      </c>
      <c r="O150" s="49">
        <v>69.5</v>
      </c>
      <c r="P150" s="49">
        <v>3.5444999999999998</v>
      </c>
      <c r="Q150" s="48">
        <v>160</v>
      </c>
      <c r="R150" s="48">
        <v>93.466666666666683</v>
      </c>
      <c r="S150" s="48">
        <v>99.416666666666686</v>
      </c>
      <c r="T150" s="49">
        <v>-1.8174999999999999</v>
      </c>
      <c r="U150" s="49">
        <v>0.1785000000000001</v>
      </c>
      <c r="V150" s="188">
        <v>-3.5</v>
      </c>
    </row>
    <row r="151" spans="1:22" s="11" customFormat="1" ht="12.75" customHeight="1" x14ac:dyDescent="0.2">
      <c r="A151" s="298"/>
      <c r="B151" s="20">
        <v>145</v>
      </c>
      <c r="C151" s="79" t="s">
        <v>395</v>
      </c>
      <c r="D151" s="50">
        <v>30</v>
      </c>
      <c r="E151" s="50">
        <v>1991</v>
      </c>
      <c r="F151" s="49">
        <v>1508.7</v>
      </c>
      <c r="G151" s="49">
        <v>1508.7</v>
      </c>
      <c r="H151" s="49">
        <v>5.8550000000000004</v>
      </c>
      <c r="I151" s="49">
        <v>5.8550000000000004</v>
      </c>
      <c r="J151" s="49">
        <v>4.74</v>
      </c>
      <c r="K151" s="49">
        <v>2.9990000000000006</v>
      </c>
      <c r="L151" s="49">
        <v>3.0143000000000004</v>
      </c>
      <c r="M151" s="49">
        <v>56</v>
      </c>
      <c r="N151" s="49">
        <v>2.8559999999999999</v>
      </c>
      <c r="O151" s="49">
        <v>55.7</v>
      </c>
      <c r="P151" s="49">
        <v>2.8407</v>
      </c>
      <c r="Q151" s="48">
        <v>158</v>
      </c>
      <c r="R151" s="48">
        <v>99.966666666666683</v>
      </c>
      <c r="S151" s="48">
        <v>100.47666666666669</v>
      </c>
      <c r="T151" s="49">
        <v>-1.7256999999999998</v>
      </c>
      <c r="U151" s="49">
        <v>1.5299999999999869E-2</v>
      </c>
      <c r="V151" s="188">
        <v>-0.29999999999999716</v>
      </c>
    </row>
    <row r="152" spans="1:22" s="11" customFormat="1" x14ac:dyDescent="0.2">
      <c r="A152" s="298"/>
      <c r="B152" s="20">
        <v>146</v>
      </c>
      <c r="C152" s="79" t="s">
        <v>396</v>
      </c>
      <c r="D152" s="50">
        <v>45</v>
      </c>
      <c r="E152" s="50">
        <v>1981</v>
      </c>
      <c r="F152" s="49">
        <v>2323</v>
      </c>
      <c r="G152" s="49">
        <v>2323</v>
      </c>
      <c r="H152" s="49">
        <v>8.7240000000000002</v>
      </c>
      <c r="I152" s="49">
        <v>8.7240000000000002</v>
      </c>
      <c r="J152" s="49">
        <v>7.2</v>
      </c>
      <c r="K152" s="49">
        <v>4.2870000000000008</v>
      </c>
      <c r="L152" s="49">
        <v>4.5975900000000003</v>
      </c>
      <c r="M152" s="49">
        <v>87</v>
      </c>
      <c r="N152" s="49">
        <v>4.4369999999999994</v>
      </c>
      <c r="O152" s="49">
        <v>80.91</v>
      </c>
      <c r="P152" s="49">
        <v>4.1264099999999999</v>
      </c>
      <c r="Q152" s="48">
        <v>160</v>
      </c>
      <c r="R152" s="48">
        <v>95.26666666666668</v>
      </c>
      <c r="S152" s="48">
        <v>102.16866666666667</v>
      </c>
      <c r="T152" s="49">
        <v>-2.6024099999999999</v>
      </c>
      <c r="U152" s="49">
        <v>0.31058999999999948</v>
      </c>
      <c r="V152" s="188">
        <v>-6.09</v>
      </c>
    </row>
    <row r="153" spans="1:22" s="11" customFormat="1" x14ac:dyDescent="0.2">
      <c r="A153" s="298"/>
      <c r="B153" s="20">
        <v>147</v>
      </c>
      <c r="C153" s="79" t="s">
        <v>397</v>
      </c>
      <c r="D153" s="50">
        <v>80</v>
      </c>
      <c r="E153" s="50">
        <v>1971</v>
      </c>
      <c r="F153" s="49">
        <v>3848.04</v>
      </c>
      <c r="G153" s="49">
        <v>3848.04</v>
      </c>
      <c r="H153" s="49">
        <v>14.307</v>
      </c>
      <c r="I153" s="49">
        <v>14.307</v>
      </c>
      <c r="J153" s="49">
        <v>12.8</v>
      </c>
      <c r="K153" s="49">
        <v>8.0850000000000009</v>
      </c>
      <c r="L153" s="49">
        <v>8.3247</v>
      </c>
      <c r="M153" s="49">
        <v>122</v>
      </c>
      <c r="N153" s="49">
        <v>6.2219999999999995</v>
      </c>
      <c r="O153" s="49">
        <v>117.3</v>
      </c>
      <c r="P153" s="49">
        <v>5.9822999999999995</v>
      </c>
      <c r="Q153" s="48">
        <v>160</v>
      </c>
      <c r="R153" s="48">
        <v>101.0625</v>
      </c>
      <c r="S153" s="48">
        <v>104.05875</v>
      </c>
      <c r="T153" s="49">
        <v>-4.4753000000000007</v>
      </c>
      <c r="U153" s="49">
        <v>0.23970000000000002</v>
      </c>
      <c r="V153" s="188">
        <v>-4.7</v>
      </c>
    </row>
    <row r="154" spans="1:22" s="11" customFormat="1" x14ac:dyDescent="0.2">
      <c r="A154" s="298"/>
      <c r="B154" s="20">
        <v>148</v>
      </c>
      <c r="C154" s="79" t="s">
        <v>398</v>
      </c>
      <c r="D154" s="50">
        <v>108</v>
      </c>
      <c r="E154" s="50">
        <v>1984</v>
      </c>
      <c r="F154" s="49">
        <v>6233.2</v>
      </c>
      <c r="G154" s="49">
        <v>6233.2</v>
      </c>
      <c r="H154" s="49">
        <v>22.425999999999998</v>
      </c>
      <c r="I154" s="49">
        <v>22.425999999999998</v>
      </c>
      <c r="J154" s="49">
        <v>17.28</v>
      </c>
      <c r="K154" s="49">
        <v>10.950999999999999</v>
      </c>
      <c r="L154" s="49">
        <v>11.550759999999999</v>
      </c>
      <c r="M154" s="49">
        <v>225</v>
      </c>
      <c r="N154" s="49">
        <v>11.475</v>
      </c>
      <c r="O154" s="49">
        <v>213.24</v>
      </c>
      <c r="P154" s="49">
        <v>10.87524</v>
      </c>
      <c r="Q154" s="48">
        <v>160</v>
      </c>
      <c r="R154" s="48">
        <v>101.39814814814814</v>
      </c>
      <c r="S154" s="48">
        <v>106.95148148148147</v>
      </c>
      <c r="T154" s="49">
        <v>-5.7292400000000026</v>
      </c>
      <c r="U154" s="49">
        <v>0.59975999999999985</v>
      </c>
      <c r="V154" s="188">
        <v>-11.76</v>
      </c>
    </row>
    <row r="155" spans="1:22" s="11" customFormat="1" x14ac:dyDescent="0.2">
      <c r="A155" s="298"/>
      <c r="B155" s="20">
        <v>149</v>
      </c>
      <c r="C155" s="79" t="s">
        <v>419</v>
      </c>
      <c r="D155" s="50">
        <v>8</v>
      </c>
      <c r="E155" s="50">
        <v>1975</v>
      </c>
      <c r="F155" s="49">
        <v>574.41</v>
      </c>
      <c r="G155" s="49">
        <v>574.41</v>
      </c>
      <c r="H155" s="49">
        <v>2.0699999999999998</v>
      </c>
      <c r="I155" s="49">
        <v>2.0699999999999998</v>
      </c>
      <c r="J155" s="49">
        <v>1.28</v>
      </c>
      <c r="K155" s="49">
        <v>0.99899999999999989</v>
      </c>
      <c r="L155" s="49">
        <v>1.254</v>
      </c>
      <c r="M155" s="49">
        <v>21</v>
      </c>
      <c r="N155" s="49">
        <v>1.071</v>
      </c>
      <c r="O155" s="49">
        <v>16</v>
      </c>
      <c r="P155" s="49">
        <v>0.81599999999999995</v>
      </c>
      <c r="Q155" s="48">
        <v>160</v>
      </c>
      <c r="R155" s="48">
        <v>124.87499999999999</v>
      </c>
      <c r="S155" s="48">
        <v>156.75</v>
      </c>
      <c r="T155" s="49">
        <v>-2.6000000000000023E-2</v>
      </c>
      <c r="U155" s="49">
        <v>0.255</v>
      </c>
      <c r="V155" s="188">
        <v>-5</v>
      </c>
    </row>
    <row r="156" spans="1:22" s="11" customFormat="1" x14ac:dyDescent="0.2">
      <c r="A156" s="298"/>
      <c r="B156" s="20">
        <v>150</v>
      </c>
      <c r="C156" s="79" t="s">
        <v>422</v>
      </c>
      <c r="D156" s="50">
        <v>24</v>
      </c>
      <c r="E156" s="50">
        <v>1963</v>
      </c>
      <c r="F156" s="49">
        <v>1066.5999999999999</v>
      </c>
      <c r="G156" s="49">
        <v>1066.5999999999999</v>
      </c>
      <c r="H156" s="49">
        <v>2.0099999999999998</v>
      </c>
      <c r="I156" s="49">
        <f t="shared" ref="I156:I161" si="22">H156</f>
        <v>2.0099999999999998</v>
      </c>
      <c r="J156" s="49">
        <v>0.23</v>
      </c>
      <c r="K156" s="49">
        <f t="shared" ref="K156:K181" si="23">I156-N156</f>
        <v>2.0999999999999908E-2</v>
      </c>
      <c r="L156" s="49">
        <f t="shared" ref="L156:L181" si="24">I156-P156</f>
        <v>7.1999999999999842E-2</v>
      </c>
      <c r="M156" s="49">
        <v>39</v>
      </c>
      <c r="N156" s="49">
        <f t="shared" ref="N156:N161" si="25">M156*0.051</f>
        <v>1.9889999999999999</v>
      </c>
      <c r="O156" s="49">
        <v>38</v>
      </c>
      <c r="P156" s="49">
        <f t="shared" ref="P156:P161" si="26">O156*0.051</f>
        <v>1.9379999999999999</v>
      </c>
      <c r="Q156" s="48">
        <f t="shared" ref="Q156:Q181" si="27">J156*1000/D156</f>
        <v>9.5833333333333339</v>
      </c>
      <c r="R156" s="48">
        <f t="shared" ref="R156:R181" si="28">K156*1000/D156</f>
        <v>0.87499999999999611</v>
      </c>
      <c r="S156" s="48">
        <f t="shared" ref="S156:S181" si="29">L156*1000/D156</f>
        <v>2.9999999999999933</v>
      </c>
      <c r="T156" s="49">
        <f t="shared" ref="T156:T181" si="30">L156-J156</f>
        <v>-0.15800000000000017</v>
      </c>
      <c r="U156" s="49">
        <f t="shared" ref="U156:U181" si="31">N156-P156</f>
        <v>5.0999999999999934E-2</v>
      </c>
      <c r="V156" s="188">
        <f t="shared" ref="V156:V181" si="32">O156-M156</f>
        <v>-1</v>
      </c>
    </row>
    <row r="157" spans="1:22" s="11" customFormat="1" x14ac:dyDescent="0.2">
      <c r="A157" s="298"/>
      <c r="B157" s="20">
        <v>151</v>
      </c>
      <c r="C157" s="79" t="s">
        <v>423</v>
      </c>
      <c r="D157" s="50">
        <v>13</v>
      </c>
      <c r="E157" s="50">
        <v>1975</v>
      </c>
      <c r="F157" s="49">
        <v>707.11</v>
      </c>
      <c r="G157" s="49">
        <v>707.11</v>
      </c>
      <c r="H157" s="49">
        <v>2.863</v>
      </c>
      <c r="I157" s="49">
        <f t="shared" si="22"/>
        <v>2.863</v>
      </c>
      <c r="J157" s="49">
        <v>1.92</v>
      </c>
      <c r="K157" s="49">
        <f t="shared" si="23"/>
        <v>1.282</v>
      </c>
      <c r="L157" s="49">
        <f t="shared" si="24"/>
        <v>1.129</v>
      </c>
      <c r="M157" s="49">
        <v>31</v>
      </c>
      <c r="N157" s="49">
        <f t="shared" si="25"/>
        <v>1.581</v>
      </c>
      <c r="O157" s="49">
        <v>34</v>
      </c>
      <c r="P157" s="49">
        <f t="shared" si="26"/>
        <v>1.734</v>
      </c>
      <c r="Q157" s="48">
        <f t="shared" si="27"/>
        <v>147.69230769230768</v>
      </c>
      <c r="R157" s="48">
        <f t="shared" si="28"/>
        <v>98.615384615384613</v>
      </c>
      <c r="S157" s="48">
        <f t="shared" si="29"/>
        <v>86.84615384615384</v>
      </c>
      <c r="T157" s="49">
        <f t="shared" si="30"/>
        <v>-0.79099999999999993</v>
      </c>
      <c r="U157" s="49">
        <f t="shared" si="31"/>
        <v>-0.15300000000000002</v>
      </c>
      <c r="V157" s="188">
        <f t="shared" si="32"/>
        <v>3</v>
      </c>
    </row>
    <row r="158" spans="1:22" s="11" customFormat="1" x14ac:dyDescent="0.2">
      <c r="A158" s="298"/>
      <c r="B158" s="20">
        <v>152</v>
      </c>
      <c r="C158" s="79" t="s">
        <v>424</v>
      </c>
      <c r="D158" s="50">
        <v>20</v>
      </c>
      <c r="E158" s="50">
        <v>1995</v>
      </c>
      <c r="F158" s="49">
        <v>1108.2</v>
      </c>
      <c r="G158" s="49">
        <v>1108.2</v>
      </c>
      <c r="H158" s="49">
        <v>4.45</v>
      </c>
      <c r="I158" s="49">
        <f t="shared" si="22"/>
        <v>4.45</v>
      </c>
      <c r="J158" s="49">
        <v>3.2</v>
      </c>
      <c r="K158" s="49">
        <f t="shared" si="23"/>
        <v>2.4610000000000003</v>
      </c>
      <c r="L158" s="49">
        <f t="shared" si="24"/>
        <v>2.2570000000000001</v>
      </c>
      <c r="M158" s="49">
        <v>39</v>
      </c>
      <c r="N158" s="49">
        <f t="shared" si="25"/>
        <v>1.9889999999999999</v>
      </c>
      <c r="O158" s="49">
        <v>43</v>
      </c>
      <c r="P158" s="49">
        <f t="shared" si="26"/>
        <v>2.1930000000000001</v>
      </c>
      <c r="Q158" s="48">
        <f t="shared" si="27"/>
        <v>160</v>
      </c>
      <c r="R158" s="48">
        <f t="shared" si="28"/>
        <v>123.05000000000003</v>
      </c>
      <c r="S158" s="48">
        <f t="shared" si="29"/>
        <v>112.85</v>
      </c>
      <c r="T158" s="49">
        <f t="shared" si="30"/>
        <v>-0.94300000000000006</v>
      </c>
      <c r="U158" s="49">
        <f t="shared" si="31"/>
        <v>-0.20400000000000018</v>
      </c>
      <c r="V158" s="188">
        <f t="shared" si="32"/>
        <v>4</v>
      </c>
    </row>
    <row r="159" spans="1:22" s="11" customFormat="1" x14ac:dyDescent="0.2">
      <c r="A159" s="298"/>
      <c r="B159" s="20">
        <v>153</v>
      </c>
      <c r="C159" s="79" t="s">
        <v>425</v>
      </c>
      <c r="D159" s="50">
        <v>24</v>
      </c>
      <c r="E159" s="50">
        <v>1964</v>
      </c>
      <c r="F159" s="49">
        <v>1116.92</v>
      </c>
      <c r="G159" s="49">
        <v>1116.92</v>
      </c>
      <c r="H159" s="49">
        <v>5.47</v>
      </c>
      <c r="I159" s="49">
        <f t="shared" si="22"/>
        <v>5.47</v>
      </c>
      <c r="J159" s="49">
        <v>3.84</v>
      </c>
      <c r="K159" s="49">
        <f t="shared" si="23"/>
        <v>2.7669999999999999</v>
      </c>
      <c r="L159" s="49">
        <f t="shared" si="24"/>
        <v>2.7669999999999999</v>
      </c>
      <c r="M159" s="49">
        <v>53</v>
      </c>
      <c r="N159" s="49">
        <f t="shared" si="25"/>
        <v>2.7029999999999998</v>
      </c>
      <c r="O159" s="49">
        <v>53</v>
      </c>
      <c r="P159" s="49">
        <f t="shared" si="26"/>
        <v>2.7029999999999998</v>
      </c>
      <c r="Q159" s="48">
        <f t="shared" si="27"/>
        <v>160</v>
      </c>
      <c r="R159" s="48">
        <f t="shared" si="28"/>
        <v>115.29166666666667</v>
      </c>
      <c r="S159" s="48">
        <f t="shared" si="29"/>
        <v>115.29166666666667</v>
      </c>
      <c r="T159" s="49">
        <f t="shared" si="30"/>
        <v>-1.073</v>
      </c>
      <c r="U159" s="49">
        <f t="shared" si="31"/>
        <v>0</v>
      </c>
      <c r="V159" s="188">
        <f t="shared" si="32"/>
        <v>0</v>
      </c>
    </row>
    <row r="160" spans="1:22" s="11" customFormat="1" x14ac:dyDescent="0.2">
      <c r="A160" s="298"/>
      <c r="B160" s="20">
        <v>154</v>
      </c>
      <c r="C160" s="79" t="s">
        <v>426</v>
      </c>
      <c r="D160" s="50">
        <v>42</v>
      </c>
      <c r="E160" s="50">
        <v>1994</v>
      </c>
      <c r="F160" s="49">
        <v>2426.81</v>
      </c>
      <c r="G160" s="49">
        <v>2426.81</v>
      </c>
      <c r="H160" s="49">
        <v>9.3000000000000007</v>
      </c>
      <c r="I160" s="49">
        <f t="shared" si="22"/>
        <v>9.3000000000000007</v>
      </c>
      <c r="J160" s="49">
        <v>6.72</v>
      </c>
      <c r="K160" s="49">
        <f t="shared" si="23"/>
        <v>6.495000000000001</v>
      </c>
      <c r="L160" s="49">
        <f t="shared" si="24"/>
        <v>5.2710000000000008</v>
      </c>
      <c r="M160" s="49">
        <v>55</v>
      </c>
      <c r="N160" s="49">
        <f t="shared" si="25"/>
        <v>2.8049999999999997</v>
      </c>
      <c r="O160" s="49">
        <v>79</v>
      </c>
      <c r="P160" s="49">
        <f t="shared" si="26"/>
        <v>4.0289999999999999</v>
      </c>
      <c r="Q160" s="48">
        <f t="shared" si="27"/>
        <v>160</v>
      </c>
      <c r="R160" s="48">
        <f t="shared" si="28"/>
        <v>154.64285714285717</v>
      </c>
      <c r="S160" s="48">
        <f t="shared" si="29"/>
        <v>125.50000000000003</v>
      </c>
      <c r="T160" s="49">
        <f t="shared" si="30"/>
        <v>-1.448999999999999</v>
      </c>
      <c r="U160" s="49">
        <f t="shared" si="31"/>
        <v>-1.2240000000000002</v>
      </c>
      <c r="V160" s="188">
        <f t="shared" si="32"/>
        <v>24</v>
      </c>
    </row>
    <row r="161" spans="1:22" s="11" customFormat="1" x14ac:dyDescent="0.2">
      <c r="A161" s="298"/>
      <c r="B161" s="20">
        <v>155</v>
      </c>
      <c r="C161" s="79" t="s">
        <v>427</v>
      </c>
      <c r="D161" s="50">
        <v>9</v>
      </c>
      <c r="E161" s="50">
        <v>1975</v>
      </c>
      <c r="F161" s="49">
        <v>511.08</v>
      </c>
      <c r="G161" s="49">
        <v>511.08</v>
      </c>
      <c r="H161" s="49">
        <v>2.3069999999999999</v>
      </c>
      <c r="I161" s="49">
        <f t="shared" si="22"/>
        <v>2.3069999999999999</v>
      </c>
      <c r="J161" s="49">
        <v>1.28</v>
      </c>
      <c r="K161" s="49">
        <f t="shared" si="23"/>
        <v>1.083</v>
      </c>
      <c r="L161" s="49">
        <f t="shared" si="24"/>
        <v>1.083</v>
      </c>
      <c r="M161" s="49">
        <v>24</v>
      </c>
      <c r="N161" s="49">
        <f t="shared" si="25"/>
        <v>1.224</v>
      </c>
      <c r="O161" s="49">
        <v>24</v>
      </c>
      <c r="P161" s="49">
        <f t="shared" si="26"/>
        <v>1.224</v>
      </c>
      <c r="Q161" s="48">
        <f t="shared" si="27"/>
        <v>142.22222222222223</v>
      </c>
      <c r="R161" s="48">
        <f t="shared" si="28"/>
        <v>120.33333333333333</v>
      </c>
      <c r="S161" s="48">
        <f t="shared" si="29"/>
        <v>120.33333333333333</v>
      </c>
      <c r="T161" s="49">
        <f t="shared" si="30"/>
        <v>-0.19700000000000006</v>
      </c>
      <c r="U161" s="49">
        <f t="shared" si="31"/>
        <v>0</v>
      </c>
      <c r="V161" s="188">
        <f t="shared" si="32"/>
        <v>0</v>
      </c>
    </row>
    <row r="162" spans="1:22" s="11" customFormat="1" x14ac:dyDescent="0.2">
      <c r="A162" s="298"/>
      <c r="B162" s="20">
        <v>156</v>
      </c>
      <c r="C162" s="79" t="s">
        <v>449</v>
      </c>
      <c r="D162" s="50">
        <v>20</v>
      </c>
      <c r="E162" s="50">
        <v>1995</v>
      </c>
      <c r="F162" s="110">
        <v>1035.75</v>
      </c>
      <c r="G162" s="110">
        <v>1035.75</v>
      </c>
      <c r="H162" s="49">
        <v>4</v>
      </c>
      <c r="I162" s="49">
        <v>4</v>
      </c>
      <c r="J162" s="49">
        <f t="shared" ref="J162:J181" si="33">D162*0.16</f>
        <v>3.2</v>
      </c>
      <c r="K162" s="49">
        <f t="shared" si="23"/>
        <v>2.0897000000000001</v>
      </c>
      <c r="L162" s="49">
        <f t="shared" si="24"/>
        <v>1.5024192000000003</v>
      </c>
      <c r="M162" s="49">
        <v>35</v>
      </c>
      <c r="N162" s="49">
        <f t="shared" ref="N162:N181" si="34">M162*0.05458</f>
        <v>1.9102999999999999</v>
      </c>
      <c r="O162" s="49">
        <v>45.76</v>
      </c>
      <c r="P162" s="49">
        <f t="shared" ref="P162:P181" si="35">O162*0.05458</f>
        <v>2.4975807999999997</v>
      </c>
      <c r="Q162" s="48">
        <f t="shared" si="27"/>
        <v>160</v>
      </c>
      <c r="R162" s="48">
        <f t="shared" si="28"/>
        <v>104.48500000000001</v>
      </c>
      <c r="S162" s="48">
        <f t="shared" si="29"/>
        <v>75.120960000000011</v>
      </c>
      <c r="T162" s="49">
        <f t="shared" si="30"/>
        <v>-1.6975807999999999</v>
      </c>
      <c r="U162" s="49">
        <f t="shared" si="31"/>
        <v>-0.58728079999999983</v>
      </c>
      <c r="V162" s="193">
        <f t="shared" si="32"/>
        <v>10.759999999999998</v>
      </c>
    </row>
    <row r="163" spans="1:22" s="11" customFormat="1" x14ac:dyDescent="0.2">
      <c r="A163" s="298"/>
      <c r="B163" s="20">
        <v>157</v>
      </c>
      <c r="C163" s="79" t="s">
        <v>450</v>
      </c>
      <c r="D163" s="50">
        <v>20</v>
      </c>
      <c r="E163" s="50" t="s">
        <v>154</v>
      </c>
      <c r="F163" s="110">
        <v>1040.74</v>
      </c>
      <c r="G163" s="110">
        <v>1040.74</v>
      </c>
      <c r="H163" s="49">
        <v>4.431</v>
      </c>
      <c r="I163" s="49">
        <v>4.431</v>
      </c>
      <c r="J163" s="49">
        <f t="shared" si="33"/>
        <v>3.2</v>
      </c>
      <c r="K163" s="49">
        <f t="shared" si="23"/>
        <v>2.3023800000000003</v>
      </c>
      <c r="L163" s="49">
        <f t="shared" si="24"/>
        <v>2.1004339999999999</v>
      </c>
      <c r="M163" s="49">
        <v>39</v>
      </c>
      <c r="N163" s="49">
        <f t="shared" si="34"/>
        <v>2.1286199999999997</v>
      </c>
      <c r="O163" s="49">
        <v>42.7</v>
      </c>
      <c r="P163" s="49">
        <f t="shared" si="35"/>
        <v>2.3305660000000001</v>
      </c>
      <c r="Q163" s="48">
        <f t="shared" si="27"/>
        <v>160</v>
      </c>
      <c r="R163" s="48">
        <f t="shared" si="28"/>
        <v>115.119</v>
      </c>
      <c r="S163" s="48">
        <f t="shared" si="29"/>
        <v>105.02169999999998</v>
      </c>
      <c r="T163" s="49">
        <f t="shared" si="30"/>
        <v>-1.0995660000000003</v>
      </c>
      <c r="U163" s="49">
        <f t="shared" si="31"/>
        <v>-0.2019460000000004</v>
      </c>
      <c r="V163" s="193">
        <f t="shared" si="32"/>
        <v>3.7000000000000028</v>
      </c>
    </row>
    <row r="164" spans="1:22" s="11" customFormat="1" x14ac:dyDescent="0.2">
      <c r="A164" s="298"/>
      <c r="B164" s="20">
        <v>158</v>
      </c>
      <c r="C164" s="79" t="s">
        <v>451</v>
      </c>
      <c r="D164" s="50">
        <v>12</v>
      </c>
      <c r="E164" s="50" t="s">
        <v>154</v>
      </c>
      <c r="F164" s="110">
        <v>706.92</v>
      </c>
      <c r="G164" s="110">
        <v>706.92</v>
      </c>
      <c r="H164" s="49">
        <v>2.4500000000000002</v>
      </c>
      <c r="I164" s="49">
        <v>2.4500000000000002</v>
      </c>
      <c r="J164" s="49">
        <f t="shared" si="33"/>
        <v>1.92</v>
      </c>
      <c r="K164" s="49">
        <f t="shared" si="23"/>
        <v>1.4675600000000002</v>
      </c>
      <c r="L164" s="49">
        <f t="shared" si="24"/>
        <v>1.3038200000000002</v>
      </c>
      <c r="M164" s="49">
        <v>18</v>
      </c>
      <c r="N164" s="49">
        <f t="shared" si="34"/>
        <v>0.98243999999999998</v>
      </c>
      <c r="O164" s="49">
        <v>21</v>
      </c>
      <c r="P164" s="49">
        <f t="shared" si="35"/>
        <v>1.14618</v>
      </c>
      <c r="Q164" s="48">
        <f t="shared" si="27"/>
        <v>160</v>
      </c>
      <c r="R164" s="48">
        <f t="shared" si="28"/>
        <v>122.29666666666668</v>
      </c>
      <c r="S164" s="48">
        <f t="shared" si="29"/>
        <v>108.65166666666669</v>
      </c>
      <c r="T164" s="49">
        <f t="shared" si="30"/>
        <v>-0.61617999999999973</v>
      </c>
      <c r="U164" s="49">
        <f t="shared" si="31"/>
        <v>-0.16374</v>
      </c>
      <c r="V164" s="193">
        <f t="shared" si="32"/>
        <v>3</v>
      </c>
    </row>
    <row r="165" spans="1:22" s="11" customFormat="1" x14ac:dyDescent="0.2">
      <c r="A165" s="298"/>
      <c r="B165" s="20">
        <v>159</v>
      </c>
      <c r="C165" s="79" t="s">
        <v>452</v>
      </c>
      <c r="D165" s="50">
        <v>22</v>
      </c>
      <c r="E165" s="50" t="s">
        <v>154</v>
      </c>
      <c r="F165" s="110">
        <v>1161.23</v>
      </c>
      <c r="G165" s="110">
        <v>1161.23</v>
      </c>
      <c r="H165" s="49">
        <v>4.71</v>
      </c>
      <c r="I165" s="49">
        <v>4.71</v>
      </c>
      <c r="J165" s="49">
        <f t="shared" si="33"/>
        <v>3.52</v>
      </c>
      <c r="K165" s="49">
        <f t="shared" si="23"/>
        <v>2.5268000000000002</v>
      </c>
      <c r="L165" s="49">
        <f t="shared" si="24"/>
        <v>2.41764</v>
      </c>
      <c r="M165" s="49">
        <v>40</v>
      </c>
      <c r="N165" s="49">
        <f t="shared" si="34"/>
        <v>2.1831999999999998</v>
      </c>
      <c r="O165" s="49">
        <v>42</v>
      </c>
      <c r="P165" s="49">
        <f t="shared" si="35"/>
        <v>2.29236</v>
      </c>
      <c r="Q165" s="48">
        <f t="shared" si="27"/>
        <v>160</v>
      </c>
      <c r="R165" s="48">
        <f t="shared" si="28"/>
        <v>114.85454545454546</v>
      </c>
      <c r="S165" s="48">
        <f t="shared" si="29"/>
        <v>109.89272727272727</v>
      </c>
      <c r="T165" s="49">
        <f t="shared" si="30"/>
        <v>-1.10236</v>
      </c>
      <c r="U165" s="49">
        <f t="shared" si="31"/>
        <v>-0.10916000000000015</v>
      </c>
      <c r="V165" s="193">
        <f t="shared" si="32"/>
        <v>2</v>
      </c>
    </row>
    <row r="166" spans="1:22" s="11" customFormat="1" ht="12.75" customHeight="1" x14ac:dyDescent="0.2">
      <c r="A166" s="298"/>
      <c r="B166" s="20">
        <v>160</v>
      </c>
      <c r="C166" s="79" t="s">
        <v>453</v>
      </c>
      <c r="D166" s="50">
        <v>12</v>
      </c>
      <c r="E166" s="50">
        <v>1992</v>
      </c>
      <c r="F166" s="110">
        <v>706.2</v>
      </c>
      <c r="G166" s="110">
        <v>706.2</v>
      </c>
      <c r="H166" s="49">
        <v>2.4700000000000002</v>
      </c>
      <c r="I166" s="49">
        <v>2.4700000000000002</v>
      </c>
      <c r="J166" s="49">
        <f t="shared" si="33"/>
        <v>1.92</v>
      </c>
      <c r="K166" s="49">
        <f t="shared" si="23"/>
        <v>1.3238200000000002</v>
      </c>
      <c r="L166" s="49">
        <f t="shared" si="24"/>
        <v>1.3238200000000002</v>
      </c>
      <c r="M166" s="49">
        <v>21</v>
      </c>
      <c r="N166" s="49">
        <f t="shared" si="34"/>
        <v>1.14618</v>
      </c>
      <c r="O166" s="49">
        <v>21</v>
      </c>
      <c r="P166" s="49">
        <f t="shared" si="35"/>
        <v>1.14618</v>
      </c>
      <c r="Q166" s="48">
        <f t="shared" si="27"/>
        <v>160</v>
      </c>
      <c r="R166" s="48">
        <f t="shared" si="28"/>
        <v>110.31833333333334</v>
      </c>
      <c r="S166" s="48">
        <f t="shared" si="29"/>
        <v>110.31833333333334</v>
      </c>
      <c r="T166" s="49">
        <f t="shared" si="30"/>
        <v>-0.59617999999999971</v>
      </c>
      <c r="U166" s="49">
        <f t="shared" si="31"/>
        <v>0</v>
      </c>
      <c r="V166" s="193">
        <f t="shared" si="32"/>
        <v>0</v>
      </c>
    </row>
    <row r="167" spans="1:22" s="11" customFormat="1" ht="13.15" customHeight="1" x14ac:dyDescent="0.2">
      <c r="A167" s="298"/>
      <c r="B167" s="20">
        <v>161</v>
      </c>
      <c r="C167" s="79" t="s">
        <v>454</v>
      </c>
      <c r="D167" s="50">
        <v>15</v>
      </c>
      <c r="E167" s="50">
        <v>1994</v>
      </c>
      <c r="F167" s="110">
        <v>910.14</v>
      </c>
      <c r="G167" s="110">
        <v>910.14</v>
      </c>
      <c r="H167" s="49">
        <v>4</v>
      </c>
      <c r="I167" s="49">
        <v>4</v>
      </c>
      <c r="J167" s="49">
        <f t="shared" si="33"/>
        <v>2.4</v>
      </c>
      <c r="K167" s="49">
        <f t="shared" si="23"/>
        <v>1.3801600000000001</v>
      </c>
      <c r="L167" s="49">
        <f t="shared" si="24"/>
        <v>1.7622200000000001</v>
      </c>
      <c r="M167" s="49">
        <v>48</v>
      </c>
      <c r="N167" s="49">
        <f t="shared" si="34"/>
        <v>2.6198399999999999</v>
      </c>
      <c r="O167" s="49">
        <v>41</v>
      </c>
      <c r="P167" s="49">
        <f t="shared" si="35"/>
        <v>2.2377799999999999</v>
      </c>
      <c r="Q167" s="48">
        <f t="shared" si="27"/>
        <v>160</v>
      </c>
      <c r="R167" s="48">
        <f t="shared" si="28"/>
        <v>92.010666666666665</v>
      </c>
      <c r="S167" s="48">
        <f t="shared" si="29"/>
        <v>117.48133333333334</v>
      </c>
      <c r="T167" s="49">
        <f t="shared" si="30"/>
        <v>-0.63777999999999979</v>
      </c>
      <c r="U167" s="49">
        <f t="shared" si="31"/>
        <v>0.38206000000000007</v>
      </c>
      <c r="V167" s="193">
        <f t="shared" si="32"/>
        <v>-7</v>
      </c>
    </row>
    <row r="168" spans="1:22" s="11" customFormat="1" x14ac:dyDescent="0.2">
      <c r="A168" s="298"/>
      <c r="B168" s="20">
        <v>162</v>
      </c>
      <c r="C168" s="80" t="s">
        <v>455</v>
      </c>
      <c r="D168" s="50">
        <v>30</v>
      </c>
      <c r="E168" s="50" t="s">
        <v>154</v>
      </c>
      <c r="F168" s="110">
        <v>1714.66</v>
      </c>
      <c r="G168" s="110">
        <v>1714.66</v>
      </c>
      <c r="H168" s="49">
        <v>6.7</v>
      </c>
      <c r="I168" s="49">
        <v>6.7</v>
      </c>
      <c r="J168" s="49">
        <f t="shared" si="33"/>
        <v>4.8</v>
      </c>
      <c r="K168" s="49">
        <f t="shared" si="23"/>
        <v>3.6981000000000002</v>
      </c>
      <c r="L168" s="49">
        <f t="shared" si="24"/>
        <v>3.5343600000000004</v>
      </c>
      <c r="M168" s="49">
        <v>55</v>
      </c>
      <c r="N168" s="49">
        <f t="shared" si="34"/>
        <v>3.0019</v>
      </c>
      <c r="O168" s="49">
        <v>58</v>
      </c>
      <c r="P168" s="49">
        <f t="shared" si="35"/>
        <v>3.1656399999999998</v>
      </c>
      <c r="Q168" s="48">
        <f t="shared" si="27"/>
        <v>160</v>
      </c>
      <c r="R168" s="48">
        <f t="shared" si="28"/>
        <v>123.27000000000001</v>
      </c>
      <c r="S168" s="48">
        <f t="shared" si="29"/>
        <v>117.81200000000003</v>
      </c>
      <c r="T168" s="49">
        <f t="shared" si="30"/>
        <v>-1.2656399999999994</v>
      </c>
      <c r="U168" s="49">
        <f t="shared" si="31"/>
        <v>-0.16373999999999977</v>
      </c>
      <c r="V168" s="193">
        <f t="shared" si="32"/>
        <v>3</v>
      </c>
    </row>
    <row r="169" spans="1:22" s="11" customFormat="1" x14ac:dyDescent="0.2">
      <c r="A169" s="298"/>
      <c r="B169" s="20">
        <v>163</v>
      </c>
      <c r="C169" s="79" t="s">
        <v>456</v>
      </c>
      <c r="D169" s="50">
        <v>20</v>
      </c>
      <c r="E169" s="50">
        <v>1992</v>
      </c>
      <c r="F169" s="110">
        <v>1096.6400000000001</v>
      </c>
      <c r="G169" s="110">
        <v>1096.6400000000001</v>
      </c>
      <c r="H169" s="49">
        <v>5.32</v>
      </c>
      <c r="I169" s="49">
        <v>5.32</v>
      </c>
      <c r="J169" s="49">
        <f t="shared" si="33"/>
        <v>3.2</v>
      </c>
      <c r="K169" s="49">
        <f t="shared" si="23"/>
        <v>2.5910000000000006</v>
      </c>
      <c r="L169" s="49">
        <f t="shared" si="24"/>
        <v>2.3726800000000003</v>
      </c>
      <c r="M169" s="49">
        <v>50</v>
      </c>
      <c r="N169" s="49">
        <f t="shared" si="34"/>
        <v>2.7289999999999996</v>
      </c>
      <c r="O169" s="49">
        <v>54</v>
      </c>
      <c r="P169" s="49">
        <f t="shared" si="35"/>
        <v>2.9473199999999999</v>
      </c>
      <c r="Q169" s="48">
        <f t="shared" si="27"/>
        <v>160</v>
      </c>
      <c r="R169" s="48">
        <f t="shared" si="28"/>
        <v>129.55000000000001</v>
      </c>
      <c r="S169" s="48">
        <f t="shared" si="29"/>
        <v>118.63400000000001</v>
      </c>
      <c r="T169" s="49">
        <f t="shared" si="30"/>
        <v>-0.82731999999999983</v>
      </c>
      <c r="U169" s="49">
        <f t="shared" si="31"/>
        <v>-0.21832000000000029</v>
      </c>
      <c r="V169" s="193">
        <f t="shared" si="32"/>
        <v>4</v>
      </c>
    </row>
    <row r="170" spans="1:22" s="11" customFormat="1" x14ac:dyDescent="0.2">
      <c r="A170" s="298"/>
      <c r="B170" s="20">
        <v>164</v>
      </c>
      <c r="C170" s="79" t="s">
        <v>457</v>
      </c>
      <c r="D170" s="50">
        <v>22</v>
      </c>
      <c r="E170" s="50" t="s">
        <v>154</v>
      </c>
      <c r="F170" s="110">
        <v>1218.27</v>
      </c>
      <c r="G170" s="110">
        <v>1218.27</v>
      </c>
      <c r="H170" s="49">
        <v>5.3</v>
      </c>
      <c r="I170" s="49">
        <v>5.3</v>
      </c>
      <c r="J170" s="49">
        <f t="shared" si="33"/>
        <v>3.52</v>
      </c>
      <c r="K170" s="49">
        <f t="shared" si="23"/>
        <v>2.7347399999999999</v>
      </c>
      <c r="L170" s="49">
        <f t="shared" si="24"/>
        <v>2.6255799999999998</v>
      </c>
      <c r="M170" s="49">
        <v>47</v>
      </c>
      <c r="N170" s="49">
        <f t="shared" si="34"/>
        <v>2.5652599999999999</v>
      </c>
      <c r="O170" s="49">
        <v>49</v>
      </c>
      <c r="P170" s="49">
        <f t="shared" si="35"/>
        <v>2.67442</v>
      </c>
      <c r="Q170" s="48">
        <f t="shared" si="27"/>
        <v>160</v>
      </c>
      <c r="R170" s="48">
        <f t="shared" si="28"/>
        <v>124.30636363636363</v>
      </c>
      <c r="S170" s="48">
        <f t="shared" si="29"/>
        <v>119.34454545454545</v>
      </c>
      <c r="T170" s="49">
        <f t="shared" si="30"/>
        <v>-0.89442000000000021</v>
      </c>
      <c r="U170" s="49">
        <f t="shared" si="31"/>
        <v>-0.10916000000000015</v>
      </c>
      <c r="V170" s="193">
        <f t="shared" si="32"/>
        <v>2</v>
      </c>
    </row>
    <row r="171" spans="1:22" s="11" customFormat="1" x14ac:dyDescent="0.2">
      <c r="A171" s="298"/>
      <c r="B171" s="20">
        <v>165</v>
      </c>
      <c r="C171" s="80" t="s">
        <v>458</v>
      </c>
      <c r="D171" s="50">
        <v>22</v>
      </c>
      <c r="E171" s="50">
        <v>1992</v>
      </c>
      <c r="F171" s="110">
        <v>1235.3699999999999</v>
      </c>
      <c r="G171" s="110">
        <v>1235.3699999999999</v>
      </c>
      <c r="H171" s="49">
        <v>4.51</v>
      </c>
      <c r="I171" s="49">
        <v>4.51</v>
      </c>
      <c r="J171" s="49">
        <f t="shared" si="33"/>
        <v>3.52</v>
      </c>
      <c r="K171" s="49">
        <f t="shared" si="23"/>
        <v>2.3813800000000001</v>
      </c>
      <c r="L171" s="49">
        <f t="shared" si="24"/>
        <v>2.65428</v>
      </c>
      <c r="M171" s="49">
        <v>39</v>
      </c>
      <c r="N171" s="49">
        <f t="shared" si="34"/>
        <v>2.1286199999999997</v>
      </c>
      <c r="O171" s="49">
        <v>34</v>
      </c>
      <c r="P171" s="49">
        <f t="shared" si="35"/>
        <v>1.8557199999999998</v>
      </c>
      <c r="Q171" s="48">
        <f t="shared" si="27"/>
        <v>160</v>
      </c>
      <c r="R171" s="48">
        <f t="shared" si="28"/>
        <v>108.24454545454546</v>
      </c>
      <c r="S171" s="48">
        <f t="shared" si="29"/>
        <v>120.6490909090909</v>
      </c>
      <c r="T171" s="49">
        <f t="shared" si="30"/>
        <v>-0.86572000000000005</v>
      </c>
      <c r="U171" s="49">
        <f t="shared" si="31"/>
        <v>0.27289999999999992</v>
      </c>
      <c r="V171" s="193">
        <f t="shared" si="32"/>
        <v>-5</v>
      </c>
    </row>
    <row r="172" spans="1:22" s="11" customFormat="1" x14ac:dyDescent="0.2">
      <c r="A172" s="298"/>
      <c r="B172" s="20">
        <v>166</v>
      </c>
      <c r="C172" s="79" t="s">
        <v>459</v>
      </c>
      <c r="D172" s="50">
        <v>25</v>
      </c>
      <c r="E172" s="50" t="s">
        <v>154</v>
      </c>
      <c r="F172" s="110">
        <v>1275.81</v>
      </c>
      <c r="G172" s="110">
        <v>1275.81</v>
      </c>
      <c r="H172" s="49">
        <v>5.7</v>
      </c>
      <c r="I172" s="49">
        <v>5.7</v>
      </c>
      <c r="J172" s="49">
        <f t="shared" si="33"/>
        <v>4</v>
      </c>
      <c r="K172" s="49">
        <f t="shared" si="23"/>
        <v>3.2439000000000004</v>
      </c>
      <c r="L172" s="49">
        <f t="shared" si="24"/>
        <v>3.1347400000000003</v>
      </c>
      <c r="M172" s="49">
        <v>45</v>
      </c>
      <c r="N172" s="49">
        <f t="shared" si="34"/>
        <v>2.4560999999999997</v>
      </c>
      <c r="O172" s="49">
        <v>47</v>
      </c>
      <c r="P172" s="49">
        <f t="shared" si="35"/>
        <v>2.5652599999999999</v>
      </c>
      <c r="Q172" s="48">
        <f t="shared" si="27"/>
        <v>160</v>
      </c>
      <c r="R172" s="48">
        <f t="shared" si="28"/>
        <v>129.75600000000003</v>
      </c>
      <c r="S172" s="48">
        <f t="shared" si="29"/>
        <v>125.38960000000002</v>
      </c>
      <c r="T172" s="49">
        <f t="shared" si="30"/>
        <v>-0.8652599999999997</v>
      </c>
      <c r="U172" s="49">
        <f t="shared" si="31"/>
        <v>-0.10916000000000015</v>
      </c>
      <c r="V172" s="193">
        <f t="shared" si="32"/>
        <v>2</v>
      </c>
    </row>
    <row r="173" spans="1:22" s="11" customFormat="1" x14ac:dyDescent="0.2">
      <c r="A173" s="298"/>
      <c r="B173" s="20">
        <v>167</v>
      </c>
      <c r="C173" s="79" t="s">
        <v>460</v>
      </c>
      <c r="D173" s="50">
        <v>22</v>
      </c>
      <c r="E173" s="50" t="s">
        <v>154</v>
      </c>
      <c r="F173" s="110">
        <v>1189.94</v>
      </c>
      <c r="G173" s="110">
        <v>1189.94</v>
      </c>
      <c r="H173" s="49">
        <v>5</v>
      </c>
      <c r="I173" s="49">
        <v>5</v>
      </c>
      <c r="J173" s="49">
        <f t="shared" si="33"/>
        <v>3.52</v>
      </c>
      <c r="K173" s="49">
        <f t="shared" si="23"/>
        <v>2.9259600000000003</v>
      </c>
      <c r="L173" s="49">
        <f t="shared" si="24"/>
        <v>2.7949680000000003</v>
      </c>
      <c r="M173" s="49">
        <v>38</v>
      </c>
      <c r="N173" s="49">
        <f t="shared" si="34"/>
        <v>2.0740399999999997</v>
      </c>
      <c r="O173" s="49">
        <v>40.4</v>
      </c>
      <c r="P173" s="49">
        <f t="shared" si="35"/>
        <v>2.2050319999999997</v>
      </c>
      <c r="Q173" s="48">
        <f t="shared" si="27"/>
        <v>160</v>
      </c>
      <c r="R173" s="48">
        <f t="shared" si="28"/>
        <v>132.99818181818185</v>
      </c>
      <c r="S173" s="48">
        <f t="shared" si="29"/>
        <v>127.04400000000001</v>
      </c>
      <c r="T173" s="49">
        <f t="shared" si="30"/>
        <v>-0.72503199999999968</v>
      </c>
      <c r="U173" s="49">
        <f t="shared" si="31"/>
        <v>-0.130992</v>
      </c>
      <c r="V173" s="193">
        <f t="shared" si="32"/>
        <v>2.3999999999999986</v>
      </c>
    </row>
    <row r="174" spans="1:22" s="11" customFormat="1" x14ac:dyDescent="0.2">
      <c r="A174" s="298"/>
      <c r="B174" s="20">
        <v>168</v>
      </c>
      <c r="C174" s="79" t="s">
        <v>461</v>
      </c>
      <c r="D174" s="50">
        <v>24</v>
      </c>
      <c r="E174" s="50">
        <v>1994</v>
      </c>
      <c r="F174" s="110">
        <v>1308.77</v>
      </c>
      <c r="G174" s="110">
        <v>1308.77</v>
      </c>
      <c r="H174" s="49">
        <v>5.4</v>
      </c>
      <c r="I174" s="49">
        <v>5.4</v>
      </c>
      <c r="J174" s="49">
        <f t="shared" si="33"/>
        <v>3.84</v>
      </c>
      <c r="K174" s="49">
        <f t="shared" si="23"/>
        <v>2.7801600000000004</v>
      </c>
      <c r="L174" s="49">
        <f t="shared" si="24"/>
        <v>3.0530600000000003</v>
      </c>
      <c r="M174" s="49">
        <v>48</v>
      </c>
      <c r="N174" s="49">
        <f t="shared" si="34"/>
        <v>2.6198399999999999</v>
      </c>
      <c r="O174" s="49">
        <v>43</v>
      </c>
      <c r="P174" s="49">
        <f t="shared" si="35"/>
        <v>2.34694</v>
      </c>
      <c r="Q174" s="48">
        <f t="shared" si="27"/>
        <v>160</v>
      </c>
      <c r="R174" s="48">
        <f t="shared" si="28"/>
        <v>115.84000000000002</v>
      </c>
      <c r="S174" s="48">
        <f t="shared" si="29"/>
        <v>127.21083333333335</v>
      </c>
      <c r="T174" s="49">
        <f t="shared" si="30"/>
        <v>-0.78693999999999953</v>
      </c>
      <c r="U174" s="49">
        <f t="shared" si="31"/>
        <v>0.27289999999999992</v>
      </c>
      <c r="V174" s="193">
        <f t="shared" si="32"/>
        <v>-5</v>
      </c>
    </row>
    <row r="175" spans="1:22" s="11" customFormat="1" x14ac:dyDescent="0.2">
      <c r="A175" s="298"/>
      <c r="B175" s="20">
        <v>169</v>
      </c>
      <c r="C175" s="111" t="s">
        <v>462</v>
      </c>
      <c r="D175" s="50">
        <v>15</v>
      </c>
      <c r="E175" s="50">
        <v>1993</v>
      </c>
      <c r="F175" s="110">
        <v>1135.6500000000001</v>
      </c>
      <c r="G175" s="110">
        <v>1135.6500000000001</v>
      </c>
      <c r="H175" s="49">
        <v>3.72</v>
      </c>
      <c r="I175" s="49">
        <v>3.72</v>
      </c>
      <c r="J175" s="49">
        <f t="shared" si="33"/>
        <v>2.4</v>
      </c>
      <c r="K175" s="49">
        <f t="shared" si="23"/>
        <v>1.9188600000000002</v>
      </c>
      <c r="L175" s="49">
        <f t="shared" si="24"/>
        <v>1.9188600000000002</v>
      </c>
      <c r="M175" s="49">
        <v>33</v>
      </c>
      <c r="N175" s="49">
        <f t="shared" si="34"/>
        <v>1.80114</v>
      </c>
      <c r="O175" s="49">
        <v>33</v>
      </c>
      <c r="P175" s="49">
        <f t="shared" si="35"/>
        <v>1.80114</v>
      </c>
      <c r="Q175" s="48">
        <f t="shared" si="27"/>
        <v>160</v>
      </c>
      <c r="R175" s="48">
        <f t="shared" si="28"/>
        <v>127.92400000000001</v>
      </c>
      <c r="S175" s="48">
        <f t="shared" si="29"/>
        <v>127.92400000000001</v>
      </c>
      <c r="T175" s="49">
        <f t="shared" si="30"/>
        <v>-0.48113999999999968</v>
      </c>
      <c r="U175" s="49">
        <f t="shared" si="31"/>
        <v>0</v>
      </c>
      <c r="V175" s="193">
        <f t="shared" si="32"/>
        <v>0</v>
      </c>
    </row>
    <row r="176" spans="1:22" s="11" customFormat="1" x14ac:dyDescent="0.2">
      <c r="A176" s="298"/>
      <c r="B176" s="20">
        <v>170</v>
      </c>
      <c r="C176" s="79" t="s">
        <v>463</v>
      </c>
      <c r="D176" s="50">
        <v>18</v>
      </c>
      <c r="E176" s="50">
        <v>1996</v>
      </c>
      <c r="F176" s="110">
        <v>1191.05</v>
      </c>
      <c r="G176" s="110">
        <v>1191.05</v>
      </c>
      <c r="H176" s="49">
        <v>4.875</v>
      </c>
      <c r="I176" s="49">
        <v>4.875</v>
      </c>
      <c r="J176" s="49">
        <f t="shared" si="33"/>
        <v>2.88</v>
      </c>
      <c r="K176" s="49">
        <f t="shared" si="23"/>
        <v>2.4189000000000003</v>
      </c>
      <c r="L176" s="49">
        <f t="shared" si="24"/>
        <v>2.3097400000000001</v>
      </c>
      <c r="M176" s="49">
        <v>45</v>
      </c>
      <c r="N176" s="49">
        <f t="shared" si="34"/>
        <v>2.4560999999999997</v>
      </c>
      <c r="O176" s="49">
        <v>47</v>
      </c>
      <c r="P176" s="49">
        <f t="shared" si="35"/>
        <v>2.5652599999999999</v>
      </c>
      <c r="Q176" s="48">
        <f t="shared" si="27"/>
        <v>160</v>
      </c>
      <c r="R176" s="48">
        <f t="shared" si="28"/>
        <v>134.38333333333333</v>
      </c>
      <c r="S176" s="48">
        <f t="shared" si="29"/>
        <v>128.31888888888889</v>
      </c>
      <c r="T176" s="49">
        <f t="shared" si="30"/>
        <v>-0.57025999999999977</v>
      </c>
      <c r="U176" s="49">
        <f t="shared" si="31"/>
        <v>-0.10916000000000015</v>
      </c>
      <c r="V176" s="193">
        <f t="shared" si="32"/>
        <v>2</v>
      </c>
    </row>
    <row r="177" spans="1:22" s="11" customFormat="1" x14ac:dyDescent="0.2">
      <c r="A177" s="298"/>
      <c r="B177" s="20">
        <v>171</v>
      </c>
      <c r="C177" s="80" t="s">
        <v>464</v>
      </c>
      <c r="D177" s="50">
        <v>30</v>
      </c>
      <c r="E177" s="50" t="s">
        <v>154</v>
      </c>
      <c r="F177" s="110">
        <v>1693.38</v>
      </c>
      <c r="G177" s="110">
        <v>1693.38</v>
      </c>
      <c r="H177" s="49">
        <v>6.46</v>
      </c>
      <c r="I177" s="49">
        <v>6.46</v>
      </c>
      <c r="J177" s="49">
        <f t="shared" si="33"/>
        <v>4.8</v>
      </c>
      <c r="K177" s="49">
        <f t="shared" si="23"/>
        <v>4.0584800000000003</v>
      </c>
      <c r="L177" s="49">
        <f t="shared" si="24"/>
        <v>4.0038999999999998</v>
      </c>
      <c r="M177" s="49">
        <v>44</v>
      </c>
      <c r="N177" s="49">
        <f t="shared" si="34"/>
        <v>2.4015199999999997</v>
      </c>
      <c r="O177" s="49">
        <v>45</v>
      </c>
      <c r="P177" s="49">
        <f t="shared" si="35"/>
        <v>2.4560999999999997</v>
      </c>
      <c r="Q177" s="48">
        <f t="shared" si="27"/>
        <v>160</v>
      </c>
      <c r="R177" s="48">
        <f t="shared" si="28"/>
        <v>135.28266666666667</v>
      </c>
      <c r="S177" s="48">
        <f t="shared" si="29"/>
        <v>133.46333333333331</v>
      </c>
      <c r="T177" s="49">
        <f t="shared" si="30"/>
        <v>-0.79610000000000003</v>
      </c>
      <c r="U177" s="49">
        <f t="shared" si="31"/>
        <v>-5.4580000000000073E-2</v>
      </c>
      <c r="V177" s="193">
        <f t="shared" si="32"/>
        <v>1</v>
      </c>
    </row>
    <row r="178" spans="1:22" s="11" customFormat="1" x14ac:dyDescent="0.2">
      <c r="A178" s="298"/>
      <c r="B178" s="20">
        <v>172</v>
      </c>
      <c r="C178" s="80" t="s">
        <v>465</v>
      </c>
      <c r="D178" s="50">
        <v>40</v>
      </c>
      <c r="E178" s="50">
        <v>1992</v>
      </c>
      <c r="F178" s="110">
        <v>2229.96</v>
      </c>
      <c r="G178" s="110">
        <v>2229.96</v>
      </c>
      <c r="H178" s="49">
        <v>9.6069999999999993</v>
      </c>
      <c r="I178" s="49">
        <v>9.6069999999999993</v>
      </c>
      <c r="J178" s="49">
        <f t="shared" si="33"/>
        <v>6.4</v>
      </c>
      <c r="K178" s="49">
        <f t="shared" si="23"/>
        <v>5.2405999999999997</v>
      </c>
      <c r="L178" s="49">
        <f t="shared" si="24"/>
        <v>5.3497599999999998</v>
      </c>
      <c r="M178" s="49">
        <v>80</v>
      </c>
      <c r="N178" s="49">
        <f t="shared" si="34"/>
        <v>4.3663999999999996</v>
      </c>
      <c r="O178" s="49">
        <v>78</v>
      </c>
      <c r="P178" s="49">
        <f t="shared" si="35"/>
        <v>4.2572399999999995</v>
      </c>
      <c r="Q178" s="48">
        <f t="shared" si="27"/>
        <v>160</v>
      </c>
      <c r="R178" s="48">
        <f t="shared" si="28"/>
        <v>131.01499999999999</v>
      </c>
      <c r="S178" s="48">
        <f t="shared" si="29"/>
        <v>133.744</v>
      </c>
      <c r="T178" s="49">
        <f t="shared" si="30"/>
        <v>-1.0502400000000005</v>
      </c>
      <c r="U178" s="49">
        <f t="shared" si="31"/>
        <v>0.10916000000000015</v>
      </c>
      <c r="V178" s="193">
        <f t="shared" si="32"/>
        <v>-2</v>
      </c>
    </row>
    <row r="179" spans="1:22" s="11" customFormat="1" x14ac:dyDescent="0.2">
      <c r="A179" s="298"/>
      <c r="B179" s="20">
        <v>173</v>
      </c>
      <c r="C179" s="79" t="s">
        <v>466</v>
      </c>
      <c r="D179" s="50">
        <v>30</v>
      </c>
      <c r="E179" s="50" t="s">
        <v>154</v>
      </c>
      <c r="F179" s="110">
        <v>1726.08</v>
      </c>
      <c r="G179" s="110">
        <v>1726.08</v>
      </c>
      <c r="H179" s="49">
        <v>7.5</v>
      </c>
      <c r="I179" s="49">
        <v>7.5</v>
      </c>
      <c r="J179" s="49">
        <f t="shared" si="33"/>
        <v>4.8</v>
      </c>
      <c r="K179" s="49">
        <f t="shared" si="23"/>
        <v>4.1160399999999999</v>
      </c>
      <c r="L179" s="49">
        <f t="shared" si="24"/>
        <v>4.0614600000000003</v>
      </c>
      <c r="M179" s="49">
        <v>62</v>
      </c>
      <c r="N179" s="49">
        <f t="shared" si="34"/>
        <v>3.3839599999999996</v>
      </c>
      <c r="O179" s="49">
        <v>63</v>
      </c>
      <c r="P179" s="49">
        <f t="shared" si="35"/>
        <v>3.4385399999999997</v>
      </c>
      <c r="Q179" s="48">
        <f t="shared" si="27"/>
        <v>160</v>
      </c>
      <c r="R179" s="48">
        <f t="shared" si="28"/>
        <v>137.20133333333334</v>
      </c>
      <c r="S179" s="48">
        <f t="shared" si="29"/>
        <v>135.38200000000001</v>
      </c>
      <c r="T179" s="49">
        <f t="shared" si="30"/>
        <v>-0.73853999999999953</v>
      </c>
      <c r="U179" s="49">
        <f t="shared" si="31"/>
        <v>-5.4580000000000073E-2</v>
      </c>
      <c r="V179" s="193">
        <f t="shared" si="32"/>
        <v>1</v>
      </c>
    </row>
    <row r="180" spans="1:22" s="11" customFormat="1" x14ac:dyDescent="0.2">
      <c r="A180" s="298"/>
      <c r="B180" s="20">
        <v>174</v>
      </c>
      <c r="C180" s="79" t="s">
        <v>467</v>
      </c>
      <c r="D180" s="50">
        <v>12</v>
      </c>
      <c r="E180" s="50" t="s">
        <v>154</v>
      </c>
      <c r="F180" s="110">
        <v>703.77</v>
      </c>
      <c r="G180" s="110">
        <v>703.77</v>
      </c>
      <c r="H180" s="49">
        <v>3.1</v>
      </c>
      <c r="I180" s="49">
        <v>3.1</v>
      </c>
      <c r="J180" s="49">
        <f t="shared" si="33"/>
        <v>1.92</v>
      </c>
      <c r="K180" s="49">
        <f t="shared" si="23"/>
        <v>1.6809200000000002</v>
      </c>
      <c r="L180" s="49">
        <f t="shared" si="24"/>
        <v>1.6809200000000002</v>
      </c>
      <c r="M180" s="49">
        <v>26</v>
      </c>
      <c r="N180" s="49">
        <f t="shared" si="34"/>
        <v>1.4190799999999999</v>
      </c>
      <c r="O180" s="49">
        <v>26</v>
      </c>
      <c r="P180" s="49">
        <f t="shared" si="35"/>
        <v>1.4190799999999999</v>
      </c>
      <c r="Q180" s="48">
        <f t="shared" si="27"/>
        <v>160</v>
      </c>
      <c r="R180" s="48">
        <f t="shared" si="28"/>
        <v>140.07666666666668</v>
      </c>
      <c r="S180" s="48">
        <f t="shared" si="29"/>
        <v>140.07666666666668</v>
      </c>
      <c r="T180" s="49">
        <f t="shared" si="30"/>
        <v>-0.23907999999999974</v>
      </c>
      <c r="U180" s="49">
        <f t="shared" si="31"/>
        <v>0</v>
      </c>
      <c r="V180" s="193">
        <f t="shared" si="32"/>
        <v>0</v>
      </c>
    </row>
    <row r="181" spans="1:22" s="11" customFormat="1" x14ac:dyDescent="0.2">
      <c r="A181" s="298"/>
      <c r="B181" s="20">
        <v>175</v>
      </c>
      <c r="C181" s="80" t="s">
        <v>468</v>
      </c>
      <c r="D181" s="50">
        <v>20</v>
      </c>
      <c r="E181" s="50" t="s">
        <v>154</v>
      </c>
      <c r="F181" s="110">
        <v>1070.75</v>
      </c>
      <c r="G181" s="110">
        <v>1070.75</v>
      </c>
      <c r="H181" s="49">
        <v>5.69</v>
      </c>
      <c r="I181" s="49">
        <v>5.69</v>
      </c>
      <c r="J181" s="49">
        <f t="shared" si="33"/>
        <v>3.2</v>
      </c>
      <c r="K181" s="49">
        <f t="shared" si="23"/>
        <v>2.7426800000000005</v>
      </c>
      <c r="L181" s="49">
        <f t="shared" si="24"/>
        <v>2.8518400000000006</v>
      </c>
      <c r="M181" s="49">
        <v>54</v>
      </c>
      <c r="N181" s="49">
        <f t="shared" si="34"/>
        <v>2.9473199999999999</v>
      </c>
      <c r="O181" s="49">
        <v>52</v>
      </c>
      <c r="P181" s="49">
        <f t="shared" si="35"/>
        <v>2.8381599999999998</v>
      </c>
      <c r="Q181" s="48">
        <f t="shared" si="27"/>
        <v>160</v>
      </c>
      <c r="R181" s="48">
        <f t="shared" si="28"/>
        <v>137.13400000000001</v>
      </c>
      <c r="S181" s="48">
        <f t="shared" si="29"/>
        <v>142.59200000000004</v>
      </c>
      <c r="T181" s="49">
        <f t="shared" si="30"/>
        <v>-0.34815999999999958</v>
      </c>
      <c r="U181" s="49">
        <f t="shared" si="31"/>
        <v>0.10916000000000015</v>
      </c>
      <c r="V181" s="193">
        <f t="shared" si="32"/>
        <v>-2</v>
      </c>
    </row>
    <row r="182" spans="1:22" s="11" customFormat="1" x14ac:dyDescent="0.2">
      <c r="A182" s="298"/>
      <c r="B182" s="20">
        <v>176</v>
      </c>
      <c r="C182" s="112" t="s">
        <v>499</v>
      </c>
      <c r="D182" s="113">
        <v>20</v>
      </c>
      <c r="E182" s="113">
        <v>1991</v>
      </c>
      <c r="F182" s="114">
        <v>1165.0899999999999</v>
      </c>
      <c r="G182" s="114">
        <v>1165.0899999999999</v>
      </c>
      <c r="H182" s="114">
        <v>4.5389999999999997</v>
      </c>
      <c r="I182" s="114">
        <v>4.5389999999999997</v>
      </c>
      <c r="J182" s="114">
        <v>3.2</v>
      </c>
      <c r="K182" s="114">
        <v>2.5499999999999998</v>
      </c>
      <c r="L182" s="114">
        <v>2.04</v>
      </c>
      <c r="M182" s="114">
        <v>39</v>
      </c>
      <c r="N182" s="114">
        <v>1.9889999999999999</v>
      </c>
      <c r="O182" s="114">
        <v>49</v>
      </c>
      <c r="P182" s="114">
        <v>2.4989999999999997</v>
      </c>
      <c r="Q182" s="115">
        <v>160</v>
      </c>
      <c r="R182" s="115">
        <v>127.5</v>
      </c>
      <c r="S182" s="115">
        <v>102</v>
      </c>
      <c r="T182" s="114">
        <v>-1.1600000000000001</v>
      </c>
      <c r="U182" s="114">
        <v>-0.50999999999999979</v>
      </c>
      <c r="V182" s="194">
        <v>10</v>
      </c>
    </row>
    <row r="183" spans="1:22" s="11" customFormat="1" ht="12.75" customHeight="1" x14ac:dyDescent="0.2">
      <c r="A183" s="298"/>
      <c r="B183" s="20">
        <v>177</v>
      </c>
      <c r="C183" s="112" t="s">
        <v>500</v>
      </c>
      <c r="D183" s="113">
        <v>22</v>
      </c>
      <c r="E183" s="113" t="s">
        <v>489</v>
      </c>
      <c r="F183" s="114">
        <v>1195.3399999999999</v>
      </c>
      <c r="G183" s="114">
        <v>1195.3399999999999</v>
      </c>
      <c r="H183" s="114">
        <v>5.4290000000000003</v>
      </c>
      <c r="I183" s="114">
        <v>5.4290000000000003</v>
      </c>
      <c r="J183" s="114">
        <v>3.52</v>
      </c>
      <c r="K183" s="114">
        <v>3.3380000000000005</v>
      </c>
      <c r="L183" s="114">
        <v>1.9502900000000007</v>
      </c>
      <c r="M183" s="114">
        <v>41</v>
      </c>
      <c r="N183" s="114">
        <v>2.0909999999999997</v>
      </c>
      <c r="O183" s="114">
        <v>68.209999999999994</v>
      </c>
      <c r="P183" s="114">
        <v>3.4787099999999995</v>
      </c>
      <c r="Q183" s="115">
        <v>160</v>
      </c>
      <c r="R183" s="115">
        <v>151.72727272727275</v>
      </c>
      <c r="S183" s="115">
        <v>88.649545454545489</v>
      </c>
      <c r="T183" s="114">
        <v>-1.5697099999999993</v>
      </c>
      <c r="U183" s="114">
        <v>-1.3877099999999998</v>
      </c>
      <c r="V183" s="194">
        <v>27.209999999999994</v>
      </c>
    </row>
    <row r="184" spans="1:22" s="11" customFormat="1" ht="12.75" customHeight="1" x14ac:dyDescent="0.2">
      <c r="A184" s="298"/>
      <c r="B184" s="20">
        <v>178</v>
      </c>
      <c r="C184" s="112" t="s">
        <v>501</v>
      </c>
      <c r="D184" s="113">
        <v>30</v>
      </c>
      <c r="E184" s="113">
        <v>1991</v>
      </c>
      <c r="F184" s="114">
        <v>1636.16</v>
      </c>
      <c r="G184" s="114">
        <v>1636.16</v>
      </c>
      <c r="H184" s="114">
        <v>7.4379999999999997</v>
      </c>
      <c r="I184" s="114">
        <v>7.4379999999999997</v>
      </c>
      <c r="J184" s="114">
        <v>4.8</v>
      </c>
      <c r="K184" s="114">
        <v>3.46</v>
      </c>
      <c r="L184" s="114">
        <v>2.9265400000000001</v>
      </c>
      <c r="M184" s="114">
        <v>78</v>
      </c>
      <c r="N184" s="114">
        <v>3.9779999999999998</v>
      </c>
      <c r="O184" s="114">
        <v>88.46</v>
      </c>
      <c r="P184" s="114">
        <v>4.5114599999999996</v>
      </c>
      <c r="Q184" s="115">
        <v>160</v>
      </c>
      <c r="R184" s="115">
        <v>115.33333333333333</v>
      </c>
      <c r="S184" s="115">
        <v>97.551333333333332</v>
      </c>
      <c r="T184" s="114">
        <v>-1.8734599999999997</v>
      </c>
      <c r="U184" s="114">
        <v>-0.53345999999999982</v>
      </c>
      <c r="V184" s="194">
        <v>10.459999999999994</v>
      </c>
    </row>
    <row r="185" spans="1:22" s="11" customFormat="1" x14ac:dyDescent="0.2">
      <c r="A185" s="298"/>
      <c r="B185" s="20">
        <v>179</v>
      </c>
      <c r="C185" s="112" t="s">
        <v>502</v>
      </c>
      <c r="D185" s="113">
        <v>45</v>
      </c>
      <c r="E185" s="113">
        <v>1992</v>
      </c>
      <c r="F185" s="114">
        <v>2192.8000000000002</v>
      </c>
      <c r="G185" s="114">
        <v>2192.8000000000002</v>
      </c>
      <c r="H185" s="114">
        <v>9</v>
      </c>
      <c r="I185" s="114">
        <v>9</v>
      </c>
      <c r="J185" s="114">
        <v>7.2</v>
      </c>
      <c r="K185" s="114">
        <v>4.6139999999999999</v>
      </c>
      <c r="L185" s="114">
        <v>4.5630000000000006</v>
      </c>
      <c r="M185" s="114">
        <v>86</v>
      </c>
      <c r="N185" s="114">
        <v>4.3860000000000001</v>
      </c>
      <c r="O185" s="114">
        <v>87</v>
      </c>
      <c r="P185" s="114">
        <v>4.4369999999999994</v>
      </c>
      <c r="Q185" s="115">
        <v>160</v>
      </c>
      <c r="R185" s="115">
        <v>102.53333333333333</v>
      </c>
      <c r="S185" s="115">
        <v>101.40000000000002</v>
      </c>
      <c r="T185" s="114">
        <v>-2.6369999999999996</v>
      </c>
      <c r="U185" s="114">
        <v>-5.0999999999999268E-2</v>
      </c>
      <c r="V185" s="194">
        <v>1</v>
      </c>
    </row>
    <row r="186" spans="1:22" s="11" customFormat="1" x14ac:dyDescent="0.2">
      <c r="A186" s="298"/>
      <c r="B186" s="20">
        <v>180</v>
      </c>
      <c r="C186" s="116" t="s">
        <v>490</v>
      </c>
      <c r="D186" s="113">
        <v>48</v>
      </c>
      <c r="E186" s="113" t="s">
        <v>489</v>
      </c>
      <c r="F186" s="114">
        <v>2590.4</v>
      </c>
      <c r="G186" s="114">
        <v>2590.4</v>
      </c>
      <c r="H186" s="114">
        <v>9.8680000000000003</v>
      </c>
      <c r="I186" s="114">
        <v>9.8680000000000003</v>
      </c>
      <c r="J186" s="114">
        <v>7.36</v>
      </c>
      <c r="K186" s="114">
        <v>6.1960000000000006</v>
      </c>
      <c r="L186" s="114">
        <v>2.5505200000000015</v>
      </c>
      <c r="M186" s="114">
        <v>72</v>
      </c>
      <c r="N186" s="114">
        <v>3.6719999999999997</v>
      </c>
      <c r="O186" s="114">
        <v>143.47999999999999</v>
      </c>
      <c r="P186" s="114">
        <v>7.3174799999999989</v>
      </c>
      <c r="Q186" s="115">
        <v>153.33333333333334</v>
      </c>
      <c r="R186" s="115">
        <v>129.08333333333334</v>
      </c>
      <c r="S186" s="115">
        <v>53.135833333333359</v>
      </c>
      <c r="T186" s="114">
        <v>-4.8094799999999989</v>
      </c>
      <c r="U186" s="114">
        <v>-3.6454799999999992</v>
      </c>
      <c r="V186" s="194">
        <v>71.47999999999999</v>
      </c>
    </row>
    <row r="187" spans="1:22" s="11" customFormat="1" x14ac:dyDescent="0.2">
      <c r="A187" s="298"/>
      <c r="B187" s="20">
        <v>181</v>
      </c>
      <c r="C187" s="116" t="s">
        <v>491</v>
      </c>
      <c r="D187" s="113">
        <v>20</v>
      </c>
      <c r="E187" s="113" t="s">
        <v>489</v>
      </c>
      <c r="F187" s="114">
        <v>1044.42</v>
      </c>
      <c r="G187" s="114">
        <v>1044.42</v>
      </c>
      <c r="H187" s="114">
        <v>4.0739999999999998</v>
      </c>
      <c r="I187" s="114">
        <v>4.0739999999999998</v>
      </c>
      <c r="J187" s="114">
        <v>3.2</v>
      </c>
      <c r="K187" s="114">
        <v>2.1360000000000001</v>
      </c>
      <c r="L187" s="114">
        <v>1.7025000000000001</v>
      </c>
      <c r="M187" s="114">
        <v>38</v>
      </c>
      <c r="N187" s="114">
        <v>1.9379999999999999</v>
      </c>
      <c r="O187" s="114">
        <v>46.5</v>
      </c>
      <c r="P187" s="114">
        <v>2.3714999999999997</v>
      </c>
      <c r="Q187" s="115">
        <v>160</v>
      </c>
      <c r="R187" s="115">
        <v>106.8</v>
      </c>
      <c r="S187" s="115">
        <v>85.125000000000014</v>
      </c>
      <c r="T187" s="114">
        <v>-1.4975000000000001</v>
      </c>
      <c r="U187" s="114">
        <v>-0.43349999999999977</v>
      </c>
      <c r="V187" s="194">
        <v>8.5</v>
      </c>
    </row>
    <row r="188" spans="1:22" s="11" customFormat="1" x14ac:dyDescent="0.2">
      <c r="A188" s="298"/>
      <c r="B188" s="20">
        <v>182</v>
      </c>
      <c r="C188" s="116" t="s">
        <v>503</v>
      </c>
      <c r="D188" s="113">
        <v>8</v>
      </c>
      <c r="E188" s="113" t="s">
        <v>489</v>
      </c>
      <c r="F188" s="114">
        <v>407.05</v>
      </c>
      <c r="G188" s="114">
        <v>407.05</v>
      </c>
      <c r="H188" s="114">
        <v>1.7</v>
      </c>
      <c r="I188" s="114">
        <v>1.7</v>
      </c>
      <c r="J188" s="114">
        <v>1.28</v>
      </c>
      <c r="K188" s="114">
        <v>1.0369999999999999</v>
      </c>
      <c r="L188" s="114">
        <v>0.93500000000000005</v>
      </c>
      <c r="M188" s="114">
        <v>13</v>
      </c>
      <c r="N188" s="114">
        <v>0.66299999999999992</v>
      </c>
      <c r="O188" s="114">
        <v>15</v>
      </c>
      <c r="P188" s="114">
        <v>0.7649999999999999</v>
      </c>
      <c r="Q188" s="115">
        <v>160</v>
      </c>
      <c r="R188" s="115">
        <v>129.625</v>
      </c>
      <c r="S188" s="115">
        <v>116.875</v>
      </c>
      <c r="T188" s="114">
        <v>-0.34499999999999997</v>
      </c>
      <c r="U188" s="114">
        <v>-0.10199999999999998</v>
      </c>
      <c r="V188" s="194">
        <v>2</v>
      </c>
    </row>
    <row r="189" spans="1:22" s="11" customFormat="1" x14ac:dyDescent="0.2">
      <c r="A189" s="298"/>
      <c r="B189" s="20">
        <v>183</v>
      </c>
      <c r="C189" s="116" t="s">
        <v>504</v>
      </c>
      <c r="D189" s="113">
        <v>9</v>
      </c>
      <c r="E189" s="113" t="s">
        <v>489</v>
      </c>
      <c r="F189" s="114">
        <v>471.43</v>
      </c>
      <c r="G189" s="114">
        <v>471.43</v>
      </c>
      <c r="H189" s="114">
        <v>1.863</v>
      </c>
      <c r="I189" s="114">
        <v>1.863</v>
      </c>
      <c r="J189" s="114">
        <v>1.44</v>
      </c>
      <c r="K189" s="114">
        <v>1.2509999999999999</v>
      </c>
      <c r="L189" s="114">
        <v>0.79200000000000004</v>
      </c>
      <c r="M189" s="114">
        <v>12</v>
      </c>
      <c r="N189" s="114">
        <v>0.61199999999999999</v>
      </c>
      <c r="O189" s="114">
        <v>21</v>
      </c>
      <c r="P189" s="114">
        <v>1.071</v>
      </c>
      <c r="Q189" s="115">
        <v>160</v>
      </c>
      <c r="R189" s="115">
        <v>139</v>
      </c>
      <c r="S189" s="115">
        <v>88</v>
      </c>
      <c r="T189" s="114">
        <v>-0.64799999999999991</v>
      </c>
      <c r="U189" s="114">
        <v>-0.45899999999999996</v>
      </c>
      <c r="V189" s="194">
        <v>9</v>
      </c>
    </row>
    <row r="190" spans="1:22" s="11" customFormat="1" x14ac:dyDescent="0.2">
      <c r="A190" s="298"/>
      <c r="B190" s="20">
        <v>184</v>
      </c>
      <c r="C190" s="116" t="s">
        <v>505</v>
      </c>
      <c r="D190" s="117">
        <v>40</v>
      </c>
      <c r="E190" s="113">
        <v>1980</v>
      </c>
      <c r="F190" s="114">
        <v>2183.94</v>
      </c>
      <c r="G190" s="114">
        <v>2183.94</v>
      </c>
      <c r="H190" s="114">
        <v>9.3290000000000006</v>
      </c>
      <c r="I190" s="114">
        <v>9.3290000000000006</v>
      </c>
      <c r="J190" s="114">
        <v>6.4</v>
      </c>
      <c r="K190" s="114">
        <v>4.6370000000000013</v>
      </c>
      <c r="L190" s="114">
        <v>3.5517200000000013</v>
      </c>
      <c r="M190" s="114">
        <v>92</v>
      </c>
      <c r="N190" s="114">
        <v>4.6919999999999993</v>
      </c>
      <c r="O190" s="114">
        <v>113.28</v>
      </c>
      <c r="P190" s="114">
        <v>5.7772799999999993</v>
      </c>
      <c r="Q190" s="115">
        <v>160</v>
      </c>
      <c r="R190" s="115">
        <v>115.92500000000003</v>
      </c>
      <c r="S190" s="115">
        <v>88.793000000000035</v>
      </c>
      <c r="T190" s="114">
        <v>-2.848279999999999</v>
      </c>
      <c r="U190" s="114">
        <v>-1.08528</v>
      </c>
      <c r="V190" s="194">
        <v>21.28</v>
      </c>
    </row>
    <row r="191" spans="1:22" s="11" customFormat="1" x14ac:dyDescent="0.2">
      <c r="A191" s="298"/>
      <c r="B191" s="20">
        <v>185</v>
      </c>
      <c r="C191" s="112" t="s">
        <v>506</v>
      </c>
      <c r="D191" s="113">
        <v>40</v>
      </c>
      <c r="E191" s="113">
        <v>1977</v>
      </c>
      <c r="F191" s="114">
        <v>2121.0500000000002</v>
      </c>
      <c r="G191" s="114">
        <v>2121.0500000000002</v>
      </c>
      <c r="H191" s="114">
        <v>9.3780000000000001</v>
      </c>
      <c r="I191" s="114">
        <v>9.3780000000000001</v>
      </c>
      <c r="J191" s="114">
        <v>6.4</v>
      </c>
      <c r="K191" s="114">
        <v>6.0120000000000005</v>
      </c>
      <c r="L191" s="114">
        <v>5.5020000000000007</v>
      </c>
      <c r="M191" s="114">
        <v>66</v>
      </c>
      <c r="N191" s="114">
        <v>3.3659999999999997</v>
      </c>
      <c r="O191" s="114">
        <v>76</v>
      </c>
      <c r="P191" s="114">
        <v>3.8759999999999999</v>
      </c>
      <c r="Q191" s="115">
        <v>160</v>
      </c>
      <c r="R191" s="115">
        <v>150.30000000000001</v>
      </c>
      <c r="S191" s="115">
        <v>137.55000000000001</v>
      </c>
      <c r="T191" s="114">
        <v>-0.89799999999999969</v>
      </c>
      <c r="U191" s="114">
        <v>-0.51000000000000023</v>
      </c>
      <c r="V191" s="194">
        <v>10</v>
      </c>
    </row>
    <row r="192" spans="1:22" s="11" customFormat="1" x14ac:dyDescent="0.2">
      <c r="A192" s="298"/>
      <c r="B192" s="20">
        <v>186</v>
      </c>
      <c r="C192" s="112" t="s">
        <v>507</v>
      </c>
      <c r="D192" s="113">
        <v>40</v>
      </c>
      <c r="E192" s="113">
        <v>1984</v>
      </c>
      <c r="F192" s="114">
        <v>2304.94</v>
      </c>
      <c r="G192" s="114">
        <v>2304.94</v>
      </c>
      <c r="H192" s="114">
        <v>9.5239999999999991</v>
      </c>
      <c r="I192" s="114">
        <v>9.5239999999999991</v>
      </c>
      <c r="J192" s="114">
        <v>6.4</v>
      </c>
      <c r="K192" s="114">
        <v>5.0359999999999996</v>
      </c>
      <c r="L192" s="114">
        <v>5.137999999999999</v>
      </c>
      <c r="M192" s="114">
        <v>88</v>
      </c>
      <c r="N192" s="114">
        <v>4.4879999999999995</v>
      </c>
      <c r="O192" s="114">
        <v>86</v>
      </c>
      <c r="P192" s="114">
        <v>4.3860000000000001</v>
      </c>
      <c r="Q192" s="115">
        <v>160</v>
      </c>
      <c r="R192" s="115">
        <v>125.9</v>
      </c>
      <c r="S192" s="115">
        <v>128.44999999999999</v>
      </c>
      <c r="T192" s="114">
        <v>-1.2620000000000013</v>
      </c>
      <c r="U192" s="114">
        <v>0.10199999999999942</v>
      </c>
      <c r="V192" s="194">
        <v>-2</v>
      </c>
    </row>
    <row r="193" spans="1:22" s="11" customFormat="1" x14ac:dyDescent="0.2">
      <c r="A193" s="298"/>
      <c r="B193" s="20">
        <v>187</v>
      </c>
      <c r="C193" s="112" t="s">
        <v>508</v>
      </c>
      <c r="D193" s="113">
        <v>40</v>
      </c>
      <c r="E193" s="113" t="s">
        <v>489</v>
      </c>
      <c r="F193" s="114">
        <v>2091.87</v>
      </c>
      <c r="G193" s="114">
        <v>2091.87</v>
      </c>
      <c r="H193" s="114">
        <v>8.4</v>
      </c>
      <c r="I193" s="114">
        <v>8.4</v>
      </c>
      <c r="J193" s="114">
        <v>6.4</v>
      </c>
      <c r="K193" s="114">
        <v>5.8500000000000005</v>
      </c>
      <c r="L193" s="114">
        <v>5.202300000000001</v>
      </c>
      <c r="M193" s="114">
        <v>50</v>
      </c>
      <c r="N193" s="114">
        <v>2.5499999999999998</v>
      </c>
      <c r="O193" s="114">
        <v>62.7</v>
      </c>
      <c r="P193" s="114">
        <v>3.1976999999999998</v>
      </c>
      <c r="Q193" s="115">
        <v>160</v>
      </c>
      <c r="R193" s="115">
        <v>146.25000000000003</v>
      </c>
      <c r="S193" s="115">
        <v>130.05750000000003</v>
      </c>
      <c r="T193" s="114">
        <v>-1.1976999999999993</v>
      </c>
      <c r="U193" s="114">
        <v>-0.64769999999999994</v>
      </c>
      <c r="V193" s="194">
        <v>12.700000000000003</v>
      </c>
    </row>
    <row r="194" spans="1:22" s="11" customFormat="1" x14ac:dyDescent="0.2">
      <c r="A194" s="298"/>
      <c r="B194" s="20">
        <v>188</v>
      </c>
      <c r="C194" s="112" t="s">
        <v>509</v>
      </c>
      <c r="D194" s="113">
        <v>40</v>
      </c>
      <c r="E194" s="113">
        <v>1972</v>
      </c>
      <c r="F194" s="114">
        <v>1928.6</v>
      </c>
      <c r="G194" s="114">
        <v>1928.6</v>
      </c>
      <c r="H194" s="114">
        <v>8.4410000000000007</v>
      </c>
      <c r="I194" s="114">
        <v>8.4410000000000007</v>
      </c>
      <c r="J194" s="114">
        <v>6.4</v>
      </c>
      <c r="K194" s="114">
        <v>5.1770000000000014</v>
      </c>
      <c r="L194" s="114">
        <v>5.4065000000000012</v>
      </c>
      <c r="M194" s="114">
        <v>64</v>
      </c>
      <c r="N194" s="114">
        <v>3.2639999999999998</v>
      </c>
      <c r="O194" s="114">
        <v>59.5</v>
      </c>
      <c r="P194" s="114">
        <v>3.0345</v>
      </c>
      <c r="Q194" s="115">
        <v>160</v>
      </c>
      <c r="R194" s="115">
        <v>129.42500000000004</v>
      </c>
      <c r="S194" s="115">
        <v>135.16250000000002</v>
      </c>
      <c r="T194" s="114">
        <v>-0.99349999999999916</v>
      </c>
      <c r="U194" s="114">
        <v>0.22949999999999982</v>
      </c>
      <c r="V194" s="194">
        <v>-4.5</v>
      </c>
    </row>
    <row r="195" spans="1:22" s="11" customFormat="1" x14ac:dyDescent="0.2">
      <c r="A195" s="298"/>
      <c r="B195" s="20">
        <v>189</v>
      </c>
      <c r="C195" s="112" t="s">
        <v>510</v>
      </c>
      <c r="D195" s="113">
        <v>40</v>
      </c>
      <c r="E195" s="113">
        <v>1975</v>
      </c>
      <c r="F195" s="114">
        <v>1883.15</v>
      </c>
      <c r="G195" s="114">
        <v>1883.15</v>
      </c>
      <c r="H195" s="114">
        <v>7.8940000000000001</v>
      </c>
      <c r="I195" s="114">
        <v>7.8940000000000001</v>
      </c>
      <c r="J195" s="114">
        <v>6.25</v>
      </c>
      <c r="K195" s="114">
        <v>5.0380000000000003</v>
      </c>
      <c r="L195" s="114">
        <v>4.9359999999999999</v>
      </c>
      <c r="M195" s="114">
        <v>56</v>
      </c>
      <c r="N195" s="114">
        <v>2.8559999999999999</v>
      </c>
      <c r="O195" s="114">
        <v>58</v>
      </c>
      <c r="P195" s="114">
        <v>2.9579999999999997</v>
      </c>
      <c r="Q195" s="115">
        <v>156.25</v>
      </c>
      <c r="R195" s="115">
        <v>125.95</v>
      </c>
      <c r="S195" s="115">
        <v>123.4</v>
      </c>
      <c r="T195" s="114">
        <v>-1.3140000000000001</v>
      </c>
      <c r="U195" s="114">
        <v>-0.10199999999999987</v>
      </c>
      <c r="V195" s="194">
        <v>2</v>
      </c>
    </row>
    <row r="196" spans="1:22" s="11" customFormat="1" x14ac:dyDescent="0.2">
      <c r="A196" s="298"/>
      <c r="B196" s="20">
        <v>190</v>
      </c>
      <c r="C196" s="112" t="s">
        <v>511</v>
      </c>
      <c r="D196" s="113">
        <v>22</v>
      </c>
      <c r="E196" s="113" t="s">
        <v>489</v>
      </c>
      <c r="F196" s="114">
        <v>1210.95</v>
      </c>
      <c r="G196" s="114">
        <v>1210.95</v>
      </c>
      <c r="H196" s="114">
        <v>4.75</v>
      </c>
      <c r="I196" s="114">
        <v>4.75</v>
      </c>
      <c r="J196" s="114">
        <v>3.52</v>
      </c>
      <c r="K196" s="114">
        <v>2.9649999999999999</v>
      </c>
      <c r="L196" s="114">
        <v>2.7854799999999997</v>
      </c>
      <c r="M196" s="114">
        <v>35</v>
      </c>
      <c r="N196" s="114">
        <v>1.7849999999999999</v>
      </c>
      <c r="O196" s="114">
        <v>38.520000000000003</v>
      </c>
      <c r="P196" s="114">
        <v>1.96452</v>
      </c>
      <c r="Q196" s="115">
        <v>160</v>
      </c>
      <c r="R196" s="115">
        <v>134.77272727272728</v>
      </c>
      <c r="S196" s="115">
        <v>126.61272727272726</v>
      </c>
      <c r="T196" s="114">
        <v>-0.73452000000000028</v>
      </c>
      <c r="U196" s="114">
        <v>-0.17952000000000012</v>
      </c>
      <c r="V196" s="194">
        <v>3.5200000000000031</v>
      </c>
    </row>
    <row r="197" spans="1:22" s="11" customFormat="1" x14ac:dyDescent="0.2">
      <c r="A197" s="298"/>
      <c r="B197" s="20">
        <v>191</v>
      </c>
      <c r="C197" s="112" t="s">
        <v>512</v>
      </c>
      <c r="D197" s="113">
        <v>22</v>
      </c>
      <c r="E197" s="113" t="s">
        <v>489</v>
      </c>
      <c r="F197" s="114">
        <v>1161.98</v>
      </c>
      <c r="G197" s="114">
        <v>1161.98</v>
      </c>
      <c r="H197" s="114">
        <v>4.3440000000000003</v>
      </c>
      <c r="I197" s="114">
        <v>4.3440000000000003</v>
      </c>
      <c r="J197" s="114">
        <v>3.52</v>
      </c>
      <c r="K197" s="114">
        <v>2.7630000000000003</v>
      </c>
      <c r="L197" s="114">
        <v>2.9282400000000006</v>
      </c>
      <c r="M197" s="114">
        <v>31</v>
      </c>
      <c r="N197" s="114">
        <v>1.581</v>
      </c>
      <c r="O197" s="114">
        <v>27.76</v>
      </c>
      <c r="P197" s="114">
        <v>1.4157599999999999</v>
      </c>
      <c r="Q197" s="115">
        <v>160</v>
      </c>
      <c r="R197" s="115">
        <v>125.59090909090911</v>
      </c>
      <c r="S197" s="115">
        <v>133.1018181818182</v>
      </c>
      <c r="T197" s="114">
        <v>-0.5917599999999994</v>
      </c>
      <c r="U197" s="114">
        <v>0.16524000000000005</v>
      </c>
      <c r="V197" s="194">
        <v>-3.2399999999999984</v>
      </c>
    </row>
    <row r="198" spans="1:22" s="11" customFormat="1" x14ac:dyDescent="0.2">
      <c r="A198" s="298"/>
      <c r="B198" s="20">
        <v>192</v>
      </c>
      <c r="C198" s="112" t="s">
        <v>513</v>
      </c>
      <c r="D198" s="113">
        <v>22</v>
      </c>
      <c r="E198" s="113" t="s">
        <v>489</v>
      </c>
      <c r="F198" s="114">
        <v>1191.8399999999999</v>
      </c>
      <c r="G198" s="114">
        <v>1191.8399999999999</v>
      </c>
      <c r="H198" s="114">
        <v>5.1360000000000001</v>
      </c>
      <c r="I198" s="114">
        <v>5.1360000000000001</v>
      </c>
      <c r="J198" s="114">
        <v>3.52</v>
      </c>
      <c r="K198" s="114">
        <v>2.8920000000000003</v>
      </c>
      <c r="L198" s="114">
        <v>2.7645000000000004</v>
      </c>
      <c r="M198" s="114">
        <v>44</v>
      </c>
      <c r="N198" s="114">
        <v>2.2439999999999998</v>
      </c>
      <c r="O198" s="114">
        <v>46.5</v>
      </c>
      <c r="P198" s="114">
        <v>2.3714999999999997</v>
      </c>
      <c r="Q198" s="115">
        <v>160</v>
      </c>
      <c r="R198" s="115">
        <v>131.45454545454547</v>
      </c>
      <c r="S198" s="115">
        <v>125.65909090909093</v>
      </c>
      <c r="T198" s="114">
        <v>-0.75549999999999962</v>
      </c>
      <c r="U198" s="114">
        <v>-0.12749999999999995</v>
      </c>
      <c r="V198" s="194">
        <v>2.5</v>
      </c>
    </row>
    <row r="199" spans="1:22" s="11" customFormat="1" x14ac:dyDescent="0.2">
      <c r="A199" s="298"/>
      <c r="B199" s="20">
        <v>193</v>
      </c>
      <c r="C199" s="112" t="s">
        <v>514</v>
      </c>
      <c r="D199" s="113">
        <v>40</v>
      </c>
      <c r="E199" s="113">
        <v>1973</v>
      </c>
      <c r="F199" s="114">
        <v>1912.33</v>
      </c>
      <c r="G199" s="114">
        <v>1912.33</v>
      </c>
      <c r="H199" s="114">
        <v>8.282</v>
      </c>
      <c r="I199" s="114">
        <v>8.282</v>
      </c>
      <c r="J199" s="114">
        <v>6.4</v>
      </c>
      <c r="K199" s="114">
        <v>5.7320000000000002</v>
      </c>
      <c r="L199" s="114">
        <v>4.9976000000000003</v>
      </c>
      <c r="M199" s="114">
        <v>50</v>
      </c>
      <c r="N199" s="114">
        <v>2.5499999999999998</v>
      </c>
      <c r="O199" s="114">
        <v>64.400000000000006</v>
      </c>
      <c r="P199" s="114">
        <v>3.2844000000000002</v>
      </c>
      <c r="Q199" s="115">
        <v>160</v>
      </c>
      <c r="R199" s="115">
        <v>143.30000000000001</v>
      </c>
      <c r="S199" s="115">
        <v>124.94000000000001</v>
      </c>
      <c r="T199" s="114">
        <v>-1.4024000000000001</v>
      </c>
      <c r="U199" s="114">
        <v>-0.73440000000000039</v>
      </c>
      <c r="V199" s="194">
        <v>14.400000000000006</v>
      </c>
    </row>
    <row r="200" spans="1:22" s="11" customFormat="1" ht="13.5" thickBot="1" x14ac:dyDescent="0.25">
      <c r="A200" s="299"/>
      <c r="B200" s="195">
        <v>194</v>
      </c>
      <c r="C200" s="196" t="s">
        <v>515</v>
      </c>
      <c r="D200" s="197">
        <v>40</v>
      </c>
      <c r="E200" s="197">
        <v>1981</v>
      </c>
      <c r="F200" s="198">
        <v>2246.86</v>
      </c>
      <c r="G200" s="198">
        <v>2246.86</v>
      </c>
      <c r="H200" s="198">
        <v>9.3670000000000009</v>
      </c>
      <c r="I200" s="198">
        <v>9.3670000000000009</v>
      </c>
      <c r="J200" s="198">
        <v>6.41</v>
      </c>
      <c r="K200" s="198">
        <v>5.0830000000000011</v>
      </c>
      <c r="L200" s="198">
        <v>5.0473000000000008</v>
      </c>
      <c r="M200" s="198">
        <v>84</v>
      </c>
      <c r="N200" s="198">
        <v>4.2839999999999998</v>
      </c>
      <c r="O200" s="198">
        <v>84.7</v>
      </c>
      <c r="P200" s="198">
        <v>4.3197000000000001</v>
      </c>
      <c r="Q200" s="199">
        <v>160.25</v>
      </c>
      <c r="R200" s="199">
        <v>127.07500000000002</v>
      </c>
      <c r="S200" s="199">
        <v>126.18250000000003</v>
      </c>
      <c r="T200" s="198">
        <v>-1.3626999999999994</v>
      </c>
      <c r="U200" s="198">
        <v>-3.5700000000000287E-2</v>
      </c>
      <c r="V200" s="200">
        <v>0.70000000000000284</v>
      </c>
    </row>
    <row r="201" spans="1:22" s="11" customFormat="1" x14ac:dyDescent="0.2">
      <c r="A201" s="300" t="s">
        <v>30</v>
      </c>
      <c r="B201" s="118">
        <v>195</v>
      </c>
      <c r="C201" s="119" t="s">
        <v>55</v>
      </c>
      <c r="D201" s="120">
        <v>92</v>
      </c>
      <c r="E201" s="120" t="s">
        <v>33</v>
      </c>
      <c r="F201" s="121">
        <v>4435.8999999999996</v>
      </c>
      <c r="G201" s="121">
        <v>4435.8999999999996</v>
      </c>
      <c r="H201" s="57">
        <v>19.367999999999999</v>
      </c>
      <c r="I201" s="57">
        <v>19.367999999999999</v>
      </c>
      <c r="J201" s="121">
        <v>14.143962999999999</v>
      </c>
      <c r="K201" s="57">
        <v>13.4621</v>
      </c>
      <c r="L201" s="57">
        <v>13.980498999999998</v>
      </c>
      <c r="M201" s="57">
        <v>110</v>
      </c>
      <c r="N201" s="57">
        <v>5.9058999999999999</v>
      </c>
      <c r="O201" s="57">
        <v>97.3</v>
      </c>
      <c r="P201" s="57">
        <v>5.3875010000000003</v>
      </c>
      <c r="Q201" s="58">
        <v>153.73872826086955</v>
      </c>
      <c r="R201" s="58">
        <v>146.32717391304348</v>
      </c>
      <c r="S201" s="58">
        <v>151.96194565217388</v>
      </c>
      <c r="T201" s="57">
        <v>-0.16346400000000116</v>
      </c>
      <c r="U201" s="57">
        <v>0.51839899999999961</v>
      </c>
      <c r="V201" s="59">
        <v>-12.700000000000003</v>
      </c>
    </row>
    <row r="202" spans="1:22" s="11" customFormat="1" x14ac:dyDescent="0.2">
      <c r="A202" s="301"/>
      <c r="B202" s="122">
        <v>196</v>
      </c>
      <c r="C202" s="123" t="s">
        <v>76</v>
      </c>
      <c r="D202" s="54">
        <v>48</v>
      </c>
      <c r="E202" s="54">
        <v>1979</v>
      </c>
      <c r="F202" s="52">
        <v>2401</v>
      </c>
      <c r="G202" s="52">
        <v>2401</v>
      </c>
      <c r="H202" s="52">
        <v>12</v>
      </c>
      <c r="I202" s="52">
        <f>H202</f>
        <v>12</v>
      </c>
      <c r="J202" s="52">
        <v>7.6</v>
      </c>
      <c r="K202" s="52">
        <f>I202-N202</f>
        <v>7.9710000000000001</v>
      </c>
      <c r="L202" s="52">
        <f>I202-P202</f>
        <v>8.3279999999999994</v>
      </c>
      <c r="M202" s="52">
        <v>79</v>
      </c>
      <c r="N202" s="52">
        <f>M202*0.051</f>
        <v>4.0289999999999999</v>
      </c>
      <c r="O202" s="52">
        <v>72</v>
      </c>
      <c r="P202" s="52">
        <f>O202*0.051</f>
        <v>3.6719999999999997</v>
      </c>
      <c r="Q202" s="51">
        <v>160</v>
      </c>
      <c r="R202" s="51">
        <f>K202*1000/D202</f>
        <v>166.0625</v>
      </c>
      <c r="S202" s="51">
        <f>L202*1000/D202</f>
        <v>173.5</v>
      </c>
      <c r="T202" s="52">
        <f>L202-J202</f>
        <v>0.72799999999999976</v>
      </c>
      <c r="U202" s="52">
        <f>N202-P202</f>
        <v>0.35700000000000021</v>
      </c>
      <c r="V202" s="60">
        <f>O202-M202</f>
        <v>-7</v>
      </c>
    </row>
    <row r="203" spans="1:22" s="11" customFormat="1" x14ac:dyDescent="0.2">
      <c r="A203" s="301"/>
      <c r="B203" s="122">
        <v>197</v>
      </c>
      <c r="C203" s="123" t="s">
        <v>80</v>
      </c>
      <c r="D203" s="54">
        <v>64</v>
      </c>
      <c r="E203" s="54">
        <v>1961</v>
      </c>
      <c r="F203" s="52">
        <v>2955.71</v>
      </c>
      <c r="G203" s="52">
        <v>2955.71</v>
      </c>
      <c r="H203" s="52">
        <v>12.97</v>
      </c>
      <c r="I203" s="52">
        <v>12.97</v>
      </c>
      <c r="J203" s="52">
        <v>9.0020000000000007</v>
      </c>
      <c r="K203" s="52">
        <v>9.3490000000000002</v>
      </c>
      <c r="L203" s="52">
        <v>9.3490000000000002</v>
      </c>
      <c r="M203" s="52">
        <v>71</v>
      </c>
      <c r="N203" s="52">
        <v>3.6209999999999996</v>
      </c>
      <c r="O203" s="52">
        <v>71</v>
      </c>
      <c r="P203" s="52">
        <v>3.6209999999999996</v>
      </c>
      <c r="Q203" s="51">
        <v>140.65625</v>
      </c>
      <c r="R203" s="51">
        <v>146.078125</v>
      </c>
      <c r="S203" s="51">
        <v>146.078125</v>
      </c>
      <c r="T203" s="52">
        <v>0.34699999999999953</v>
      </c>
      <c r="U203" s="52">
        <v>0</v>
      </c>
      <c r="V203" s="60">
        <v>0</v>
      </c>
    </row>
    <row r="204" spans="1:22" s="11" customFormat="1" x14ac:dyDescent="0.2">
      <c r="A204" s="301"/>
      <c r="B204" s="122">
        <v>198</v>
      </c>
      <c r="C204" s="123" t="s">
        <v>81</v>
      </c>
      <c r="D204" s="54">
        <v>48</v>
      </c>
      <c r="E204" s="54">
        <v>1961</v>
      </c>
      <c r="F204" s="52">
        <v>2393.16</v>
      </c>
      <c r="G204" s="52">
        <v>2393.16</v>
      </c>
      <c r="H204" s="52">
        <v>10.228</v>
      </c>
      <c r="I204" s="52">
        <v>10.228</v>
      </c>
      <c r="J204" s="52">
        <v>6.7069999999999999</v>
      </c>
      <c r="K204" s="52">
        <v>7.0150000000000006</v>
      </c>
      <c r="L204" s="52">
        <v>7.0150000000000006</v>
      </c>
      <c r="M204" s="52">
        <v>63</v>
      </c>
      <c r="N204" s="52">
        <v>3.2129999999999996</v>
      </c>
      <c r="O204" s="52">
        <v>63</v>
      </c>
      <c r="P204" s="52">
        <v>3.2129999999999996</v>
      </c>
      <c r="Q204" s="51">
        <v>139.72916666666666</v>
      </c>
      <c r="R204" s="51">
        <v>146.14583333333334</v>
      </c>
      <c r="S204" s="51">
        <v>146.14583333333334</v>
      </c>
      <c r="T204" s="52">
        <v>0.30800000000000072</v>
      </c>
      <c r="U204" s="52">
        <v>0</v>
      </c>
      <c r="V204" s="60">
        <v>0</v>
      </c>
    </row>
    <row r="205" spans="1:22" s="11" customFormat="1" x14ac:dyDescent="0.2">
      <c r="A205" s="301"/>
      <c r="B205" s="122">
        <v>199</v>
      </c>
      <c r="C205" s="123" t="s">
        <v>82</v>
      </c>
      <c r="D205" s="54">
        <v>48</v>
      </c>
      <c r="E205" s="54">
        <v>1961</v>
      </c>
      <c r="F205" s="52">
        <v>2393.7600000000002</v>
      </c>
      <c r="G205" s="52">
        <v>2393.7600000000002</v>
      </c>
      <c r="H205" s="52">
        <v>9.5190000000000001</v>
      </c>
      <c r="I205" s="52">
        <v>9.5190000000000001</v>
      </c>
      <c r="J205" s="52">
        <v>4.3780000000000001</v>
      </c>
      <c r="K205" s="52">
        <v>4.8270000000000008</v>
      </c>
      <c r="L205" s="52">
        <v>4.8270000000000008</v>
      </c>
      <c r="M205" s="52">
        <v>92</v>
      </c>
      <c r="N205" s="52">
        <v>4.6919999999999993</v>
      </c>
      <c r="O205" s="52">
        <v>92</v>
      </c>
      <c r="P205" s="52">
        <v>4.6919999999999993</v>
      </c>
      <c r="Q205" s="51">
        <v>91.208333333333329</v>
      </c>
      <c r="R205" s="51">
        <v>100.56250000000001</v>
      </c>
      <c r="S205" s="51">
        <v>100.56250000000001</v>
      </c>
      <c r="T205" s="52">
        <v>0.44900000000000073</v>
      </c>
      <c r="U205" s="52">
        <v>0</v>
      </c>
      <c r="V205" s="60">
        <v>0</v>
      </c>
    </row>
    <row r="206" spans="1:22" s="11" customFormat="1" x14ac:dyDescent="0.2">
      <c r="A206" s="301"/>
      <c r="B206" s="122">
        <v>200</v>
      </c>
      <c r="C206" s="123" t="s">
        <v>83</v>
      </c>
      <c r="D206" s="54">
        <v>36</v>
      </c>
      <c r="E206" s="54">
        <v>1987</v>
      </c>
      <c r="F206" s="52">
        <v>2209.59</v>
      </c>
      <c r="G206" s="52">
        <v>2209.59</v>
      </c>
      <c r="H206" s="52">
        <v>11.978999999999999</v>
      </c>
      <c r="I206" s="52">
        <v>11.978999999999999</v>
      </c>
      <c r="J206" s="52">
        <v>7.5640000000000001</v>
      </c>
      <c r="K206" s="52">
        <v>7.9499999999999993</v>
      </c>
      <c r="L206" s="52">
        <v>7.9499999999999993</v>
      </c>
      <c r="M206" s="52">
        <v>79</v>
      </c>
      <c r="N206" s="52">
        <v>4.0289999999999999</v>
      </c>
      <c r="O206" s="52">
        <v>79</v>
      </c>
      <c r="P206" s="52">
        <v>4.0289999999999999</v>
      </c>
      <c r="Q206" s="51">
        <v>210.11111111111111</v>
      </c>
      <c r="R206" s="51">
        <v>220.83333333333331</v>
      </c>
      <c r="S206" s="51">
        <v>220.83333333333331</v>
      </c>
      <c r="T206" s="52">
        <v>0.38599999999999923</v>
      </c>
      <c r="U206" s="52">
        <v>0</v>
      </c>
      <c r="V206" s="60">
        <v>0</v>
      </c>
    </row>
    <row r="207" spans="1:22" s="11" customFormat="1" x14ac:dyDescent="0.2">
      <c r="A207" s="301"/>
      <c r="B207" s="122">
        <v>201</v>
      </c>
      <c r="C207" s="123" t="s">
        <v>84</v>
      </c>
      <c r="D207" s="54">
        <v>35</v>
      </c>
      <c r="E207" s="54">
        <v>1988</v>
      </c>
      <c r="F207" s="52">
        <v>2071.39</v>
      </c>
      <c r="G207" s="52">
        <v>2071.39</v>
      </c>
      <c r="H207" s="52">
        <v>11.247</v>
      </c>
      <c r="I207" s="52">
        <v>11.247</v>
      </c>
      <c r="J207" s="52">
        <v>8.0280000000000005</v>
      </c>
      <c r="K207" s="52">
        <v>8.34</v>
      </c>
      <c r="L207" s="52">
        <v>8.34</v>
      </c>
      <c r="M207" s="52">
        <v>57</v>
      </c>
      <c r="N207" s="52">
        <v>2.907</v>
      </c>
      <c r="O207" s="52">
        <v>57</v>
      </c>
      <c r="P207" s="52">
        <v>2.907</v>
      </c>
      <c r="Q207" s="51">
        <v>229.37142857142859</v>
      </c>
      <c r="R207" s="51">
        <v>238.28571428571428</v>
      </c>
      <c r="S207" s="51">
        <v>238.28571428571428</v>
      </c>
      <c r="T207" s="52">
        <v>0.31199999999999939</v>
      </c>
      <c r="U207" s="52">
        <v>0</v>
      </c>
      <c r="V207" s="60">
        <v>0</v>
      </c>
    </row>
    <row r="208" spans="1:22" s="11" customFormat="1" x14ac:dyDescent="0.2">
      <c r="A208" s="301"/>
      <c r="B208" s="122">
        <v>202</v>
      </c>
      <c r="C208" s="124" t="s">
        <v>87</v>
      </c>
      <c r="D208" s="54">
        <v>48</v>
      </c>
      <c r="E208" s="54">
        <v>1961</v>
      </c>
      <c r="F208" s="52">
        <v>2299.59</v>
      </c>
      <c r="G208" s="52">
        <v>2299.59</v>
      </c>
      <c r="H208" s="52">
        <v>10.539</v>
      </c>
      <c r="I208" s="52">
        <v>10.539</v>
      </c>
      <c r="J208" s="52">
        <v>6.5149999999999997</v>
      </c>
      <c r="K208" s="52">
        <v>6.867</v>
      </c>
      <c r="L208" s="52">
        <v>6.867</v>
      </c>
      <c r="M208" s="52">
        <v>72</v>
      </c>
      <c r="N208" s="52">
        <v>3.6719999999999997</v>
      </c>
      <c r="O208" s="52">
        <v>72</v>
      </c>
      <c r="P208" s="52">
        <v>3.6719999999999997</v>
      </c>
      <c r="Q208" s="51">
        <v>135.72916666666666</v>
      </c>
      <c r="R208" s="51">
        <v>143.0625</v>
      </c>
      <c r="S208" s="51">
        <v>143.0625</v>
      </c>
      <c r="T208" s="52">
        <v>0.35200000000000031</v>
      </c>
      <c r="U208" s="52">
        <v>0</v>
      </c>
      <c r="V208" s="60">
        <v>0</v>
      </c>
    </row>
    <row r="209" spans="1:22" s="11" customFormat="1" x14ac:dyDescent="0.2">
      <c r="A209" s="301"/>
      <c r="B209" s="122">
        <v>203</v>
      </c>
      <c r="C209" s="124" t="s">
        <v>88</v>
      </c>
      <c r="D209" s="54">
        <v>60</v>
      </c>
      <c r="E209" s="54">
        <v>1966</v>
      </c>
      <c r="F209" s="52">
        <v>2723.38</v>
      </c>
      <c r="G209" s="52">
        <v>2723.38</v>
      </c>
      <c r="H209" s="52">
        <v>13.079000000000001</v>
      </c>
      <c r="I209" s="52">
        <v>13.079000000000001</v>
      </c>
      <c r="J209" s="52">
        <v>8.5519999999999996</v>
      </c>
      <c r="K209" s="52">
        <v>8.9480000000000004</v>
      </c>
      <c r="L209" s="52">
        <v>8.9480000000000004</v>
      </c>
      <c r="M209" s="52">
        <v>81</v>
      </c>
      <c r="N209" s="52">
        <v>4.1309999999999993</v>
      </c>
      <c r="O209" s="52">
        <v>81</v>
      </c>
      <c r="P209" s="52">
        <v>4.1309999999999993</v>
      </c>
      <c r="Q209" s="51">
        <v>142.53333333333333</v>
      </c>
      <c r="R209" s="51">
        <v>149.13333333333333</v>
      </c>
      <c r="S209" s="51">
        <v>149.13333333333333</v>
      </c>
      <c r="T209" s="52">
        <v>0.3960000000000008</v>
      </c>
      <c r="U209" s="52">
        <v>0</v>
      </c>
      <c r="V209" s="60">
        <v>0</v>
      </c>
    </row>
    <row r="210" spans="1:22" s="11" customFormat="1" x14ac:dyDescent="0.2">
      <c r="A210" s="301"/>
      <c r="B210" s="122">
        <v>204</v>
      </c>
      <c r="C210" s="124" t="s">
        <v>89</v>
      </c>
      <c r="D210" s="125">
        <v>60</v>
      </c>
      <c r="E210" s="54">
        <v>1964</v>
      </c>
      <c r="F210" s="52">
        <v>2714.69</v>
      </c>
      <c r="G210" s="52">
        <v>2714.69</v>
      </c>
      <c r="H210" s="52">
        <v>14.263999999999999</v>
      </c>
      <c r="I210" s="52">
        <v>14.263999999999999</v>
      </c>
      <c r="J210" s="52">
        <v>8.7870000000000008</v>
      </c>
      <c r="K210" s="52">
        <v>9.266</v>
      </c>
      <c r="L210" s="52">
        <v>9.266</v>
      </c>
      <c r="M210" s="52">
        <v>98</v>
      </c>
      <c r="N210" s="52">
        <v>4.9979999999999993</v>
      </c>
      <c r="O210" s="52">
        <v>98</v>
      </c>
      <c r="P210" s="52">
        <v>4.9979999999999993</v>
      </c>
      <c r="Q210" s="51">
        <v>146.44999999999999</v>
      </c>
      <c r="R210" s="51">
        <v>154.43333333333334</v>
      </c>
      <c r="S210" s="51">
        <v>154.43333333333334</v>
      </c>
      <c r="T210" s="52">
        <v>0.4789999999999992</v>
      </c>
      <c r="U210" s="52">
        <v>0</v>
      </c>
      <c r="V210" s="60">
        <v>0</v>
      </c>
    </row>
    <row r="211" spans="1:22" s="11" customFormat="1" x14ac:dyDescent="0.2">
      <c r="A211" s="301"/>
      <c r="B211" s="122">
        <v>205</v>
      </c>
      <c r="C211" s="123" t="s">
        <v>90</v>
      </c>
      <c r="D211" s="54">
        <v>20</v>
      </c>
      <c r="E211" s="54">
        <v>1987</v>
      </c>
      <c r="F211" s="52">
        <v>1071.6500000000001</v>
      </c>
      <c r="G211" s="52">
        <v>1071.6500000000001</v>
      </c>
      <c r="H211" s="52">
        <v>5.8449999999999998</v>
      </c>
      <c r="I211" s="52">
        <v>5.8449999999999998</v>
      </c>
      <c r="J211" s="52">
        <v>3.609</v>
      </c>
      <c r="K211" s="52">
        <v>3.8049999999999997</v>
      </c>
      <c r="L211" s="52">
        <v>3.8049999999999997</v>
      </c>
      <c r="M211" s="52">
        <v>40</v>
      </c>
      <c r="N211" s="52">
        <v>2.04</v>
      </c>
      <c r="O211" s="52">
        <v>40</v>
      </c>
      <c r="P211" s="52">
        <v>2.04</v>
      </c>
      <c r="Q211" s="51">
        <v>180.45</v>
      </c>
      <c r="R211" s="51">
        <v>190.24999999999997</v>
      </c>
      <c r="S211" s="51">
        <v>190.24999999999997</v>
      </c>
      <c r="T211" s="52">
        <v>0.19599999999999973</v>
      </c>
      <c r="U211" s="52">
        <v>0</v>
      </c>
      <c r="V211" s="60">
        <v>0</v>
      </c>
    </row>
    <row r="212" spans="1:22" s="11" customFormat="1" x14ac:dyDescent="0.2">
      <c r="A212" s="301"/>
      <c r="B212" s="122">
        <v>206</v>
      </c>
      <c r="C212" s="123" t="s">
        <v>91</v>
      </c>
      <c r="D212" s="54">
        <v>20</v>
      </c>
      <c r="E212" s="54">
        <v>1990</v>
      </c>
      <c r="F212" s="52">
        <v>1101.72</v>
      </c>
      <c r="G212" s="52">
        <v>1101.72</v>
      </c>
      <c r="H212" s="52">
        <v>6.5039999999999996</v>
      </c>
      <c r="I212" s="52">
        <v>6.5039999999999996</v>
      </c>
      <c r="J212" s="52">
        <v>3.9889999999999999</v>
      </c>
      <c r="K212" s="52">
        <v>4.2089999999999996</v>
      </c>
      <c r="L212" s="52">
        <v>4.2089999999999996</v>
      </c>
      <c r="M212" s="52">
        <v>45</v>
      </c>
      <c r="N212" s="52">
        <v>2.2949999999999999</v>
      </c>
      <c r="O212" s="52">
        <v>45</v>
      </c>
      <c r="P212" s="52">
        <v>2.2949999999999999</v>
      </c>
      <c r="Q212" s="51">
        <v>199.45</v>
      </c>
      <c r="R212" s="51">
        <v>210.45</v>
      </c>
      <c r="S212" s="51">
        <v>210.45</v>
      </c>
      <c r="T212" s="52">
        <v>0.21999999999999975</v>
      </c>
      <c r="U212" s="52">
        <v>0</v>
      </c>
      <c r="V212" s="60">
        <v>0</v>
      </c>
    </row>
    <row r="213" spans="1:22" s="11" customFormat="1" x14ac:dyDescent="0.2">
      <c r="A213" s="301"/>
      <c r="B213" s="122">
        <v>207</v>
      </c>
      <c r="C213" s="123" t="s">
        <v>92</v>
      </c>
      <c r="D213" s="54">
        <v>20</v>
      </c>
      <c r="E213" s="54">
        <v>1990</v>
      </c>
      <c r="F213" s="52">
        <v>1098.73</v>
      </c>
      <c r="G213" s="52">
        <v>1098.73</v>
      </c>
      <c r="H213" s="52">
        <v>6.4569999999999999</v>
      </c>
      <c r="I213" s="52">
        <v>6.4569999999999999</v>
      </c>
      <c r="J213" s="52">
        <v>3.83</v>
      </c>
      <c r="K213" s="52">
        <v>4.0600000000000005</v>
      </c>
      <c r="L213" s="52">
        <v>4.0600000000000005</v>
      </c>
      <c r="M213" s="52">
        <v>47</v>
      </c>
      <c r="N213" s="52">
        <v>2.3969999999999998</v>
      </c>
      <c r="O213" s="52">
        <v>47</v>
      </c>
      <c r="P213" s="52">
        <v>2.3969999999999998</v>
      </c>
      <c r="Q213" s="51">
        <v>191.5</v>
      </c>
      <c r="R213" s="51">
        <v>203.00000000000003</v>
      </c>
      <c r="S213" s="51">
        <v>203.00000000000003</v>
      </c>
      <c r="T213" s="52">
        <v>0.23000000000000043</v>
      </c>
      <c r="U213" s="52">
        <v>0</v>
      </c>
      <c r="V213" s="60">
        <v>0</v>
      </c>
    </row>
    <row r="214" spans="1:22" s="11" customFormat="1" x14ac:dyDescent="0.2">
      <c r="A214" s="301"/>
      <c r="B214" s="122">
        <v>208</v>
      </c>
      <c r="C214" s="123" t="s">
        <v>93</v>
      </c>
      <c r="D214" s="54">
        <v>20</v>
      </c>
      <c r="E214" s="54">
        <v>1984</v>
      </c>
      <c r="F214" s="52">
        <v>1066.74</v>
      </c>
      <c r="G214" s="52">
        <v>1066.74</v>
      </c>
      <c r="H214" s="52">
        <v>6.3689999999999998</v>
      </c>
      <c r="I214" s="52">
        <v>6.3689999999999998</v>
      </c>
      <c r="J214" s="52">
        <v>3.742</v>
      </c>
      <c r="K214" s="52">
        <v>3.972</v>
      </c>
      <c r="L214" s="52">
        <v>3.972</v>
      </c>
      <c r="M214" s="52">
        <v>47</v>
      </c>
      <c r="N214" s="52">
        <v>2.3969999999999998</v>
      </c>
      <c r="O214" s="52">
        <v>47</v>
      </c>
      <c r="P214" s="52">
        <v>2.3969999999999998</v>
      </c>
      <c r="Q214" s="51">
        <v>187.1</v>
      </c>
      <c r="R214" s="51">
        <v>198.6</v>
      </c>
      <c r="S214" s="51">
        <v>198.6</v>
      </c>
      <c r="T214" s="52">
        <v>0.22999999999999998</v>
      </c>
      <c r="U214" s="52">
        <v>0</v>
      </c>
      <c r="V214" s="60">
        <v>0</v>
      </c>
    </row>
    <row r="215" spans="1:22" s="11" customFormat="1" x14ac:dyDescent="0.2">
      <c r="A215" s="301"/>
      <c r="B215" s="122">
        <v>209</v>
      </c>
      <c r="C215" s="123" t="s">
        <v>94</v>
      </c>
      <c r="D215" s="54">
        <v>60</v>
      </c>
      <c r="E215" s="54">
        <v>1985</v>
      </c>
      <c r="F215" s="52">
        <v>3252.23</v>
      </c>
      <c r="G215" s="52">
        <v>3252.23</v>
      </c>
      <c r="H215" s="52">
        <v>17.571999999999999</v>
      </c>
      <c r="I215" s="52">
        <v>17.571999999999999</v>
      </c>
      <c r="J215" s="52">
        <v>11.313000000000001</v>
      </c>
      <c r="K215" s="52">
        <v>11.86</v>
      </c>
      <c r="L215" s="52">
        <v>11.86</v>
      </c>
      <c r="M215" s="52">
        <v>112</v>
      </c>
      <c r="N215" s="52">
        <v>5.7119999999999997</v>
      </c>
      <c r="O215" s="52">
        <v>112</v>
      </c>
      <c r="P215" s="52">
        <v>5.7119999999999997</v>
      </c>
      <c r="Q215" s="51">
        <v>188.55</v>
      </c>
      <c r="R215" s="51">
        <v>197.66666666666666</v>
      </c>
      <c r="S215" s="51">
        <v>197.66666666666666</v>
      </c>
      <c r="T215" s="52">
        <v>0.54699999999999882</v>
      </c>
      <c r="U215" s="52">
        <v>0</v>
      </c>
      <c r="V215" s="60">
        <v>0</v>
      </c>
    </row>
    <row r="216" spans="1:22" s="11" customFormat="1" x14ac:dyDescent="0.2">
      <c r="A216" s="301"/>
      <c r="B216" s="122">
        <v>210</v>
      </c>
      <c r="C216" s="123" t="s">
        <v>95</v>
      </c>
      <c r="D216" s="54">
        <v>20</v>
      </c>
      <c r="E216" s="54">
        <v>1984</v>
      </c>
      <c r="F216" s="52">
        <v>1058.05</v>
      </c>
      <c r="G216" s="52">
        <v>1058.05</v>
      </c>
      <c r="H216" s="52">
        <v>6.3109999999999999</v>
      </c>
      <c r="I216" s="52">
        <v>6.3109999999999999</v>
      </c>
      <c r="J216" s="52">
        <v>3.964</v>
      </c>
      <c r="K216" s="52">
        <v>4.1690000000000005</v>
      </c>
      <c r="L216" s="52">
        <v>4.1690000000000005</v>
      </c>
      <c r="M216" s="52">
        <v>42</v>
      </c>
      <c r="N216" s="52">
        <v>2.1419999999999999</v>
      </c>
      <c r="O216" s="52">
        <v>42</v>
      </c>
      <c r="P216" s="52">
        <v>2.1419999999999999</v>
      </c>
      <c r="Q216" s="51">
        <v>198.2</v>
      </c>
      <c r="R216" s="51">
        <v>208.45000000000005</v>
      </c>
      <c r="S216" s="51">
        <v>208.45000000000005</v>
      </c>
      <c r="T216" s="52">
        <v>0.20500000000000052</v>
      </c>
      <c r="U216" s="52">
        <v>0</v>
      </c>
      <c r="V216" s="60">
        <v>0</v>
      </c>
    </row>
    <row r="217" spans="1:22" s="11" customFormat="1" x14ac:dyDescent="0.2">
      <c r="A217" s="301"/>
      <c r="B217" s="122">
        <v>211</v>
      </c>
      <c r="C217" s="123" t="s">
        <v>96</v>
      </c>
      <c r="D217" s="54">
        <v>20</v>
      </c>
      <c r="E217" s="54">
        <v>1984</v>
      </c>
      <c r="F217" s="52">
        <v>1059.55</v>
      </c>
      <c r="G217" s="52">
        <v>1059.55</v>
      </c>
      <c r="H217" s="52">
        <v>5.9720000000000004</v>
      </c>
      <c r="I217" s="52">
        <v>5.9720000000000004</v>
      </c>
      <c r="J217" s="52">
        <v>3.6469999999999998</v>
      </c>
      <c r="K217" s="52">
        <v>3.8504000000000005</v>
      </c>
      <c r="L217" s="52">
        <v>3.8504000000000005</v>
      </c>
      <c r="M217" s="52">
        <v>41.6</v>
      </c>
      <c r="N217" s="52">
        <v>2.1215999999999999</v>
      </c>
      <c r="O217" s="52">
        <v>41.6</v>
      </c>
      <c r="P217" s="52">
        <v>2.1215999999999999</v>
      </c>
      <c r="Q217" s="51">
        <v>182.35</v>
      </c>
      <c r="R217" s="51">
        <v>192.52000000000004</v>
      </c>
      <c r="S217" s="51">
        <v>192.52000000000004</v>
      </c>
      <c r="T217" s="52">
        <v>0.20340000000000069</v>
      </c>
      <c r="U217" s="52">
        <v>0</v>
      </c>
      <c r="V217" s="60">
        <v>0</v>
      </c>
    </row>
    <row r="218" spans="1:22" s="11" customFormat="1" ht="13.15" customHeight="1" x14ac:dyDescent="0.2">
      <c r="A218" s="301"/>
      <c r="B218" s="122">
        <v>212</v>
      </c>
      <c r="C218" s="123" t="s">
        <v>97</v>
      </c>
      <c r="D218" s="54">
        <v>60</v>
      </c>
      <c r="E218" s="54">
        <v>1972</v>
      </c>
      <c r="F218" s="52">
        <v>3132.82</v>
      </c>
      <c r="G218" s="52">
        <v>3132.82</v>
      </c>
      <c r="H218" s="52">
        <v>16.036999999999999</v>
      </c>
      <c r="I218" s="52">
        <v>16.036999999999999</v>
      </c>
      <c r="J218" s="52">
        <v>10.672000000000001</v>
      </c>
      <c r="K218" s="52">
        <v>11.140999999999998</v>
      </c>
      <c r="L218" s="52">
        <v>11.140999999999998</v>
      </c>
      <c r="M218" s="52">
        <v>96</v>
      </c>
      <c r="N218" s="52">
        <v>4.8959999999999999</v>
      </c>
      <c r="O218" s="52">
        <v>96</v>
      </c>
      <c r="P218" s="52">
        <v>4.8959999999999999</v>
      </c>
      <c r="Q218" s="51">
        <v>177.86666666666667</v>
      </c>
      <c r="R218" s="51">
        <v>185.68333333333331</v>
      </c>
      <c r="S218" s="51">
        <v>185.68333333333331</v>
      </c>
      <c r="T218" s="52">
        <v>0.46899999999999764</v>
      </c>
      <c r="U218" s="52">
        <v>0</v>
      </c>
      <c r="V218" s="60">
        <v>0</v>
      </c>
    </row>
    <row r="219" spans="1:22" s="11" customFormat="1" x14ac:dyDescent="0.2">
      <c r="A219" s="301"/>
      <c r="B219" s="122">
        <v>213</v>
      </c>
      <c r="C219" s="123" t="s">
        <v>98</v>
      </c>
      <c r="D219" s="54">
        <v>20</v>
      </c>
      <c r="E219" s="54">
        <v>1982</v>
      </c>
      <c r="F219" s="52">
        <v>1035.05</v>
      </c>
      <c r="G219" s="52">
        <v>1035.05</v>
      </c>
      <c r="H219" s="52">
        <v>6.4779999999999998</v>
      </c>
      <c r="I219" s="52">
        <v>6.4779999999999998</v>
      </c>
      <c r="J219" s="52">
        <v>3.851</v>
      </c>
      <c r="K219" s="52">
        <v>4.0809999999999995</v>
      </c>
      <c r="L219" s="52">
        <v>4.0809999999999995</v>
      </c>
      <c r="M219" s="52">
        <v>47</v>
      </c>
      <c r="N219" s="52">
        <v>2.3969999999999998</v>
      </c>
      <c r="O219" s="52">
        <v>47</v>
      </c>
      <c r="P219" s="52">
        <v>2.3969999999999998</v>
      </c>
      <c r="Q219" s="51">
        <v>192.55</v>
      </c>
      <c r="R219" s="51">
        <v>204.04999999999998</v>
      </c>
      <c r="S219" s="51">
        <v>204.04999999999998</v>
      </c>
      <c r="T219" s="52">
        <v>0.22999999999999954</v>
      </c>
      <c r="U219" s="52">
        <v>0</v>
      </c>
      <c r="V219" s="60">
        <v>0</v>
      </c>
    </row>
    <row r="220" spans="1:22" s="11" customFormat="1" x14ac:dyDescent="0.2">
      <c r="A220" s="301"/>
      <c r="B220" s="122">
        <v>214</v>
      </c>
      <c r="C220" s="123" t="s">
        <v>99</v>
      </c>
      <c r="D220" s="54">
        <v>20</v>
      </c>
      <c r="E220" s="54">
        <v>1982</v>
      </c>
      <c r="F220" s="52">
        <v>1023.95</v>
      </c>
      <c r="G220" s="52">
        <v>1023.95</v>
      </c>
      <c r="H220" s="52">
        <v>5.74</v>
      </c>
      <c r="I220" s="52">
        <v>5.74</v>
      </c>
      <c r="J220" s="52">
        <v>3.84</v>
      </c>
      <c r="K220" s="52">
        <v>4.0060000000000002</v>
      </c>
      <c r="L220" s="52">
        <v>4.0060000000000002</v>
      </c>
      <c r="M220" s="52">
        <v>34</v>
      </c>
      <c r="N220" s="52">
        <v>1.734</v>
      </c>
      <c r="O220" s="52">
        <v>34</v>
      </c>
      <c r="P220" s="52">
        <v>1.734</v>
      </c>
      <c r="Q220" s="51">
        <v>192</v>
      </c>
      <c r="R220" s="51">
        <v>200.3</v>
      </c>
      <c r="S220" s="51">
        <v>200.3</v>
      </c>
      <c r="T220" s="52">
        <v>0.16600000000000037</v>
      </c>
      <c r="U220" s="52">
        <v>0</v>
      </c>
      <c r="V220" s="60">
        <v>0</v>
      </c>
    </row>
    <row r="221" spans="1:22" s="11" customFormat="1" x14ac:dyDescent="0.2">
      <c r="A221" s="301"/>
      <c r="B221" s="122">
        <v>215</v>
      </c>
      <c r="C221" s="126" t="s">
        <v>100</v>
      </c>
      <c r="D221" s="127">
        <v>20</v>
      </c>
      <c r="E221" s="127">
        <v>1981</v>
      </c>
      <c r="F221" s="128">
        <v>1065.6300000000001</v>
      </c>
      <c r="G221" s="128">
        <v>1065.6300000000001</v>
      </c>
      <c r="H221" s="52">
        <v>5.5110000000000001</v>
      </c>
      <c r="I221" s="52">
        <v>5.5110000000000001</v>
      </c>
      <c r="J221" s="128">
        <v>4.2809999999999997</v>
      </c>
      <c r="K221" s="52">
        <v>4.3890000000000002</v>
      </c>
      <c r="L221" s="52">
        <v>4.3890000000000002</v>
      </c>
      <c r="M221" s="52">
        <v>22</v>
      </c>
      <c r="N221" s="52">
        <v>1.1219999999999999</v>
      </c>
      <c r="O221" s="52">
        <v>22</v>
      </c>
      <c r="P221" s="52">
        <v>1.1219999999999999</v>
      </c>
      <c r="Q221" s="51">
        <v>214.05</v>
      </c>
      <c r="R221" s="51">
        <v>219.45</v>
      </c>
      <c r="S221" s="51">
        <v>219.45</v>
      </c>
      <c r="T221" s="52">
        <v>0.10800000000000054</v>
      </c>
      <c r="U221" s="52">
        <v>0</v>
      </c>
      <c r="V221" s="60">
        <v>0</v>
      </c>
    </row>
    <row r="222" spans="1:22" s="11" customFormat="1" ht="12.75" customHeight="1" x14ac:dyDescent="0.2">
      <c r="A222" s="301"/>
      <c r="B222" s="122">
        <v>216</v>
      </c>
      <c r="C222" s="123" t="s">
        <v>101</v>
      </c>
      <c r="D222" s="54">
        <v>20</v>
      </c>
      <c r="E222" s="54">
        <v>1981</v>
      </c>
      <c r="F222" s="52">
        <v>1068.05</v>
      </c>
      <c r="G222" s="52">
        <v>1068.05</v>
      </c>
      <c r="H222" s="52">
        <v>5.8460000000000001</v>
      </c>
      <c r="I222" s="52">
        <v>5.8460000000000001</v>
      </c>
      <c r="J222" s="52">
        <v>4.84</v>
      </c>
      <c r="K222" s="52">
        <v>4.9279999999999999</v>
      </c>
      <c r="L222" s="52">
        <v>4.9279999999999999</v>
      </c>
      <c r="M222" s="52">
        <v>18</v>
      </c>
      <c r="N222" s="52">
        <v>0.91799999999999993</v>
      </c>
      <c r="O222" s="52">
        <v>18</v>
      </c>
      <c r="P222" s="52">
        <v>0.91799999999999993</v>
      </c>
      <c r="Q222" s="51">
        <v>242</v>
      </c>
      <c r="R222" s="51">
        <v>246.4</v>
      </c>
      <c r="S222" s="51">
        <v>246.4</v>
      </c>
      <c r="T222" s="52">
        <v>8.8000000000000078E-2</v>
      </c>
      <c r="U222" s="52">
        <v>0</v>
      </c>
      <c r="V222" s="60">
        <v>0</v>
      </c>
    </row>
    <row r="223" spans="1:22" s="11" customFormat="1" x14ac:dyDescent="0.2">
      <c r="A223" s="301"/>
      <c r="B223" s="122">
        <v>217</v>
      </c>
      <c r="C223" s="123" t="s">
        <v>102</v>
      </c>
      <c r="D223" s="54">
        <v>20</v>
      </c>
      <c r="E223" s="54">
        <v>1989</v>
      </c>
      <c r="F223" s="52">
        <v>1071.6500000000001</v>
      </c>
      <c r="G223" s="52">
        <v>1071.6500000000001</v>
      </c>
      <c r="H223" s="52">
        <v>5.6280000000000001</v>
      </c>
      <c r="I223" s="52">
        <v>5.6280000000000001</v>
      </c>
      <c r="J223" s="52">
        <v>4.399</v>
      </c>
      <c r="K223" s="52">
        <v>4.5060000000000002</v>
      </c>
      <c r="L223" s="52">
        <v>4.5060000000000002</v>
      </c>
      <c r="M223" s="52">
        <v>22</v>
      </c>
      <c r="N223" s="52">
        <v>1.1219999999999999</v>
      </c>
      <c r="O223" s="52">
        <v>22</v>
      </c>
      <c r="P223" s="52">
        <v>1.1219999999999999</v>
      </c>
      <c r="Q223" s="51">
        <v>219.95</v>
      </c>
      <c r="R223" s="51">
        <v>225.3</v>
      </c>
      <c r="S223" s="51">
        <v>225.3</v>
      </c>
      <c r="T223" s="52">
        <v>0.10700000000000021</v>
      </c>
      <c r="U223" s="52">
        <v>0</v>
      </c>
      <c r="V223" s="60">
        <v>0</v>
      </c>
    </row>
    <row r="224" spans="1:22" s="11" customFormat="1" x14ac:dyDescent="0.2">
      <c r="A224" s="301"/>
      <c r="B224" s="122">
        <v>218</v>
      </c>
      <c r="C224" s="123" t="s">
        <v>103</v>
      </c>
      <c r="D224" s="54">
        <v>20</v>
      </c>
      <c r="E224" s="54">
        <v>1984</v>
      </c>
      <c r="F224" s="52">
        <v>1059.55</v>
      </c>
      <c r="G224" s="52">
        <v>1059.55</v>
      </c>
      <c r="H224" s="52">
        <v>6.6470000000000002</v>
      </c>
      <c r="I224" s="52">
        <v>6.6470000000000002</v>
      </c>
      <c r="J224" s="52">
        <v>4.4669999999999996</v>
      </c>
      <c r="K224" s="52">
        <v>4.6580000000000004</v>
      </c>
      <c r="L224" s="52">
        <v>4.6580000000000004</v>
      </c>
      <c r="M224" s="52">
        <v>39</v>
      </c>
      <c r="N224" s="52">
        <v>1.9889999999999999</v>
      </c>
      <c r="O224" s="52">
        <v>39</v>
      </c>
      <c r="P224" s="52">
        <v>1.9889999999999999</v>
      </c>
      <c r="Q224" s="51">
        <v>223.35</v>
      </c>
      <c r="R224" s="51">
        <v>232.9</v>
      </c>
      <c r="S224" s="51">
        <v>232.9</v>
      </c>
      <c r="T224" s="52">
        <v>0.19100000000000072</v>
      </c>
      <c r="U224" s="52">
        <v>0</v>
      </c>
      <c r="V224" s="60">
        <v>0</v>
      </c>
    </row>
    <row r="225" spans="1:22" s="11" customFormat="1" x14ac:dyDescent="0.2">
      <c r="A225" s="301"/>
      <c r="B225" s="122">
        <v>219</v>
      </c>
      <c r="C225" s="123" t="s">
        <v>104</v>
      </c>
      <c r="D225" s="54">
        <v>20</v>
      </c>
      <c r="E225" s="54">
        <v>1984</v>
      </c>
      <c r="F225" s="52">
        <v>1044.93</v>
      </c>
      <c r="G225" s="52">
        <v>1044.93</v>
      </c>
      <c r="H225" s="52">
        <v>5.665</v>
      </c>
      <c r="I225" s="52">
        <v>5.665</v>
      </c>
      <c r="J225" s="52">
        <v>4.0999999999999996</v>
      </c>
      <c r="K225" s="52">
        <v>4.2370000000000001</v>
      </c>
      <c r="L225" s="52">
        <v>4.2370000000000001</v>
      </c>
      <c r="M225" s="52">
        <v>28</v>
      </c>
      <c r="N225" s="52">
        <v>1.4279999999999999</v>
      </c>
      <c r="O225" s="52">
        <v>28</v>
      </c>
      <c r="P225" s="52">
        <v>1.4279999999999999</v>
      </c>
      <c r="Q225" s="51">
        <v>205</v>
      </c>
      <c r="R225" s="51">
        <v>211.85</v>
      </c>
      <c r="S225" s="51">
        <v>211.85</v>
      </c>
      <c r="T225" s="52">
        <v>0.13700000000000045</v>
      </c>
      <c r="U225" s="52">
        <v>0</v>
      </c>
      <c r="V225" s="60">
        <v>0</v>
      </c>
    </row>
    <row r="226" spans="1:22" s="11" customFormat="1" x14ac:dyDescent="0.2">
      <c r="A226" s="301"/>
      <c r="B226" s="122">
        <v>220</v>
      </c>
      <c r="C226" s="123" t="s">
        <v>105</v>
      </c>
      <c r="D226" s="54">
        <v>20</v>
      </c>
      <c r="E226" s="54">
        <v>1984</v>
      </c>
      <c r="F226" s="52">
        <v>1050.8499999999999</v>
      </c>
      <c r="G226" s="52">
        <v>1050.8499999999999</v>
      </c>
      <c r="H226" s="52">
        <v>5.9450000000000003</v>
      </c>
      <c r="I226" s="52">
        <v>5.9450000000000003</v>
      </c>
      <c r="J226" s="52">
        <v>4.7160000000000002</v>
      </c>
      <c r="K226" s="52">
        <v>4.8230000000000004</v>
      </c>
      <c r="L226" s="52">
        <v>4.8230000000000004</v>
      </c>
      <c r="M226" s="52">
        <v>22</v>
      </c>
      <c r="N226" s="52">
        <v>1.1219999999999999</v>
      </c>
      <c r="O226" s="52">
        <v>22</v>
      </c>
      <c r="P226" s="52">
        <v>1.1219999999999999</v>
      </c>
      <c r="Q226" s="51">
        <v>235.8</v>
      </c>
      <c r="R226" s="51">
        <v>241.15</v>
      </c>
      <c r="S226" s="51">
        <v>241.15</v>
      </c>
      <c r="T226" s="52">
        <v>0.10700000000000021</v>
      </c>
      <c r="U226" s="52">
        <v>0</v>
      </c>
      <c r="V226" s="60">
        <v>0</v>
      </c>
    </row>
    <row r="227" spans="1:22" s="11" customFormat="1" x14ac:dyDescent="0.2">
      <c r="A227" s="301"/>
      <c r="B227" s="122">
        <v>221</v>
      </c>
      <c r="C227" s="123" t="s">
        <v>106</v>
      </c>
      <c r="D227" s="54">
        <v>20</v>
      </c>
      <c r="E227" s="54">
        <v>1980</v>
      </c>
      <c r="F227" s="52">
        <v>1041.3499999999999</v>
      </c>
      <c r="G227" s="52">
        <v>1041.3499999999999</v>
      </c>
      <c r="H227" s="52">
        <v>6.2779999999999996</v>
      </c>
      <c r="I227" s="52">
        <v>6.2779999999999996</v>
      </c>
      <c r="J227" s="52">
        <v>4.5449999999999999</v>
      </c>
      <c r="K227" s="52">
        <v>4.6969999999999992</v>
      </c>
      <c r="L227" s="52">
        <v>4.6969999999999992</v>
      </c>
      <c r="M227" s="52">
        <v>31</v>
      </c>
      <c r="N227" s="52">
        <v>1.581</v>
      </c>
      <c r="O227" s="52">
        <v>31</v>
      </c>
      <c r="P227" s="52">
        <v>1.581</v>
      </c>
      <c r="Q227" s="51">
        <v>227.25</v>
      </c>
      <c r="R227" s="51">
        <v>234.84999999999997</v>
      </c>
      <c r="S227" s="51">
        <v>234.84999999999997</v>
      </c>
      <c r="T227" s="52">
        <v>0.15199999999999925</v>
      </c>
      <c r="U227" s="52">
        <v>0</v>
      </c>
      <c r="V227" s="60">
        <v>0</v>
      </c>
    </row>
    <row r="228" spans="1:22" s="11" customFormat="1" x14ac:dyDescent="0.2">
      <c r="A228" s="301"/>
      <c r="B228" s="122">
        <v>222</v>
      </c>
      <c r="C228" s="123" t="s">
        <v>107</v>
      </c>
      <c r="D228" s="54">
        <v>20</v>
      </c>
      <c r="E228" s="54">
        <v>1980</v>
      </c>
      <c r="F228" s="52">
        <v>1039.5</v>
      </c>
      <c r="G228" s="52">
        <v>1039.5</v>
      </c>
      <c r="H228" s="52">
        <v>6.8</v>
      </c>
      <c r="I228" s="52">
        <v>6.8</v>
      </c>
      <c r="J228" s="52">
        <v>4.5650000000000004</v>
      </c>
      <c r="K228" s="52">
        <v>4.76</v>
      </c>
      <c r="L228" s="52">
        <v>4.76</v>
      </c>
      <c r="M228" s="52">
        <v>40</v>
      </c>
      <c r="N228" s="52">
        <v>2.04</v>
      </c>
      <c r="O228" s="52">
        <v>40</v>
      </c>
      <c r="P228" s="52">
        <v>2.04</v>
      </c>
      <c r="Q228" s="51">
        <v>228.25</v>
      </c>
      <c r="R228" s="51">
        <v>238</v>
      </c>
      <c r="S228" s="51">
        <v>238</v>
      </c>
      <c r="T228" s="52">
        <v>0.1949999999999994</v>
      </c>
      <c r="U228" s="52">
        <v>0</v>
      </c>
      <c r="V228" s="60">
        <v>0</v>
      </c>
    </row>
    <row r="229" spans="1:22" s="11" customFormat="1" x14ac:dyDescent="0.2">
      <c r="A229" s="301"/>
      <c r="B229" s="122">
        <v>223</v>
      </c>
      <c r="C229" s="123" t="s">
        <v>108</v>
      </c>
      <c r="D229" s="54">
        <v>36</v>
      </c>
      <c r="E229" s="54">
        <v>1982</v>
      </c>
      <c r="F229" s="52">
        <v>2071.83</v>
      </c>
      <c r="G229" s="52">
        <v>2071.83</v>
      </c>
      <c r="H229" s="52">
        <v>14.994999999999999</v>
      </c>
      <c r="I229" s="52">
        <v>14.994999999999999</v>
      </c>
      <c r="J229" s="52">
        <v>11.362</v>
      </c>
      <c r="K229" s="52">
        <v>11.68</v>
      </c>
      <c r="L229" s="52">
        <v>11.68</v>
      </c>
      <c r="M229" s="52">
        <v>65</v>
      </c>
      <c r="N229" s="52">
        <v>3.3149999999999999</v>
      </c>
      <c r="O229" s="52">
        <v>65</v>
      </c>
      <c r="P229" s="52">
        <v>3.3149999999999999</v>
      </c>
      <c r="Q229" s="51">
        <v>315.61111111111109</v>
      </c>
      <c r="R229" s="51">
        <v>324.44444444444446</v>
      </c>
      <c r="S229" s="51">
        <v>324.44444444444446</v>
      </c>
      <c r="T229" s="52">
        <v>0.31799999999999962</v>
      </c>
      <c r="U229" s="52">
        <v>0</v>
      </c>
      <c r="V229" s="60">
        <v>0</v>
      </c>
    </row>
    <row r="230" spans="1:22" s="11" customFormat="1" x14ac:dyDescent="0.2">
      <c r="A230" s="301"/>
      <c r="B230" s="122">
        <v>224</v>
      </c>
      <c r="C230" s="124" t="s">
        <v>109</v>
      </c>
      <c r="D230" s="54">
        <v>20</v>
      </c>
      <c r="E230" s="54">
        <v>1982</v>
      </c>
      <c r="F230" s="52">
        <v>1027.75</v>
      </c>
      <c r="G230" s="52">
        <v>1027.75</v>
      </c>
      <c r="H230" s="52">
        <v>6.7030000000000003</v>
      </c>
      <c r="I230" s="52">
        <v>6.7030000000000003</v>
      </c>
      <c r="J230" s="52">
        <v>5.1379999999999999</v>
      </c>
      <c r="K230" s="52">
        <v>5.2750000000000004</v>
      </c>
      <c r="L230" s="52">
        <v>5.2750000000000004</v>
      </c>
      <c r="M230" s="52">
        <v>28</v>
      </c>
      <c r="N230" s="52">
        <v>1.4279999999999999</v>
      </c>
      <c r="O230" s="52">
        <v>28</v>
      </c>
      <c r="P230" s="52">
        <v>1.4279999999999999</v>
      </c>
      <c r="Q230" s="51">
        <v>256.89999999999998</v>
      </c>
      <c r="R230" s="51">
        <v>263.75</v>
      </c>
      <c r="S230" s="51">
        <v>263.75</v>
      </c>
      <c r="T230" s="52">
        <v>0.13700000000000045</v>
      </c>
      <c r="U230" s="52">
        <v>0</v>
      </c>
      <c r="V230" s="60">
        <v>0</v>
      </c>
    </row>
    <row r="231" spans="1:22" s="11" customFormat="1" x14ac:dyDescent="0.2">
      <c r="A231" s="301"/>
      <c r="B231" s="122">
        <v>225</v>
      </c>
      <c r="C231" s="123" t="s">
        <v>117</v>
      </c>
      <c r="D231" s="54">
        <v>55</v>
      </c>
      <c r="E231" s="127" t="s">
        <v>35</v>
      </c>
      <c r="F231" s="52">
        <v>2893.59</v>
      </c>
      <c r="G231" s="52">
        <v>2893.59</v>
      </c>
      <c r="H231" s="52">
        <v>14.987</v>
      </c>
      <c r="I231" s="52">
        <v>14.987</v>
      </c>
      <c r="J231" s="128">
        <v>8.8000000000000007</v>
      </c>
      <c r="K231" s="52">
        <v>9.2713999999999999</v>
      </c>
      <c r="L231" s="52">
        <v>9.2407436000000001</v>
      </c>
      <c r="M231" s="52">
        <v>110</v>
      </c>
      <c r="N231" s="52">
        <v>5.7156000000000002</v>
      </c>
      <c r="O231" s="52">
        <v>110.59</v>
      </c>
      <c r="P231" s="52">
        <v>5.7462564</v>
      </c>
      <c r="Q231" s="51">
        <v>160</v>
      </c>
      <c r="R231" s="51">
        <v>168.57090909090908</v>
      </c>
      <c r="S231" s="51">
        <v>168.01352</v>
      </c>
      <c r="T231" s="52">
        <v>0.44074359999999935</v>
      </c>
      <c r="U231" s="52">
        <v>-3.0656399999999806E-2</v>
      </c>
      <c r="V231" s="60">
        <v>0.59000000000000341</v>
      </c>
    </row>
    <row r="232" spans="1:22" s="11" customFormat="1" x14ac:dyDescent="0.2">
      <c r="A232" s="301"/>
      <c r="B232" s="122">
        <v>226</v>
      </c>
      <c r="C232" s="129" t="s">
        <v>135</v>
      </c>
      <c r="D232" s="130">
        <v>72</v>
      </c>
      <c r="E232" s="130">
        <v>1973</v>
      </c>
      <c r="F232" s="131">
        <v>3793.53</v>
      </c>
      <c r="G232" s="131">
        <v>3793.22</v>
      </c>
      <c r="H232" s="131">
        <v>18.420000000000002</v>
      </c>
      <c r="I232" s="131">
        <v>18.420000000000002</v>
      </c>
      <c r="J232" s="131">
        <v>11.36</v>
      </c>
      <c r="K232" s="131">
        <v>10.974000000000002</v>
      </c>
      <c r="L232" s="131">
        <v>11.402696000000002</v>
      </c>
      <c r="M232" s="131">
        <v>146</v>
      </c>
      <c r="N232" s="131">
        <v>7.4459999999999997</v>
      </c>
      <c r="O232" s="131">
        <v>134.56</v>
      </c>
      <c r="P232" s="131">
        <v>7.0173040000000002</v>
      </c>
      <c r="Q232" s="132">
        <v>157.77777777777777</v>
      </c>
      <c r="R232" s="132">
        <v>152.41666666666669</v>
      </c>
      <c r="S232" s="132">
        <v>158.37077777777779</v>
      </c>
      <c r="T232" s="131">
        <v>4.2696000000002954E-2</v>
      </c>
      <c r="U232" s="131">
        <v>0.42869599999999952</v>
      </c>
      <c r="V232" s="133">
        <v>-4.7119999999999891</v>
      </c>
    </row>
    <row r="233" spans="1:22" s="11" customFormat="1" ht="13.15" customHeight="1" x14ac:dyDescent="0.2">
      <c r="A233" s="301"/>
      <c r="B233" s="122">
        <v>227</v>
      </c>
      <c r="C233" s="129" t="s">
        <v>136</v>
      </c>
      <c r="D233" s="130">
        <v>55</v>
      </c>
      <c r="E233" s="130">
        <v>1978</v>
      </c>
      <c r="F233" s="131">
        <v>2724.81</v>
      </c>
      <c r="G233" s="131">
        <v>2724.81</v>
      </c>
      <c r="H233" s="131">
        <v>15.44</v>
      </c>
      <c r="I233" s="131">
        <v>15.44</v>
      </c>
      <c r="J233" s="131">
        <v>8.8000000000000007</v>
      </c>
      <c r="K233" s="131">
        <v>8.8099999999999987</v>
      </c>
      <c r="L233" s="131">
        <v>8.6232119999999988</v>
      </c>
      <c r="M233" s="131">
        <v>130</v>
      </c>
      <c r="N233" s="131">
        <v>6.63</v>
      </c>
      <c r="O233" s="131">
        <v>130.94099116404149</v>
      </c>
      <c r="P233" s="131">
        <v>6.8167880000000007</v>
      </c>
      <c r="Q233" s="132">
        <v>160</v>
      </c>
      <c r="R233" s="132">
        <v>160.18181818181816</v>
      </c>
      <c r="S233" s="132">
        <v>156.78567272727273</v>
      </c>
      <c r="T233" s="131">
        <v>-0.17678800000000194</v>
      </c>
      <c r="U233" s="131">
        <v>-0.18678800000000084</v>
      </c>
      <c r="V233" s="133">
        <v>7.4880407222435679</v>
      </c>
    </row>
    <row r="234" spans="1:22" s="11" customFormat="1" x14ac:dyDescent="0.2">
      <c r="A234" s="301"/>
      <c r="B234" s="122">
        <v>228</v>
      </c>
      <c r="C234" s="134" t="s">
        <v>138</v>
      </c>
      <c r="D234" s="135">
        <v>48</v>
      </c>
      <c r="E234" s="135">
        <v>1978</v>
      </c>
      <c r="F234" s="136">
        <v>2184.9299999999998</v>
      </c>
      <c r="G234" s="136">
        <v>2184.9299999999998</v>
      </c>
      <c r="H234" s="131">
        <v>11.64</v>
      </c>
      <c r="I234" s="131">
        <v>11.64</v>
      </c>
      <c r="J234" s="136">
        <v>7.3280000000000003</v>
      </c>
      <c r="K234" s="131">
        <v>7.713000000000001</v>
      </c>
      <c r="L234" s="131">
        <v>7.8445230000000006</v>
      </c>
      <c r="M234" s="131">
        <v>77</v>
      </c>
      <c r="N234" s="131">
        <v>3.9269999999999996</v>
      </c>
      <c r="O234" s="131">
        <v>72.78</v>
      </c>
      <c r="P234" s="131">
        <v>3.795477</v>
      </c>
      <c r="Q234" s="132">
        <v>152.66666666666666</v>
      </c>
      <c r="R234" s="132">
        <v>160.68750000000003</v>
      </c>
      <c r="S234" s="132">
        <v>163.42756249999999</v>
      </c>
      <c r="T234" s="131">
        <v>0.51652300000000029</v>
      </c>
      <c r="U234" s="131">
        <v>0.13152299999999961</v>
      </c>
      <c r="V234" s="133">
        <v>-0.58099999999998886</v>
      </c>
    </row>
    <row r="235" spans="1:22" s="11" customFormat="1" x14ac:dyDescent="0.2">
      <c r="A235" s="301"/>
      <c r="B235" s="122">
        <v>229</v>
      </c>
      <c r="C235" s="129" t="s">
        <v>140</v>
      </c>
      <c r="D235" s="130">
        <v>72</v>
      </c>
      <c r="E235" s="130">
        <v>1975</v>
      </c>
      <c r="F235" s="131">
        <v>3804.01</v>
      </c>
      <c r="G235" s="131">
        <v>3804.01</v>
      </c>
      <c r="H235" s="131">
        <v>18.41</v>
      </c>
      <c r="I235" s="131">
        <v>18.41</v>
      </c>
      <c r="J235" s="131">
        <v>11.44</v>
      </c>
      <c r="K235" s="131">
        <v>12.137</v>
      </c>
      <c r="L235" s="131">
        <v>12.20415</v>
      </c>
      <c r="M235" s="131">
        <v>123</v>
      </c>
      <c r="N235" s="131">
        <v>6.2729999999999997</v>
      </c>
      <c r="O235" s="131">
        <v>119</v>
      </c>
      <c r="P235" s="131">
        <v>6.2058499999999999</v>
      </c>
      <c r="Q235" s="132">
        <v>158.88888888888889</v>
      </c>
      <c r="R235" s="132">
        <v>168.56944444444446</v>
      </c>
      <c r="S235" s="132">
        <v>169.50208333333333</v>
      </c>
      <c r="T235" s="131">
        <v>0.76415000000000077</v>
      </c>
      <c r="U235" s="131">
        <v>6.7149999999999821E-2</v>
      </c>
      <c r="V235" s="133">
        <v>1.9500000000000028</v>
      </c>
    </row>
    <row r="236" spans="1:22" s="11" customFormat="1" x14ac:dyDescent="0.2">
      <c r="A236" s="301"/>
      <c r="B236" s="122">
        <v>230</v>
      </c>
      <c r="C236" s="129" t="s">
        <v>141</v>
      </c>
      <c r="D236" s="130">
        <v>46</v>
      </c>
      <c r="E236" s="130">
        <v>1979</v>
      </c>
      <c r="F236" s="131">
        <v>2177.5100000000002</v>
      </c>
      <c r="G236" s="131">
        <v>2177.5100000000002</v>
      </c>
      <c r="H236" s="131">
        <v>11.42</v>
      </c>
      <c r="I236" s="131">
        <v>11.42</v>
      </c>
      <c r="J236" s="131">
        <v>7.2</v>
      </c>
      <c r="K236" s="131">
        <v>7.1360000000000001</v>
      </c>
      <c r="L236" s="131">
        <v>5.83995</v>
      </c>
      <c r="M236" s="131">
        <v>84</v>
      </c>
      <c r="N236" s="131">
        <v>4.2839999999999998</v>
      </c>
      <c r="O236" s="131">
        <v>107</v>
      </c>
      <c r="P236" s="131">
        <v>5.58005</v>
      </c>
      <c r="Q236" s="132">
        <v>156.52173913043478</v>
      </c>
      <c r="R236" s="132">
        <v>155.13043478260869</v>
      </c>
      <c r="S236" s="132">
        <v>126.95543478260869</v>
      </c>
      <c r="T236" s="131">
        <v>-1.3600500000000002</v>
      </c>
      <c r="U236" s="131">
        <v>-1.2960500000000001</v>
      </c>
      <c r="V236" s="133">
        <v>28.350000000000009</v>
      </c>
    </row>
    <row r="237" spans="1:22" s="11" customFormat="1" ht="12.75" customHeight="1" x14ac:dyDescent="0.2">
      <c r="A237" s="301"/>
      <c r="B237" s="122">
        <v>231</v>
      </c>
      <c r="C237" s="129" t="s">
        <v>142</v>
      </c>
      <c r="D237" s="130">
        <v>45</v>
      </c>
      <c r="E237" s="130">
        <v>1980</v>
      </c>
      <c r="F237" s="131">
        <v>2205.83</v>
      </c>
      <c r="G237" s="131">
        <v>2205.83</v>
      </c>
      <c r="H237" s="131">
        <v>12.6</v>
      </c>
      <c r="I237" s="131">
        <v>12.6</v>
      </c>
      <c r="J237" s="131">
        <v>7.2</v>
      </c>
      <c r="K237" s="131">
        <v>7.4489999999999998</v>
      </c>
      <c r="L237" s="131">
        <v>7.4496659999999997</v>
      </c>
      <c r="M237" s="131">
        <v>101</v>
      </c>
      <c r="N237" s="131">
        <v>5.1509999999999998</v>
      </c>
      <c r="O237" s="131">
        <v>98.759999999999991</v>
      </c>
      <c r="P237" s="131">
        <v>5.150334</v>
      </c>
      <c r="Q237" s="132">
        <v>160</v>
      </c>
      <c r="R237" s="132">
        <v>165.53333333333333</v>
      </c>
      <c r="S237" s="132">
        <v>165.54813333333331</v>
      </c>
      <c r="T237" s="131">
        <v>0.2496659999999995</v>
      </c>
      <c r="U237" s="131">
        <v>6.6599999999983339E-4</v>
      </c>
      <c r="V237" s="133">
        <v>2.6979999999999933</v>
      </c>
    </row>
    <row r="238" spans="1:22" s="11" customFormat="1" x14ac:dyDescent="0.2">
      <c r="A238" s="301"/>
      <c r="B238" s="122">
        <v>232</v>
      </c>
      <c r="C238" s="137" t="s">
        <v>158</v>
      </c>
      <c r="D238" s="138">
        <v>55</v>
      </c>
      <c r="E238" s="138" t="s">
        <v>154</v>
      </c>
      <c r="F238" s="139">
        <v>2510.9899999999998</v>
      </c>
      <c r="G238" s="139">
        <v>2510.9899999999998</v>
      </c>
      <c r="H238" s="139">
        <v>4.5910000000000002</v>
      </c>
      <c r="I238" s="139">
        <v>4.5910000000000002</v>
      </c>
      <c r="J238" s="139">
        <v>4.5910000000000002</v>
      </c>
      <c r="K238" s="139">
        <v>4.5910000000000002</v>
      </c>
      <c r="L238" s="139">
        <v>4.5910000000000002</v>
      </c>
      <c r="M238" s="139"/>
      <c r="N238" s="139">
        <v>0</v>
      </c>
      <c r="O238" s="139">
        <v>0</v>
      </c>
      <c r="P238" s="139">
        <v>0</v>
      </c>
      <c r="Q238" s="140">
        <v>83.472727272727269</v>
      </c>
      <c r="R238" s="140">
        <v>83.472727272727269</v>
      </c>
      <c r="S238" s="140">
        <v>83.472727272727269</v>
      </c>
      <c r="T238" s="140">
        <v>0</v>
      </c>
      <c r="U238" s="140">
        <v>0</v>
      </c>
      <c r="V238" s="141">
        <v>0</v>
      </c>
    </row>
    <row r="239" spans="1:22" s="11" customFormat="1" x14ac:dyDescent="0.2">
      <c r="A239" s="301"/>
      <c r="B239" s="122">
        <v>233</v>
      </c>
      <c r="C239" s="124" t="s">
        <v>198</v>
      </c>
      <c r="D239" s="54">
        <v>18</v>
      </c>
      <c r="E239" s="142" t="s">
        <v>33</v>
      </c>
      <c r="F239" s="52"/>
      <c r="G239" s="52">
        <v>910.35</v>
      </c>
      <c r="H239" s="52">
        <v>4</v>
      </c>
      <c r="I239" s="52">
        <v>4</v>
      </c>
      <c r="J239" s="52">
        <v>2.88</v>
      </c>
      <c r="K239" s="52">
        <v>2.9290000000000003</v>
      </c>
      <c r="L239" s="52">
        <v>3.0055000000000001</v>
      </c>
      <c r="M239" s="52">
        <v>21</v>
      </c>
      <c r="N239" s="52">
        <v>1.071</v>
      </c>
      <c r="O239" s="52">
        <v>19.5</v>
      </c>
      <c r="P239" s="52">
        <v>0.99449999999999994</v>
      </c>
      <c r="Q239" s="51">
        <v>160</v>
      </c>
      <c r="R239" s="51">
        <v>162.72222222222226</v>
      </c>
      <c r="S239" s="51">
        <v>166.97222222222223</v>
      </c>
      <c r="T239" s="52">
        <v>0.12550000000000017</v>
      </c>
      <c r="U239" s="52">
        <v>7.6500000000000012E-2</v>
      </c>
      <c r="V239" s="60">
        <v>-1.5</v>
      </c>
    </row>
    <row r="240" spans="1:22" s="11" customFormat="1" x14ac:dyDescent="0.2">
      <c r="A240" s="301"/>
      <c r="B240" s="122">
        <v>234</v>
      </c>
      <c r="C240" s="123" t="s">
        <v>220</v>
      </c>
      <c r="D240" s="54">
        <v>29</v>
      </c>
      <c r="E240" s="54" t="s">
        <v>33</v>
      </c>
      <c r="F240" s="52"/>
      <c r="G240" s="52">
        <v>1506.02</v>
      </c>
      <c r="H240" s="52">
        <v>6.5380000000000003</v>
      </c>
      <c r="I240" s="52">
        <v>6.5380000000000003</v>
      </c>
      <c r="J240" s="52">
        <v>4.6399999999999997</v>
      </c>
      <c r="K240" s="52">
        <v>4.702</v>
      </c>
      <c r="L240" s="52">
        <v>4.702</v>
      </c>
      <c r="M240" s="52">
        <v>36</v>
      </c>
      <c r="N240" s="52">
        <v>1.8359999999999999</v>
      </c>
      <c r="O240" s="52">
        <v>36</v>
      </c>
      <c r="P240" s="52">
        <v>1.8359999999999999</v>
      </c>
      <c r="Q240" s="51">
        <v>160</v>
      </c>
      <c r="R240" s="51">
        <v>162.13793103448276</v>
      </c>
      <c r="S240" s="51">
        <v>162.13793103448276</v>
      </c>
      <c r="T240" s="52">
        <v>6.2000000000000277E-2</v>
      </c>
      <c r="U240" s="52">
        <v>0</v>
      </c>
      <c r="V240" s="60">
        <v>0</v>
      </c>
    </row>
    <row r="241" spans="1:22" s="11" customFormat="1" x14ac:dyDescent="0.2">
      <c r="A241" s="301"/>
      <c r="B241" s="122">
        <v>235</v>
      </c>
      <c r="C241" s="123" t="s">
        <v>221</v>
      </c>
      <c r="D241" s="54">
        <v>20</v>
      </c>
      <c r="E241" s="54" t="s">
        <v>33</v>
      </c>
      <c r="F241" s="52"/>
      <c r="G241" s="52">
        <v>1044.8599999999999</v>
      </c>
      <c r="H241" s="52">
        <v>4.6029999999999998</v>
      </c>
      <c r="I241" s="52">
        <v>4.6029999999999998</v>
      </c>
      <c r="J241" s="52">
        <v>3.2</v>
      </c>
      <c r="K241" s="52">
        <v>3.2770000000000001</v>
      </c>
      <c r="L241" s="52">
        <v>3.4605999999999999</v>
      </c>
      <c r="M241" s="52">
        <v>26</v>
      </c>
      <c r="N241" s="52">
        <v>1.3259999999999998</v>
      </c>
      <c r="O241" s="52">
        <v>22.4</v>
      </c>
      <c r="P241" s="52">
        <v>1.1423999999999999</v>
      </c>
      <c r="Q241" s="51">
        <v>160</v>
      </c>
      <c r="R241" s="51">
        <v>163.85</v>
      </c>
      <c r="S241" s="51">
        <v>173.03</v>
      </c>
      <c r="T241" s="52">
        <v>0.26059999999999972</v>
      </c>
      <c r="U241" s="52">
        <v>0.18359999999999999</v>
      </c>
      <c r="V241" s="60">
        <v>-3.6000000000000014</v>
      </c>
    </row>
    <row r="242" spans="1:22" s="11" customFormat="1" x14ac:dyDescent="0.2">
      <c r="A242" s="301"/>
      <c r="B242" s="122">
        <v>236</v>
      </c>
      <c r="C242" s="123" t="s">
        <v>222</v>
      </c>
      <c r="D242" s="54">
        <v>20</v>
      </c>
      <c r="E242" s="54" t="s">
        <v>33</v>
      </c>
      <c r="F242" s="52"/>
      <c r="G242" s="52">
        <v>1056.8900000000001</v>
      </c>
      <c r="H242" s="52">
        <v>4.21</v>
      </c>
      <c r="I242" s="52">
        <v>4.21</v>
      </c>
      <c r="J242" s="52">
        <v>3.2</v>
      </c>
      <c r="K242" s="52">
        <v>3.2919999999999998</v>
      </c>
      <c r="L242" s="52">
        <v>2.9783499999999998</v>
      </c>
      <c r="M242" s="52">
        <v>18</v>
      </c>
      <c r="N242" s="52">
        <v>0.91799999999999993</v>
      </c>
      <c r="O242" s="52">
        <v>24.15</v>
      </c>
      <c r="P242" s="52">
        <v>1.2316499999999999</v>
      </c>
      <c r="Q242" s="51">
        <v>160</v>
      </c>
      <c r="R242" s="51">
        <v>164.6</v>
      </c>
      <c r="S242" s="51">
        <v>148.91749999999999</v>
      </c>
      <c r="T242" s="52">
        <v>-0.22165000000000035</v>
      </c>
      <c r="U242" s="52">
        <v>-0.31364999999999998</v>
      </c>
      <c r="V242" s="60">
        <v>6.1499999999999986</v>
      </c>
    </row>
    <row r="243" spans="1:22" s="11" customFormat="1" x14ac:dyDescent="0.2">
      <c r="A243" s="301"/>
      <c r="B243" s="122">
        <v>237</v>
      </c>
      <c r="C243" s="123" t="s">
        <v>223</v>
      </c>
      <c r="D243" s="54">
        <v>20</v>
      </c>
      <c r="E243" s="54" t="s">
        <v>33</v>
      </c>
      <c r="F243" s="52"/>
      <c r="G243" s="52">
        <v>894.45</v>
      </c>
      <c r="H243" s="52">
        <v>4.5540000000000003</v>
      </c>
      <c r="I243" s="52">
        <v>4.5540000000000003</v>
      </c>
      <c r="J243" s="52">
        <v>3.2</v>
      </c>
      <c r="K243" s="52">
        <v>3.4320000000000004</v>
      </c>
      <c r="L243" s="52">
        <v>3.4728000000000003</v>
      </c>
      <c r="M243" s="52">
        <v>22</v>
      </c>
      <c r="N243" s="52">
        <v>1.1219999999999999</v>
      </c>
      <c r="O243" s="52">
        <v>21.2</v>
      </c>
      <c r="P243" s="52">
        <v>1.0811999999999999</v>
      </c>
      <c r="Q243" s="51">
        <v>160</v>
      </c>
      <c r="R243" s="51">
        <v>171.60000000000002</v>
      </c>
      <c r="S243" s="51">
        <v>173.64000000000001</v>
      </c>
      <c r="T243" s="52">
        <v>0.27280000000000015</v>
      </c>
      <c r="U243" s="52">
        <v>4.0799999999999947E-2</v>
      </c>
      <c r="V243" s="60">
        <v>-0.80000000000000071</v>
      </c>
    </row>
    <row r="244" spans="1:22" s="11" customFormat="1" x14ac:dyDescent="0.2">
      <c r="A244" s="301"/>
      <c r="B244" s="122">
        <v>238</v>
      </c>
      <c r="C244" s="56" t="s">
        <v>247</v>
      </c>
      <c r="D244" s="53">
        <v>45</v>
      </c>
      <c r="E244" s="54" t="s">
        <v>240</v>
      </c>
      <c r="F244" s="143">
        <v>2313.84</v>
      </c>
      <c r="G244" s="143">
        <v>2313.84</v>
      </c>
      <c r="H244" s="143">
        <v>9.9499999999999993</v>
      </c>
      <c r="I244" s="52">
        <v>9.9499999999999993</v>
      </c>
      <c r="J244" s="52">
        <v>7.12</v>
      </c>
      <c r="K244" s="52">
        <v>6.8684599999999989</v>
      </c>
      <c r="L244" s="52">
        <v>6.5496799999999995</v>
      </c>
      <c r="M244" s="143">
        <v>58</v>
      </c>
      <c r="N244" s="52">
        <v>3.0815399999999999</v>
      </c>
      <c r="O244" s="143">
        <v>64</v>
      </c>
      <c r="P244" s="52">
        <v>3.4003199999999998</v>
      </c>
      <c r="Q244" s="51">
        <v>158.22222222222223</v>
      </c>
      <c r="R244" s="51">
        <v>152.63244444444442</v>
      </c>
      <c r="S244" s="51">
        <v>145.54844444444444</v>
      </c>
      <c r="T244" s="52">
        <v>-0.5703200000000006</v>
      </c>
      <c r="U244" s="52">
        <v>-0.31877999999999984</v>
      </c>
      <c r="V244" s="60">
        <v>6</v>
      </c>
    </row>
    <row r="245" spans="1:22" s="11" customFormat="1" x14ac:dyDescent="0.2">
      <c r="A245" s="301"/>
      <c r="B245" s="122">
        <v>239</v>
      </c>
      <c r="C245" s="56" t="s">
        <v>252</v>
      </c>
      <c r="D245" s="55">
        <v>46</v>
      </c>
      <c r="E245" s="144" t="s">
        <v>154</v>
      </c>
      <c r="F245" s="143">
        <v>2347.13</v>
      </c>
      <c r="G245" s="143">
        <v>2347.13</v>
      </c>
      <c r="H245" s="143">
        <v>12.5</v>
      </c>
      <c r="I245" s="52">
        <v>12.5</v>
      </c>
      <c r="J245" s="52">
        <v>7.2</v>
      </c>
      <c r="K245" s="52">
        <v>7.8776900000000003</v>
      </c>
      <c r="L245" s="52">
        <v>6.9388829000000003</v>
      </c>
      <c r="M245" s="143">
        <v>87</v>
      </c>
      <c r="N245" s="52">
        <v>4.6223099999999997</v>
      </c>
      <c r="O245" s="143">
        <v>104.67</v>
      </c>
      <c r="P245" s="52">
        <v>5.5611170999999997</v>
      </c>
      <c r="Q245" s="51">
        <v>156.52173913043478</v>
      </c>
      <c r="R245" s="51">
        <v>171.25413043478261</v>
      </c>
      <c r="S245" s="51">
        <v>150.84528043478261</v>
      </c>
      <c r="T245" s="52">
        <v>-0.26111709999999988</v>
      </c>
      <c r="U245" s="52">
        <v>-0.93880710000000001</v>
      </c>
      <c r="V245" s="60">
        <v>17.670000000000002</v>
      </c>
    </row>
    <row r="246" spans="1:22" s="11" customFormat="1" x14ac:dyDescent="0.2">
      <c r="A246" s="301"/>
      <c r="B246" s="122">
        <v>240</v>
      </c>
      <c r="C246" s="56" t="s">
        <v>256</v>
      </c>
      <c r="D246" s="55">
        <v>106</v>
      </c>
      <c r="E246" s="144" t="s">
        <v>154</v>
      </c>
      <c r="F246" s="143">
        <v>2566.29</v>
      </c>
      <c r="G246" s="143">
        <v>2566.29</v>
      </c>
      <c r="H246" s="143">
        <v>23.28</v>
      </c>
      <c r="I246" s="52">
        <v>23.28</v>
      </c>
      <c r="J246" s="52">
        <v>17.13</v>
      </c>
      <c r="K246" s="52">
        <v>17.170050000000003</v>
      </c>
      <c r="L246" s="52">
        <v>18.743760600000002</v>
      </c>
      <c r="M246" s="143">
        <v>115</v>
      </c>
      <c r="N246" s="52">
        <v>6.1099499999999995</v>
      </c>
      <c r="O246" s="143">
        <v>85.38</v>
      </c>
      <c r="P246" s="52">
        <v>4.5362393999999995</v>
      </c>
      <c r="Q246" s="51">
        <v>161.60377358490567</v>
      </c>
      <c r="R246" s="51">
        <v>161.98160377358494</v>
      </c>
      <c r="S246" s="51">
        <v>176.82793018867926</v>
      </c>
      <c r="T246" s="52">
        <v>1.6137606000000027</v>
      </c>
      <c r="U246" s="52">
        <v>1.5737106000000001</v>
      </c>
      <c r="V246" s="60">
        <v>-29.620000000000005</v>
      </c>
    </row>
    <row r="247" spans="1:22" s="11" customFormat="1" x14ac:dyDescent="0.2">
      <c r="A247" s="301"/>
      <c r="B247" s="122">
        <v>241</v>
      </c>
      <c r="C247" s="123" t="s">
        <v>282</v>
      </c>
      <c r="D247" s="54">
        <v>4</v>
      </c>
      <c r="E247" s="54">
        <v>1948</v>
      </c>
      <c r="F247" s="52">
        <v>301.55</v>
      </c>
      <c r="G247" s="52">
        <v>250.99</v>
      </c>
      <c r="H247" s="52">
        <v>0.995</v>
      </c>
      <c r="I247" s="52">
        <f>H247</f>
        <v>0.995</v>
      </c>
      <c r="J247" s="52">
        <v>0.8</v>
      </c>
      <c r="K247" s="52">
        <f>I247-N247</f>
        <v>0.79100000000000004</v>
      </c>
      <c r="L247" s="52">
        <f>I247-P247</f>
        <v>0.82017200000000001</v>
      </c>
      <c r="M247" s="52">
        <v>4</v>
      </c>
      <c r="N247" s="52">
        <f>M247*0.051</f>
        <v>0.20399999999999999</v>
      </c>
      <c r="O247" s="52">
        <v>3.4279999999999999</v>
      </c>
      <c r="P247" s="52">
        <f>O247*0.051</f>
        <v>0.17482799999999998</v>
      </c>
      <c r="Q247" s="51">
        <f>J247*1000/D247</f>
        <v>200</v>
      </c>
      <c r="R247" s="51">
        <f>K247*1000/D247</f>
        <v>197.75</v>
      </c>
      <c r="S247" s="51">
        <f>L247*1000/D247</f>
        <v>205.04300000000001</v>
      </c>
      <c r="T247" s="52">
        <f>L247-J247</f>
        <v>2.0171999999999968E-2</v>
      </c>
      <c r="U247" s="52">
        <f>N247-P247</f>
        <v>2.9172000000000003E-2</v>
      </c>
      <c r="V247" s="60">
        <f>O247-M247</f>
        <v>-0.57200000000000006</v>
      </c>
    </row>
    <row r="248" spans="1:22" s="11" customFormat="1" x14ac:dyDescent="0.2">
      <c r="A248" s="301"/>
      <c r="B248" s="122">
        <v>242</v>
      </c>
      <c r="C248" s="145" t="s">
        <v>303</v>
      </c>
      <c r="D248" s="146">
        <v>16</v>
      </c>
      <c r="E248" s="146">
        <v>1991</v>
      </c>
      <c r="F248" s="147">
        <v>1070.04</v>
      </c>
      <c r="G248" s="147">
        <v>1070.04</v>
      </c>
      <c r="H248" s="147">
        <v>4.5720000000000001</v>
      </c>
      <c r="I248" s="147">
        <v>4.5720000000000001</v>
      </c>
      <c r="J248" s="147">
        <v>2.72</v>
      </c>
      <c r="K248" s="147">
        <v>2.6850000000000005</v>
      </c>
      <c r="L248" s="147">
        <v>2.4810000000000003</v>
      </c>
      <c r="M248" s="147">
        <v>37</v>
      </c>
      <c r="N248" s="147">
        <v>1.8869999999999998</v>
      </c>
      <c r="O248" s="147">
        <v>41</v>
      </c>
      <c r="P248" s="147">
        <v>2.0909999999999997</v>
      </c>
      <c r="Q248" s="148">
        <v>160</v>
      </c>
      <c r="R248" s="148">
        <v>167.81250000000003</v>
      </c>
      <c r="S248" s="148">
        <v>155.06250000000003</v>
      </c>
      <c r="T248" s="147">
        <v>-0.23899999999999988</v>
      </c>
      <c r="U248" s="147">
        <v>-0.20399999999999996</v>
      </c>
      <c r="V248" s="149">
        <v>4</v>
      </c>
    </row>
    <row r="249" spans="1:22" s="11" customFormat="1" x14ac:dyDescent="0.2">
      <c r="A249" s="301"/>
      <c r="B249" s="122">
        <v>243</v>
      </c>
      <c r="C249" s="145" t="s">
        <v>304</v>
      </c>
      <c r="D249" s="146">
        <v>39</v>
      </c>
      <c r="E249" s="146">
        <v>1992</v>
      </c>
      <c r="F249" s="147">
        <v>2279.7199999999998</v>
      </c>
      <c r="G249" s="147">
        <v>2279.7199999999998</v>
      </c>
      <c r="H249" s="147">
        <v>9.8870000000000005</v>
      </c>
      <c r="I249" s="147">
        <v>9.8870000000000005</v>
      </c>
      <c r="J249" s="147">
        <v>6.24</v>
      </c>
      <c r="K249" s="147">
        <v>6.3170000000000002</v>
      </c>
      <c r="L249" s="147">
        <v>6.6740000000000013</v>
      </c>
      <c r="M249" s="147">
        <v>70</v>
      </c>
      <c r="N249" s="147">
        <v>3.57</v>
      </c>
      <c r="O249" s="147">
        <v>63</v>
      </c>
      <c r="P249" s="147">
        <v>3.2129999999999996</v>
      </c>
      <c r="Q249" s="148">
        <v>160</v>
      </c>
      <c r="R249" s="148">
        <v>161.97435897435898</v>
      </c>
      <c r="S249" s="148">
        <v>171.12820512820514</v>
      </c>
      <c r="T249" s="147">
        <v>0.43400000000000105</v>
      </c>
      <c r="U249" s="147">
        <v>0.35700000000000021</v>
      </c>
      <c r="V249" s="149">
        <v>-7</v>
      </c>
    </row>
    <row r="250" spans="1:22" s="11" customFormat="1" x14ac:dyDescent="0.2">
      <c r="A250" s="301"/>
      <c r="B250" s="122">
        <v>244</v>
      </c>
      <c r="C250" s="145" t="s">
        <v>308</v>
      </c>
      <c r="D250" s="146">
        <v>40</v>
      </c>
      <c r="E250" s="146">
        <v>1992</v>
      </c>
      <c r="F250" s="147">
        <v>2227.7199999999998</v>
      </c>
      <c r="G250" s="147">
        <v>2227.7199999999998</v>
      </c>
      <c r="H250" s="147">
        <v>9.9469999999999992</v>
      </c>
      <c r="I250" s="147">
        <v>9.9469999999999992</v>
      </c>
      <c r="J250" s="147">
        <v>6.4</v>
      </c>
      <c r="K250" s="147">
        <v>6.3259999999999996</v>
      </c>
      <c r="L250" s="147">
        <v>5.9434999999999993</v>
      </c>
      <c r="M250" s="147">
        <v>71</v>
      </c>
      <c r="N250" s="147">
        <v>3.6209999999999996</v>
      </c>
      <c r="O250" s="147">
        <v>78.5</v>
      </c>
      <c r="P250" s="147">
        <v>4.0034999999999998</v>
      </c>
      <c r="Q250" s="148">
        <v>160</v>
      </c>
      <c r="R250" s="148">
        <v>158.15</v>
      </c>
      <c r="S250" s="148">
        <v>148.58749999999998</v>
      </c>
      <c r="T250" s="147">
        <v>-0.45650000000000102</v>
      </c>
      <c r="U250" s="147">
        <v>-0.38250000000000028</v>
      </c>
      <c r="V250" s="149">
        <v>7.5</v>
      </c>
    </row>
    <row r="251" spans="1:22" s="11" customFormat="1" x14ac:dyDescent="0.2">
      <c r="A251" s="301"/>
      <c r="B251" s="122">
        <v>245</v>
      </c>
      <c r="C251" s="145" t="s">
        <v>310</v>
      </c>
      <c r="D251" s="146">
        <v>40</v>
      </c>
      <c r="E251" s="146">
        <v>1986</v>
      </c>
      <c r="F251" s="147">
        <v>2246.36</v>
      </c>
      <c r="G251" s="147">
        <v>2246.36</v>
      </c>
      <c r="H251" s="147">
        <v>10.324999999999999</v>
      </c>
      <c r="I251" s="147">
        <v>10.324999999999999</v>
      </c>
      <c r="J251" s="147">
        <v>6.4</v>
      </c>
      <c r="K251" s="147">
        <v>6.5</v>
      </c>
      <c r="L251" s="147">
        <v>6.8824999999999994</v>
      </c>
      <c r="M251" s="147">
        <v>75</v>
      </c>
      <c r="N251" s="147">
        <v>3.8249999999999997</v>
      </c>
      <c r="O251" s="147">
        <v>67.5</v>
      </c>
      <c r="P251" s="147">
        <v>3.4424999999999999</v>
      </c>
      <c r="Q251" s="148">
        <v>160</v>
      </c>
      <c r="R251" s="148">
        <v>162.5</v>
      </c>
      <c r="S251" s="148">
        <v>172.06249999999997</v>
      </c>
      <c r="T251" s="147">
        <v>0.48249999999999904</v>
      </c>
      <c r="U251" s="147">
        <v>0.38249999999999984</v>
      </c>
      <c r="V251" s="149">
        <v>-7.5</v>
      </c>
    </row>
    <row r="252" spans="1:22" s="11" customFormat="1" x14ac:dyDescent="0.2">
      <c r="A252" s="301"/>
      <c r="B252" s="122">
        <v>246</v>
      </c>
      <c r="C252" s="145" t="s">
        <v>316</v>
      </c>
      <c r="D252" s="146">
        <v>45</v>
      </c>
      <c r="E252" s="146">
        <v>1971</v>
      </c>
      <c r="F252" s="147">
        <v>1906.15</v>
      </c>
      <c r="G252" s="147">
        <v>1906.15</v>
      </c>
      <c r="H252" s="147">
        <v>10.679</v>
      </c>
      <c r="I252" s="147">
        <v>10.679</v>
      </c>
      <c r="J252" s="147">
        <v>7.2</v>
      </c>
      <c r="K252" s="147">
        <v>7.16</v>
      </c>
      <c r="L252" s="147">
        <v>7.3385000000000007</v>
      </c>
      <c r="M252" s="147">
        <v>69</v>
      </c>
      <c r="N252" s="147">
        <v>3.5189999999999997</v>
      </c>
      <c r="O252" s="147">
        <v>65.5</v>
      </c>
      <c r="P252" s="147">
        <v>3.3404999999999996</v>
      </c>
      <c r="Q252" s="148">
        <v>160</v>
      </c>
      <c r="R252" s="148">
        <v>159.11111111111111</v>
      </c>
      <c r="S252" s="148">
        <v>163.07777777777781</v>
      </c>
      <c r="T252" s="147">
        <v>0.13850000000000051</v>
      </c>
      <c r="U252" s="147">
        <v>0.1785000000000001</v>
      </c>
      <c r="V252" s="149">
        <v>-3.5</v>
      </c>
    </row>
    <row r="253" spans="1:22" s="11" customFormat="1" x14ac:dyDescent="0.2">
      <c r="A253" s="301"/>
      <c r="B253" s="122">
        <v>247</v>
      </c>
      <c r="C253" s="123" t="s">
        <v>348</v>
      </c>
      <c r="D253" s="54">
        <v>50</v>
      </c>
      <c r="E253" s="54">
        <v>1975</v>
      </c>
      <c r="F253" s="52">
        <v>2570.61</v>
      </c>
      <c r="G253" s="52">
        <v>2570.61</v>
      </c>
      <c r="H253" s="52">
        <v>11.791</v>
      </c>
      <c r="I253" s="52">
        <v>11.791</v>
      </c>
      <c r="J253" s="52">
        <v>8</v>
      </c>
      <c r="K253" s="52">
        <v>7.9660000000000011</v>
      </c>
      <c r="L253" s="52">
        <v>8.4760000000000009</v>
      </c>
      <c r="M253" s="52">
        <v>75</v>
      </c>
      <c r="N253" s="52">
        <v>3.8249999999999997</v>
      </c>
      <c r="O253" s="52">
        <v>65</v>
      </c>
      <c r="P253" s="52">
        <v>3.3149999999999999</v>
      </c>
      <c r="Q253" s="51">
        <v>160</v>
      </c>
      <c r="R253" s="51">
        <v>159.32000000000002</v>
      </c>
      <c r="S253" s="51">
        <v>169.52</v>
      </c>
      <c r="T253" s="52">
        <v>0.47600000000000087</v>
      </c>
      <c r="U253" s="52">
        <v>0.50999999999999979</v>
      </c>
      <c r="V253" s="60">
        <v>-10</v>
      </c>
    </row>
    <row r="254" spans="1:22" s="11" customFormat="1" x14ac:dyDescent="0.2">
      <c r="A254" s="301"/>
      <c r="B254" s="122">
        <v>248</v>
      </c>
      <c r="C254" s="123" t="s">
        <v>404</v>
      </c>
      <c r="D254" s="54">
        <v>16</v>
      </c>
      <c r="E254" s="54">
        <v>1986</v>
      </c>
      <c r="F254" s="52">
        <v>1049.93</v>
      </c>
      <c r="G254" s="52">
        <v>1049.93</v>
      </c>
      <c r="H254" s="52">
        <v>4.1150000000000002</v>
      </c>
      <c r="I254" s="52">
        <v>4.1150000000000002</v>
      </c>
      <c r="J254" s="52">
        <v>2.56</v>
      </c>
      <c r="K254" s="52">
        <v>2.6360000000000001</v>
      </c>
      <c r="L254" s="52">
        <v>3.0287000000000002</v>
      </c>
      <c r="M254" s="52">
        <v>29</v>
      </c>
      <c r="N254" s="52">
        <v>1.4789999999999999</v>
      </c>
      <c r="O254" s="52">
        <v>21.3</v>
      </c>
      <c r="P254" s="52">
        <v>1.0863</v>
      </c>
      <c r="Q254" s="51">
        <v>160</v>
      </c>
      <c r="R254" s="51">
        <v>164.75</v>
      </c>
      <c r="S254" s="51">
        <v>189.29375000000002</v>
      </c>
      <c r="T254" s="52">
        <v>0.46870000000000012</v>
      </c>
      <c r="U254" s="52">
        <v>0.39269999999999983</v>
      </c>
      <c r="V254" s="60">
        <v>-7.6999999999999993</v>
      </c>
    </row>
    <row r="255" spans="1:22" s="11" customFormat="1" x14ac:dyDescent="0.2">
      <c r="A255" s="301"/>
      <c r="B255" s="122">
        <v>249</v>
      </c>
      <c r="C255" s="123" t="s">
        <v>420</v>
      </c>
      <c r="D255" s="54">
        <v>11</v>
      </c>
      <c r="E255" s="54">
        <v>1958</v>
      </c>
      <c r="F255" s="52">
        <v>563.53</v>
      </c>
      <c r="G255" s="52">
        <v>563.53</v>
      </c>
      <c r="H255" s="52">
        <v>1.6</v>
      </c>
      <c r="I255" s="52">
        <v>1.6</v>
      </c>
      <c r="J255" s="52">
        <v>0.8</v>
      </c>
      <c r="K255" s="52">
        <v>0.83500000000000019</v>
      </c>
      <c r="L255" s="52">
        <v>0.88600000000000012</v>
      </c>
      <c r="M255" s="52">
        <v>15</v>
      </c>
      <c r="N255" s="52">
        <v>0.7649999999999999</v>
      </c>
      <c r="O255" s="52">
        <v>14</v>
      </c>
      <c r="P255" s="52">
        <v>0.71399999999999997</v>
      </c>
      <c r="Q255" s="51">
        <v>72.727272727272734</v>
      </c>
      <c r="R255" s="51">
        <v>75.909090909090935</v>
      </c>
      <c r="S255" s="51">
        <v>80.545454545454561</v>
      </c>
      <c r="T255" s="52">
        <v>8.6000000000000076E-2</v>
      </c>
      <c r="U255" s="52">
        <v>5.0999999999999934E-2</v>
      </c>
      <c r="V255" s="60">
        <v>-1</v>
      </c>
    </row>
    <row r="256" spans="1:22" s="11" customFormat="1" x14ac:dyDescent="0.2">
      <c r="A256" s="301"/>
      <c r="B256" s="122">
        <v>250</v>
      </c>
      <c r="C256" s="123" t="s">
        <v>428</v>
      </c>
      <c r="D256" s="54">
        <v>20</v>
      </c>
      <c r="E256" s="54">
        <v>1995</v>
      </c>
      <c r="F256" s="52">
        <v>1108.2</v>
      </c>
      <c r="G256" s="52">
        <v>1108.2</v>
      </c>
      <c r="H256" s="52">
        <v>5.1100000000000003</v>
      </c>
      <c r="I256" s="52">
        <f>H256</f>
        <v>5.1100000000000003</v>
      </c>
      <c r="J256" s="52">
        <v>3.2</v>
      </c>
      <c r="K256" s="52">
        <f>I256-N256</f>
        <v>3.4780000000000006</v>
      </c>
      <c r="L256" s="52">
        <f>I256-P256</f>
        <v>2.9170000000000003</v>
      </c>
      <c r="M256" s="52">
        <v>32</v>
      </c>
      <c r="N256" s="52">
        <f>M256*0.051</f>
        <v>1.6319999999999999</v>
      </c>
      <c r="O256" s="52">
        <v>43</v>
      </c>
      <c r="P256" s="52">
        <f>O256*0.051</f>
        <v>2.1930000000000001</v>
      </c>
      <c r="Q256" s="51">
        <f>J256*1000/D256</f>
        <v>160</v>
      </c>
      <c r="R256" s="51">
        <f>K256*1000/D256</f>
        <v>173.90000000000003</v>
      </c>
      <c r="S256" s="51">
        <f>L256*1000/D256</f>
        <v>145.85000000000002</v>
      </c>
      <c r="T256" s="52">
        <f>L256-J256</f>
        <v>-0.28299999999999992</v>
      </c>
      <c r="U256" s="52">
        <f>N256-P256</f>
        <v>-0.56100000000000017</v>
      </c>
      <c r="V256" s="60">
        <f>O256-M256</f>
        <v>11</v>
      </c>
    </row>
    <row r="257" spans="1:22" s="11" customFormat="1" x14ac:dyDescent="0.2">
      <c r="A257" s="301"/>
      <c r="B257" s="122">
        <v>251</v>
      </c>
      <c r="C257" s="123" t="s">
        <v>429</v>
      </c>
      <c r="D257" s="54">
        <v>27</v>
      </c>
      <c r="E257" s="54">
        <v>1987</v>
      </c>
      <c r="F257" s="52">
        <v>1110.1500000000001</v>
      </c>
      <c r="G257" s="52">
        <v>1110.1500000000001</v>
      </c>
      <c r="H257" s="52">
        <v>5.51</v>
      </c>
      <c r="I257" s="52">
        <f>H257</f>
        <v>5.51</v>
      </c>
      <c r="J257" s="52">
        <v>3.52</v>
      </c>
      <c r="K257" s="52">
        <f>I257-N257</f>
        <v>3.4699999999999998</v>
      </c>
      <c r="L257" s="52">
        <f>I257-P257</f>
        <v>3.1640000000000001</v>
      </c>
      <c r="M257" s="52">
        <v>40</v>
      </c>
      <c r="N257" s="52">
        <f>M257*0.051</f>
        <v>2.04</v>
      </c>
      <c r="O257" s="52">
        <v>46</v>
      </c>
      <c r="P257" s="52">
        <f>O257*0.051</f>
        <v>2.3459999999999996</v>
      </c>
      <c r="Q257" s="51">
        <f>J257*1000/D257</f>
        <v>130.37037037037038</v>
      </c>
      <c r="R257" s="51">
        <f>K257*1000/D257</f>
        <v>128.5185185185185</v>
      </c>
      <c r="S257" s="51">
        <f>L257*1000/D257</f>
        <v>117.18518518518519</v>
      </c>
      <c r="T257" s="52">
        <f>L257-J257</f>
        <v>-0.35599999999999987</v>
      </c>
      <c r="U257" s="52">
        <f>N257-P257</f>
        <v>-0.30599999999999961</v>
      </c>
      <c r="V257" s="60">
        <f>O257-M257</f>
        <v>6</v>
      </c>
    </row>
    <row r="258" spans="1:22" s="11" customFormat="1" x14ac:dyDescent="0.2">
      <c r="A258" s="301"/>
      <c r="B258" s="122">
        <v>252</v>
      </c>
      <c r="C258" s="150" t="s">
        <v>529</v>
      </c>
      <c r="D258" s="151">
        <v>61</v>
      </c>
      <c r="E258" s="151">
        <v>1965</v>
      </c>
      <c r="F258" s="152">
        <v>2700.04</v>
      </c>
      <c r="G258" s="152">
        <v>2700.04</v>
      </c>
      <c r="H258" s="153">
        <v>13.305999999999999</v>
      </c>
      <c r="I258" s="153">
        <v>13.305999999999999</v>
      </c>
      <c r="J258" s="153">
        <v>5.8555200000000003</v>
      </c>
      <c r="K258" s="153">
        <v>5.5029999999999992</v>
      </c>
      <c r="L258" s="153">
        <v>6.2274804999999995</v>
      </c>
      <c r="M258" s="153">
        <v>153</v>
      </c>
      <c r="N258" s="153">
        <v>7.8029999999999999</v>
      </c>
      <c r="O258" s="153">
        <v>138.7945</v>
      </c>
      <c r="P258" s="153">
        <v>7.0785194999999996</v>
      </c>
      <c r="Q258" s="154">
        <v>95.992131147540988</v>
      </c>
      <c r="R258" s="154">
        <v>90.213114754098342</v>
      </c>
      <c r="S258" s="154">
        <v>102.08984426229507</v>
      </c>
      <c r="T258" s="153">
        <v>0.37196049999999925</v>
      </c>
      <c r="U258" s="153">
        <v>0.7244805000000003</v>
      </c>
      <c r="V258" s="155">
        <v>-14.205500000000001</v>
      </c>
    </row>
    <row r="259" spans="1:22" s="11" customFormat="1" x14ac:dyDescent="0.2">
      <c r="A259" s="301"/>
      <c r="B259" s="122">
        <v>253</v>
      </c>
      <c r="C259" s="150" t="s">
        <v>536</v>
      </c>
      <c r="D259" s="151">
        <v>46</v>
      </c>
      <c r="E259" s="151">
        <v>2001</v>
      </c>
      <c r="F259" s="152">
        <v>3175.32</v>
      </c>
      <c r="G259" s="152">
        <v>3175.32</v>
      </c>
      <c r="H259" s="153">
        <v>10.489000000000001</v>
      </c>
      <c r="I259" s="153">
        <v>10.489000000000001</v>
      </c>
      <c r="J259" s="153">
        <v>3.740237</v>
      </c>
      <c r="K259" s="153">
        <v>4.9810000000000008</v>
      </c>
      <c r="L259" s="153">
        <v>4.0771856500000014</v>
      </c>
      <c r="M259" s="153">
        <v>108</v>
      </c>
      <c r="N259" s="153">
        <v>5.508</v>
      </c>
      <c r="O259" s="153">
        <v>125.72185</v>
      </c>
      <c r="P259" s="153">
        <v>6.4118143499999993</v>
      </c>
      <c r="Q259" s="154">
        <v>81.3095</v>
      </c>
      <c r="R259" s="154">
        <v>108.2826086956522</v>
      </c>
      <c r="S259" s="154">
        <v>88.634470652173945</v>
      </c>
      <c r="T259" s="153">
        <v>0.3369486500000014</v>
      </c>
      <c r="U259" s="153">
        <v>-0.90381434999999932</v>
      </c>
      <c r="V259" s="155">
        <v>17.721850000000003</v>
      </c>
    </row>
    <row r="260" spans="1:22" s="11" customFormat="1" x14ac:dyDescent="0.2">
      <c r="A260" s="301"/>
      <c r="B260" s="122">
        <v>254</v>
      </c>
      <c r="C260" s="156" t="s">
        <v>537</v>
      </c>
      <c r="D260" s="151">
        <v>34</v>
      </c>
      <c r="E260" s="151">
        <v>2003</v>
      </c>
      <c r="F260" s="157">
        <v>2349.59</v>
      </c>
      <c r="G260" s="157">
        <v>2349.59</v>
      </c>
      <c r="H260" s="153">
        <v>8.3629999999999995</v>
      </c>
      <c r="I260" s="153">
        <v>8.3629999999999995</v>
      </c>
      <c r="J260" s="153">
        <v>2.5388820000000001</v>
      </c>
      <c r="K260" s="153">
        <v>2.5489999999999995</v>
      </c>
      <c r="L260" s="153">
        <v>2.8296599869999994</v>
      </c>
      <c r="M260" s="153">
        <v>114</v>
      </c>
      <c r="N260" s="153">
        <v>5.8140000000000001</v>
      </c>
      <c r="O260" s="153">
        <v>108.496863</v>
      </c>
      <c r="P260" s="153">
        <v>5.5333400130000001</v>
      </c>
      <c r="Q260" s="154">
        <v>74.673000000000002</v>
      </c>
      <c r="R260" s="154">
        <v>74.970588235294102</v>
      </c>
      <c r="S260" s="154">
        <v>83.225293735294102</v>
      </c>
      <c r="T260" s="153">
        <v>0.29077798699999935</v>
      </c>
      <c r="U260" s="153">
        <v>0.28065998699999994</v>
      </c>
      <c r="V260" s="155">
        <v>-5.5031369999999953</v>
      </c>
    </row>
    <row r="261" spans="1:22" s="11" customFormat="1" x14ac:dyDescent="0.2">
      <c r="A261" s="301"/>
      <c r="B261" s="122">
        <v>255</v>
      </c>
      <c r="C261" s="156" t="s">
        <v>538</v>
      </c>
      <c r="D261" s="151">
        <v>60</v>
      </c>
      <c r="E261" s="151">
        <v>1978</v>
      </c>
      <c r="F261" s="157">
        <v>3663.79</v>
      </c>
      <c r="G261" s="157">
        <v>3663.79</v>
      </c>
      <c r="H261" s="153">
        <v>18.91</v>
      </c>
      <c r="I261" s="153">
        <v>18.91</v>
      </c>
      <c r="J261" s="153">
        <v>10.762067999999999</v>
      </c>
      <c r="K261" s="153">
        <v>10.546000000000001</v>
      </c>
      <c r="L261" s="153">
        <v>11.168863</v>
      </c>
      <c r="M261" s="153">
        <v>164</v>
      </c>
      <c r="N261" s="153">
        <v>8.363999999999999</v>
      </c>
      <c r="O261" s="153">
        <v>151.78700000000001</v>
      </c>
      <c r="P261" s="153">
        <v>7.7411370000000002</v>
      </c>
      <c r="Q261" s="154">
        <v>179.36779999999999</v>
      </c>
      <c r="R261" s="154">
        <v>175.76666666666671</v>
      </c>
      <c r="S261" s="154">
        <v>186.14771666666667</v>
      </c>
      <c r="T261" s="153">
        <v>0.40679500000000068</v>
      </c>
      <c r="U261" s="153">
        <v>0.62286299999999883</v>
      </c>
      <c r="V261" s="155">
        <v>-12.212999999999994</v>
      </c>
    </row>
    <row r="262" spans="1:22" s="11" customFormat="1" x14ac:dyDescent="0.2">
      <c r="A262" s="301"/>
      <c r="B262" s="122">
        <v>256</v>
      </c>
      <c r="C262" s="156" t="s">
        <v>541</v>
      </c>
      <c r="D262" s="151">
        <v>35</v>
      </c>
      <c r="E262" s="151" t="s">
        <v>154</v>
      </c>
      <c r="F262" s="157">
        <v>2212.0500000000002</v>
      </c>
      <c r="G262" s="157">
        <v>2212.0500000000002</v>
      </c>
      <c r="H262" s="153">
        <v>12.151999999999999</v>
      </c>
      <c r="I262" s="153">
        <v>12.151999999999999</v>
      </c>
      <c r="J262" s="153">
        <v>7.4819519999999997</v>
      </c>
      <c r="K262" s="153">
        <v>7.46</v>
      </c>
      <c r="L262" s="153">
        <v>7.715101999999999</v>
      </c>
      <c r="M262" s="153">
        <v>92</v>
      </c>
      <c r="N262" s="153">
        <v>4.6919999999999993</v>
      </c>
      <c r="O262" s="153">
        <v>86.998000000000005</v>
      </c>
      <c r="P262" s="153">
        <v>4.4368980000000002</v>
      </c>
      <c r="Q262" s="154">
        <v>213.77005714285713</v>
      </c>
      <c r="R262" s="154">
        <v>213.14285714285714</v>
      </c>
      <c r="S262" s="154">
        <v>220.43148571428569</v>
      </c>
      <c r="T262" s="153">
        <v>0.2331499999999993</v>
      </c>
      <c r="U262" s="153">
        <v>0.25510199999999905</v>
      </c>
      <c r="V262" s="155">
        <v>-5.0019999999999953</v>
      </c>
    </row>
    <row r="263" spans="1:22" s="11" customFormat="1" x14ac:dyDescent="0.2">
      <c r="A263" s="301"/>
      <c r="B263" s="122">
        <v>257</v>
      </c>
      <c r="C263" s="156" t="s">
        <v>542</v>
      </c>
      <c r="D263" s="151">
        <v>20</v>
      </c>
      <c r="E263" s="151">
        <v>1982</v>
      </c>
      <c r="F263" s="157">
        <v>1071.97</v>
      </c>
      <c r="G263" s="157">
        <v>1071.97</v>
      </c>
      <c r="H263" s="153">
        <v>5.9480000000000004</v>
      </c>
      <c r="I263" s="153">
        <v>5.9480000000000004</v>
      </c>
      <c r="J263" s="153">
        <v>3.4844599999999999</v>
      </c>
      <c r="K263" s="153">
        <v>3.5000000000000004</v>
      </c>
      <c r="L263" s="153">
        <v>3.6074570000000006</v>
      </c>
      <c r="M263" s="153">
        <v>48</v>
      </c>
      <c r="N263" s="153">
        <v>2.448</v>
      </c>
      <c r="O263" s="153">
        <v>45.893000000000001</v>
      </c>
      <c r="P263" s="153">
        <v>2.3405429999999998</v>
      </c>
      <c r="Q263" s="154">
        <v>174.22300000000001</v>
      </c>
      <c r="R263" s="154">
        <v>175.00000000000003</v>
      </c>
      <c r="S263" s="154">
        <v>180.37285000000003</v>
      </c>
      <c r="T263" s="153">
        <v>0.12299700000000069</v>
      </c>
      <c r="U263" s="153">
        <v>0.10745700000000014</v>
      </c>
      <c r="V263" s="155">
        <v>-2.1069999999999993</v>
      </c>
    </row>
    <row r="264" spans="1:22" s="11" customFormat="1" x14ac:dyDescent="0.2">
      <c r="A264" s="301"/>
      <c r="B264" s="122">
        <v>258</v>
      </c>
      <c r="C264" s="156" t="s">
        <v>543</v>
      </c>
      <c r="D264" s="151">
        <v>37</v>
      </c>
      <c r="E264" s="151">
        <v>1985</v>
      </c>
      <c r="F264" s="157">
        <v>2212.4</v>
      </c>
      <c r="G264" s="157">
        <v>2212.4</v>
      </c>
      <c r="H264" s="153">
        <v>13.46</v>
      </c>
      <c r="I264" s="153">
        <v>13.46</v>
      </c>
      <c r="J264" s="153">
        <v>8.8924319999999994</v>
      </c>
      <c r="K264" s="153">
        <v>8.9720000000000013</v>
      </c>
      <c r="L264" s="153">
        <v>9.1204610000000024</v>
      </c>
      <c r="M264" s="153">
        <v>88</v>
      </c>
      <c r="N264" s="153">
        <v>4.4879999999999995</v>
      </c>
      <c r="O264" s="153">
        <v>85.088999999999999</v>
      </c>
      <c r="P264" s="153">
        <v>4.3395389999999994</v>
      </c>
      <c r="Q264" s="154">
        <v>240.33599999999996</v>
      </c>
      <c r="R264" s="154">
        <v>242.48648648648654</v>
      </c>
      <c r="S264" s="154">
        <v>246.49894594594602</v>
      </c>
      <c r="T264" s="153">
        <v>0.22802900000000292</v>
      </c>
      <c r="U264" s="153">
        <v>0.14846100000000018</v>
      </c>
      <c r="V264" s="155">
        <v>-2.9110000000000014</v>
      </c>
    </row>
    <row r="265" spans="1:22" s="11" customFormat="1" x14ac:dyDescent="0.2">
      <c r="A265" s="301"/>
      <c r="B265" s="122">
        <v>259</v>
      </c>
      <c r="C265" s="156" t="s">
        <v>544</v>
      </c>
      <c r="D265" s="151">
        <v>20</v>
      </c>
      <c r="E265" s="151">
        <v>1975</v>
      </c>
      <c r="F265" s="157">
        <v>1098.2</v>
      </c>
      <c r="G265" s="157">
        <v>1098.2</v>
      </c>
      <c r="H265" s="153">
        <v>7.0720000000000001</v>
      </c>
      <c r="I265" s="153">
        <v>7.0720000000000001</v>
      </c>
      <c r="J265" s="153">
        <v>4.4908999999999999</v>
      </c>
      <c r="K265" s="153">
        <v>4.5220000000000002</v>
      </c>
      <c r="L265" s="153">
        <v>4.6197670000000004</v>
      </c>
      <c r="M265" s="153">
        <v>50</v>
      </c>
      <c r="N265" s="153">
        <v>2.5499999999999998</v>
      </c>
      <c r="O265" s="153">
        <v>48.082999999999998</v>
      </c>
      <c r="P265" s="153">
        <v>2.4522329999999997</v>
      </c>
      <c r="Q265" s="154">
        <v>224.54499999999999</v>
      </c>
      <c r="R265" s="154">
        <v>226.1</v>
      </c>
      <c r="S265" s="154">
        <v>230.98835000000003</v>
      </c>
      <c r="T265" s="153">
        <v>0.12886700000000051</v>
      </c>
      <c r="U265" s="153">
        <v>9.7767000000000159E-2</v>
      </c>
      <c r="V265" s="155">
        <v>-1.9170000000000016</v>
      </c>
    </row>
    <row r="266" spans="1:22" s="11" customFormat="1" x14ac:dyDescent="0.2">
      <c r="A266" s="301"/>
      <c r="B266" s="122">
        <v>260</v>
      </c>
      <c r="C266" s="156" t="s">
        <v>545</v>
      </c>
      <c r="D266" s="151">
        <v>72</v>
      </c>
      <c r="E266" s="151">
        <v>1989</v>
      </c>
      <c r="F266" s="157">
        <v>4195.87</v>
      </c>
      <c r="G266" s="157">
        <v>4195.87</v>
      </c>
      <c r="H266" s="153">
        <v>21.975999999999999</v>
      </c>
      <c r="I266" s="153">
        <v>21.975999999999999</v>
      </c>
      <c r="J266" s="153">
        <v>13.11408</v>
      </c>
      <c r="K266" s="153">
        <v>13.051</v>
      </c>
      <c r="L266" s="153">
        <v>13.556512</v>
      </c>
      <c r="M266" s="153">
        <v>175</v>
      </c>
      <c r="N266" s="153">
        <v>8.9249999999999989</v>
      </c>
      <c r="O266" s="153">
        <v>165.08799999999999</v>
      </c>
      <c r="P266" s="153">
        <v>8.4194879999999994</v>
      </c>
      <c r="Q266" s="154">
        <v>182.14</v>
      </c>
      <c r="R266" s="154">
        <v>181.26388888888889</v>
      </c>
      <c r="S266" s="154">
        <v>188.28488888888887</v>
      </c>
      <c r="T266" s="153">
        <v>0.44243200000000016</v>
      </c>
      <c r="U266" s="153">
        <v>0.50551199999999952</v>
      </c>
      <c r="V266" s="155">
        <v>-9.9120000000000061</v>
      </c>
    </row>
    <row r="267" spans="1:22" s="11" customFormat="1" ht="12.75" customHeight="1" x14ac:dyDescent="0.2">
      <c r="A267" s="301"/>
      <c r="B267" s="122">
        <v>261</v>
      </c>
      <c r="C267" s="156" t="s">
        <v>557</v>
      </c>
      <c r="D267" s="151">
        <v>60</v>
      </c>
      <c r="E267" s="151">
        <v>1980</v>
      </c>
      <c r="F267" s="157">
        <v>3250.97</v>
      </c>
      <c r="G267" s="157">
        <v>3250.97</v>
      </c>
      <c r="H267" s="153">
        <v>15.194000000000001</v>
      </c>
      <c r="I267" s="153">
        <v>15.194000000000001</v>
      </c>
      <c r="J267" s="158">
        <v>7.9777800000000001</v>
      </c>
      <c r="K267" s="153">
        <v>7.9520000000000017</v>
      </c>
      <c r="L267" s="153">
        <v>8.3380700000000019</v>
      </c>
      <c r="M267" s="153">
        <v>142</v>
      </c>
      <c r="N267" s="153">
        <v>7.2419999999999991</v>
      </c>
      <c r="O267" s="153">
        <v>134.43</v>
      </c>
      <c r="P267" s="153">
        <v>6.8559299999999999</v>
      </c>
      <c r="Q267" s="154">
        <v>132.96299999999999</v>
      </c>
      <c r="R267" s="154">
        <v>132.53333333333336</v>
      </c>
      <c r="S267" s="154">
        <v>138.96783333333335</v>
      </c>
      <c r="T267" s="153">
        <v>0.36029000000000178</v>
      </c>
      <c r="U267" s="153">
        <v>0.38606999999999925</v>
      </c>
      <c r="V267" s="155">
        <v>-7.5699999999999932</v>
      </c>
    </row>
    <row r="268" spans="1:22" s="11" customFormat="1" x14ac:dyDescent="0.2">
      <c r="A268" s="301"/>
      <c r="B268" s="122">
        <v>262</v>
      </c>
      <c r="C268" s="156" t="s">
        <v>559</v>
      </c>
      <c r="D268" s="151">
        <v>108</v>
      </c>
      <c r="E268" s="151" t="s">
        <v>154</v>
      </c>
      <c r="F268" s="157">
        <v>2642.7</v>
      </c>
      <c r="G268" s="157">
        <v>2642.7</v>
      </c>
      <c r="H268" s="153">
        <v>26.087</v>
      </c>
      <c r="I268" s="153">
        <v>26.087</v>
      </c>
      <c r="J268" s="158">
        <v>17.552492000000001</v>
      </c>
      <c r="K268" s="153">
        <v>17.774000000000001</v>
      </c>
      <c r="L268" s="153">
        <v>17.978560999999999</v>
      </c>
      <c r="M268" s="153">
        <v>163</v>
      </c>
      <c r="N268" s="153">
        <v>8.3129999999999988</v>
      </c>
      <c r="O268" s="153">
        <v>158.989</v>
      </c>
      <c r="P268" s="153">
        <v>8.1084389999999988</v>
      </c>
      <c r="Q268" s="154">
        <v>162.52307407407409</v>
      </c>
      <c r="R268" s="154">
        <v>164.57407407407408</v>
      </c>
      <c r="S268" s="154">
        <v>166.46815740740738</v>
      </c>
      <c r="T268" s="153">
        <v>0.42606899999999825</v>
      </c>
      <c r="U268" s="153">
        <v>0.20456099999999999</v>
      </c>
      <c r="V268" s="155">
        <v>-4.0109999999999957</v>
      </c>
    </row>
    <row r="269" spans="1:22" s="11" customFormat="1" x14ac:dyDescent="0.2">
      <c r="A269" s="301"/>
      <c r="B269" s="122">
        <v>263</v>
      </c>
      <c r="C269" s="156" t="s">
        <v>563</v>
      </c>
      <c r="D269" s="151">
        <v>22</v>
      </c>
      <c r="E269" s="151">
        <v>1981</v>
      </c>
      <c r="F269" s="157">
        <v>1167.51</v>
      </c>
      <c r="G269" s="157">
        <v>1167.51</v>
      </c>
      <c r="H269" s="153">
        <v>6.5810000000000004</v>
      </c>
      <c r="I269" s="153">
        <v>6.5810000000000004</v>
      </c>
      <c r="J269" s="158">
        <v>4.0603199999999999</v>
      </c>
      <c r="K269" s="153">
        <v>4.2350000000000012</v>
      </c>
      <c r="L269" s="153">
        <v>4.1861713250000001</v>
      </c>
      <c r="M269" s="153">
        <v>46</v>
      </c>
      <c r="N269" s="153">
        <v>2.3459999999999996</v>
      </c>
      <c r="O269" s="153">
        <v>46.957425000000001</v>
      </c>
      <c r="P269" s="153">
        <v>2.3948286749999999</v>
      </c>
      <c r="Q269" s="154">
        <v>184.55999999999997</v>
      </c>
      <c r="R269" s="154">
        <v>192.50000000000003</v>
      </c>
      <c r="S269" s="154">
        <v>190.28051477272729</v>
      </c>
      <c r="T269" s="153">
        <v>0.12585132500000018</v>
      </c>
      <c r="U269" s="153">
        <v>-4.882867500000021E-2</v>
      </c>
      <c r="V269" s="155">
        <v>0.95742500000000064</v>
      </c>
    </row>
    <row r="270" spans="1:22" s="11" customFormat="1" ht="12.75" customHeight="1" x14ac:dyDescent="0.2">
      <c r="A270" s="301"/>
      <c r="B270" s="122">
        <v>264</v>
      </c>
      <c r="C270" s="156" t="s">
        <v>564</v>
      </c>
      <c r="D270" s="151">
        <v>60</v>
      </c>
      <c r="E270" s="151">
        <v>1988</v>
      </c>
      <c r="F270" s="157">
        <v>3234.74</v>
      </c>
      <c r="G270" s="157">
        <v>3234.74</v>
      </c>
      <c r="H270" s="153">
        <v>20.396999999999998</v>
      </c>
      <c r="I270" s="153">
        <v>20.396999999999998</v>
      </c>
      <c r="J270" s="158">
        <v>11.237399999999999</v>
      </c>
      <c r="K270" s="153">
        <v>11.37</v>
      </c>
      <c r="L270" s="153">
        <v>11.694691499999999</v>
      </c>
      <c r="M270" s="153">
        <v>177</v>
      </c>
      <c r="N270" s="153">
        <v>9.0269999999999992</v>
      </c>
      <c r="O270" s="153">
        <v>170.6335</v>
      </c>
      <c r="P270" s="153">
        <v>8.7023084999999991</v>
      </c>
      <c r="Q270" s="154">
        <v>187.29</v>
      </c>
      <c r="R270" s="154">
        <v>189.5</v>
      </c>
      <c r="S270" s="154">
        <v>194.91152499999998</v>
      </c>
      <c r="T270" s="153">
        <v>0.45729150000000018</v>
      </c>
      <c r="U270" s="153">
        <v>0.32469150000000013</v>
      </c>
      <c r="V270" s="155">
        <v>-6.366500000000002</v>
      </c>
    </row>
    <row r="271" spans="1:22" s="11" customFormat="1" ht="12.75" customHeight="1" x14ac:dyDescent="0.2">
      <c r="A271" s="301"/>
      <c r="B271" s="122">
        <v>265</v>
      </c>
      <c r="C271" s="159" t="s">
        <v>570</v>
      </c>
      <c r="D271" s="160">
        <v>34</v>
      </c>
      <c r="E271" s="160">
        <v>2001</v>
      </c>
      <c r="F271" s="161">
        <v>1747.92</v>
      </c>
      <c r="G271" s="161">
        <v>1747.92</v>
      </c>
      <c r="H271" s="161">
        <v>7.7569999999999997</v>
      </c>
      <c r="I271" s="161">
        <v>7.7569999999999997</v>
      </c>
      <c r="J271" s="161">
        <v>3.6506479999999999</v>
      </c>
      <c r="K271" s="161">
        <v>3.7279999999999998</v>
      </c>
      <c r="L271" s="161">
        <v>3.7816010000000002</v>
      </c>
      <c r="M271" s="161">
        <v>79</v>
      </c>
      <c r="N271" s="161">
        <v>4.0289999999999999</v>
      </c>
      <c r="O271" s="161">
        <v>77.948999999999998</v>
      </c>
      <c r="P271" s="161">
        <v>3.9753989999999995</v>
      </c>
      <c r="Q271" s="162">
        <v>107.37199999999999</v>
      </c>
      <c r="R271" s="162">
        <v>109.64705882352939</v>
      </c>
      <c r="S271" s="162">
        <v>111.22355882352942</v>
      </c>
      <c r="T271" s="161">
        <v>0.13095300000000032</v>
      </c>
      <c r="U271" s="161">
        <v>5.3601000000000454E-2</v>
      </c>
      <c r="V271" s="163">
        <v>-1.0510000000000019</v>
      </c>
    </row>
    <row r="272" spans="1:22" s="11" customFormat="1" x14ac:dyDescent="0.2">
      <c r="A272" s="301"/>
      <c r="B272" s="122">
        <v>266</v>
      </c>
      <c r="C272" s="159" t="s">
        <v>571</v>
      </c>
      <c r="D272" s="160">
        <v>30</v>
      </c>
      <c r="E272" s="160">
        <v>1971</v>
      </c>
      <c r="F272" s="161">
        <v>1569.65</v>
      </c>
      <c r="G272" s="161">
        <v>1569.65</v>
      </c>
      <c r="H272" s="161">
        <v>6.7460000000000004</v>
      </c>
      <c r="I272" s="161">
        <v>6.7460000000000004</v>
      </c>
      <c r="J272" s="161">
        <v>3.2265600000000001</v>
      </c>
      <c r="K272" s="161">
        <v>3.4310000000000005</v>
      </c>
      <c r="L272" s="161">
        <v>3.3387920000000002</v>
      </c>
      <c r="M272" s="161">
        <v>65</v>
      </c>
      <c r="N272" s="161">
        <v>3.3149999999999999</v>
      </c>
      <c r="O272" s="161">
        <v>66.808000000000007</v>
      </c>
      <c r="P272" s="161">
        <v>3.4072080000000002</v>
      </c>
      <c r="Q272" s="162">
        <v>107.55199999999999</v>
      </c>
      <c r="R272" s="162">
        <v>114.36666666666669</v>
      </c>
      <c r="S272" s="162">
        <v>111.29306666666668</v>
      </c>
      <c r="T272" s="161">
        <v>0.11223200000000011</v>
      </c>
      <c r="U272" s="161">
        <v>-9.220800000000029E-2</v>
      </c>
      <c r="V272" s="163">
        <v>1.8080000000000069</v>
      </c>
    </row>
    <row r="273" spans="1:22" s="11" customFormat="1" x14ac:dyDescent="0.2">
      <c r="A273" s="301"/>
      <c r="B273" s="122">
        <v>267</v>
      </c>
      <c r="C273" s="159" t="s">
        <v>572</v>
      </c>
      <c r="D273" s="160">
        <v>93</v>
      </c>
      <c r="E273" s="160">
        <v>1973</v>
      </c>
      <c r="F273" s="161">
        <v>4520.3</v>
      </c>
      <c r="G273" s="161">
        <v>4520.3</v>
      </c>
      <c r="H273" s="161">
        <v>19.268999999999998</v>
      </c>
      <c r="I273" s="161">
        <v>19.268999999999998</v>
      </c>
      <c r="J273" s="161">
        <v>9.4999529999999996</v>
      </c>
      <c r="K273" s="161">
        <v>9.8849999999999998</v>
      </c>
      <c r="L273" s="161">
        <v>9.8115089999999991</v>
      </c>
      <c r="M273" s="161">
        <v>184</v>
      </c>
      <c r="N273" s="161">
        <v>9.3839999999999986</v>
      </c>
      <c r="O273" s="161">
        <v>185.441</v>
      </c>
      <c r="P273" s="161">
        <v>9.4574909999999992</v>
      </c>
      <c r="Q273" s="162">
        <v>102.15003225806451</v>
      </c>
      <c r="R273" s="162">
        <v>106.29032258064517</v>
      </c>
      <c r="S273" s="162">
        <v>105.50009677419355</v>
      </c>
      <c r="T273" s="161">
        <v>0.3115559999999995</v>
      </c>
      <c r="U273" s="161">
        <v>-7.3491000000000639E-2</v>
      </c>
      <c r="V273" s="163">
        <v>1.4410000000000025</v>
      </c>
    </row>
    <row r="274" spans="1:22" s="11" customFormat="1" x14ac:dyDescent="0.2">
      <c r="A274" s="301"/>
      <c r="B274" s="122">
        <v>268</v>
      </c>
      <c r="C274" s="159" t="s">
        <v>573</v>
      </c>
      <c r="D274" s="160">
        <v>55</v>
      </c>
      <c r="E274" s="160">
        <v>1967</v>
      </c>
      <c r="F274" s="161">
        <v>2582.1799999999998</v>
      </c>
      <c r="G274" s="161">
        <v>2582.1799999999998</v>
      </c>
      <c r="H274" s="161">
        <v>10.57</v>
      </c>
      <c r="I274" s="161">
        <v>10.57</v>
      </c>
      <c r="J274" s="161">
        <v>5.0106650000000004</v>
      </c>
      <c r="K274" s="161">
        <v>5.4700000000000006</v>
      </c>
      <c r="L274" s="161">
        <v>5.1879700000000009</v>
      </c>
      <c r="M274" s="161">
        <v>100</v>
      </c>
      <c r="N274" s="161">
        <v>5.0999999999999996</v>
      </c>
      <c r="O274" s="161">
        <v>105.53</v>
      </c>
      <c r="P274" s="161">
        <v>5.3820299999999994</v>
      </c>
      <c r="Q274" s="162">
        <v>91.102999999999994</v>
      </c>
      <c r="R274" s="162">
        <v>99.454545454545467</v>
      </c>
      <c r="S274" s="162">
        <v>94.326727272727297</v>
      </c>
      <c r="T274" s="161">
        <v>0.17730500000000049</v>
      </c>
      <c r="U274" s="161">
        <v>-0.28202999999999978</v>
      </c>
      <c r="V274" s="163">
        <v>5.5300000000000011</v>
      </c>
    </row>
    <row r="275" spans="1:22" s="11" customFormat="1" x14ac:dyDescent="0.2">
      <c r="A275" s="301"/>
      <c r="B275" s="122">
        <v>269</v>
      </c>
      <c r="C275" s="159" t="s">
        <v>574</v>
      </c>
      <c r="D275" s="160">
        <v>20</v>
      </c>
      <c r="E275" s="160">
        <v>1976</v>
      </c>
      <c r="F275" s="161">
        <v>1720.29</v>
      </c>
      <c r="G275" s="161">
        <v>1720.29</v>
      </c>
      <c r="H275" s="161">
        <v>5.8410000000000002</v>
      </c>
      <c r="I275" s="161">
        <v>5.8410000000000002</v>
      </c>
      <c r="J275" s="161">
        <v>1.8120000000000001</v>
      </c>
      <c r="K275" s="161">
        <v>1.8120000000000003</v>
      </c>
      <c r="L275" s="161">
        <v>1.8120000000000003</v>
      </c>
      <c r="M275" s="161">
        <v>79</v>
      </c>
      <c r="N275" s="161">
        <v>4.0289999999999999</v>
      </c>
      <c r="O275" s="161">
        <v>79</v>
      </c>
      <c r="P275" s="161">
        <v>4.0289999999999999</v>
      </c>
      <c r="Q275" s="162">
        <v>90.6</v>
      </c>
      <c r="R275" s="162">
        <v>90.600000000000009</v>
      </c>
      <c r="S275" s="162">
        <v>90.600000000000009</v>
      </c>
      <c r="T275" s="161">
        <v>0</v>
      </c>
      <c r="U275" s="161">
        <v>0</v>
      </c>
      <c r="V275" s="163">
        <v>0</v>
      </c>
    </row>
    <row r="276" spans="1:22" s="11" customFormat="1" x14ac:dyDescent="0.2">
      <c r="A276" s="301"/>
      <c r="B276" s="122">
        <v>270</v>
      </c>
      <c r="C276" s="164" t="s">
        <v>575</v>
      </c>
      <c r="D276" s="165">
        <v>30</v>
      </c>
      <c r="E276" s="165">
        <v>1973</v>
      </c>
      <c r="F276" s="161">
        <v>1569.45</v>
      </c>
      <c r="G276" s="161">
        <v>1569.45</v>
      </c>
      <c r="H276" s="161">
        <v>6.3970000000000002</v>
      </c>
      <c r="I276" s="161">
        <v>6.3970000000000002</v>
      </c>
      <c r="J276" s="161">
        <v>3.6888899999999998</v>
      </c>
      <c r="K276" s="161">
        <v>3.7960000000000003</v>
      </c>
      <c r="L276" s="161">
        <v>3.6889000000000003</v>
      </c>
      <c r="M276" s="161">
        <v>51</v>
      </c>
      <c r="N276" s="161">
        <v>2.601</v>
      </c>
      <c r="O276" s="161">
        <v>53.1</v>
      </c>
      <c r="P276" s="161">
        <v>2.7081</v>
      </c>
      <c r="Q276" s="162">
        <v>122.96299999999999</v>
      </c>
      <c r="R276" s="162">
        <v>126.53333333333335</v>
      </c>
      <c r="S276" s="162">
        <v>122.96333333333334</v>
      </c>
      <c r="T276" s="161">
        <v>1.0000000000509601E-5</v>
      </c>
      <c r="U276" s="161">
        <v>-0.10709999999999997</v>
      </c>
      <c r="V276" s="163">
        <v>2.1000000000000014</v>
      </c>
    </row>
    <row r="277" spans="1:22" s="11" customFormat="1" x14ac:dyDescent="0.2">
      <c r="A277" s="301"/>
      <c r="B277" s="122">
        <v>271</v>
      </c>
      <c r="C277" s="164" t="s">
        <v>576</v>
      </c>
      <c r="D277" s="165">
        <v>36</v>
      </c>
      <c r="E277" s="165">
        <v>1984</v>
      </c>
      <c r="F277" s="161">
        <v>2249.59</v>
      </c>
      <c r="G277" s="161">
        <v>2249.59</v>
      </c>
      <c r="H277" s="161">
        <v>11.217000000000001</v>
      </c>
      <c r="I277" s="161">
        <v>11.217000000000001</v>
      </c>
      <c r="J277" s="161">
        <v>7.2236880000000001</v>
      </c>
      <c r="K277" s="161">
        <v>7.5450000000000008</v>
      </c>
      <c r="L277" s="161">
        <v>7.2237000000000009</v>
      </c>
      <c r="M277" s="161">
        <v>72</v>
      </c>
      <c r="N277" s="161">
        <v>3.6719999999999997</v>
      </c>
      <c r="O277" s="161">
        <v>78.3</v>
      </c>
      <c r="P277" s="161">
        <v>3.9932999999999996</v>
      </c>
      <c r="Q277" s="162">
        <v>200.65800000000002</v>
      </c>
      <c r="R277" s="162">
        <v>209.58333333333337</v>
      </c>
      <c r="S277" s="162">
        <v>200.65833333333336</v>
      </c>
      <c r="T277" s="161">
        <v>1.2000000000789157E-5</v>
      </c>
      <c r="U277" s="161">
        <v>-0.32129999999999992</v>
      </c>
      <c r="V277" s="163">
        <v>6.2999999999999972</v>
      </c>
    </row>
    <row r="278" spans="1:22" s="11" customFormat="1" x14ac:dyDescent="0.2">
      <c r="A278" s="301"/>
      <c r="B278" s="122">
        <v>272</v>
      </c>
      <c r="C278" s="164" t="s">
        <v>577</v>
      </c>
      <c r="D278" s="166">
        <v>21</v>
      </c>
      <c r="E278" s="165">
        <v>2000</v>
      </c>
      <c r="F278" s="161">
        <v>1105.27</v>
      </c>
      <c r="G278" s="161">
        <v>1105.27</v>
      </c>
      <c r="H278" s="161">
        <v>3.6</v>
      </c>
      <c r="I278" s="161">
        <v>3.6</v>
      </c>
      <c r="J278" s="161">
        <v>1.271074</v>
      </c>
      <c r="K278" s="161">
        <v>1.2030000000000003</v>
      </c>
      <c r="L278" s="161">
        <v>1.3453409999999999</v>
      </c>
      <c r="M278" s="161">
        <v>47</v>
      </c>
      <c r="N278" s="161">
        <v>2.3969999999999998</v>
      </c>
      <c r="O278" s="161">
        <v>44.209000000000003</v>
      </c>
      <c r="P278" s="161">
        <v>2.2546590000000002</v>
      </c>
      <c r="Q278" s="162">
        <v>60.527333333333338</v>
      </c>
      <c r="R278" s="162">
        <v>57.285714285714299</v>
      </c>
      <c r="S278" s="162">
        <v>64.063857142857131</v>
      </c>
      <c r="T278" s="161">
        <v>7.4266999999999861E-2</v>
      </c>
      <c r="U278" s="161">
        <v>0.14234099999999961</v>
      </c>
      <c r="V278" s="163">
        <v>-2.7909999999999968</v>
      </c>
    </row>
    <row r="279" spans="1:22" s="11" customFormat="1" x14ac:dyDescent="0.2">
      <c r="A279" s="301"/>
      <c r="B279" s="122">
        <v>273</v>
      </c>
      <c r="C279" s="159" t="s">
        <v>578</v>
      </c>
      <c r="D279" s="160">
        <v>60</v>
      </c>
      <c r="E279" s="160">
        <v>1968</v>
      </c>
      <c r="F279" s="161">
        <v>3261.72</v>
      </c>
      <c r="G279" s="161">
        <v>3261.72</v>
      </c>
      <c r="H279" s="161">
        <v>11.714</v>
      </c>
      <c r="I279" s="161">
        <v>11.714</v>
      </c>
      <c r="J279" s="161">
        <v>6.2135999999999996</v>
      </c>
      <c r="K279" s="161">
        <v>6.5630000000000006</v>
      </c>
      <c r="L279" s="161">
        <v>6.3890390000000004</v>
      </c>
      <c r="M279" s="161">
        <v>101</v>
      </c>
      <c r="N279" s="161">
        <v>5.1509999999999998</v>
      </c>
      <c r="O279" s="161">
        <v>104.411</v>
      </c>
      <c r="P279" s="161">
        <v>5.3249610000000001</v>
      </c>
      <c r="Q279" s="162">
        <v>103.55999999999999</v>
      </c>
      <c r="R279" s="162">
        <v>109.38333333333335</v>
      </c>
      <c r="S279" s="162">
        <v>106.48398333333334</v>
      </c>
      <c r="T279" s="161">
        <v>0.17543900000000079</v>
      </c>
      <c r="U279" s="161">
        <v>-0.17396100000000025</v>
      </c>
      <c r="V279" s="163">
        <v>3.4110000000000014</v>
      </c>
    </row>
    <row r="280" spans="1:22" s="11" customFormat="1" x14ac:dyDescent="0.2">
      <c r="A280" s="301"/>
      <c r="B280" s="122">
        <v>274</v>
      </c>
      <c r="C280" s="159" t="s">
        <v>579</v>
      </c>
      <c r="D280" s="160">
        <v>60</v>
      </c>
      <c r="E280" s="160">
        <v>1969</v>
      </c>
      <c r="F280" s="161">
        <v>3165.62</v>
      </c>
      <c r="G280" s="161">
        <v>3165.62</v>
      </c>
      <c r="H280" s="161">
        <v>12.217000000000001</v>
      </c>
      <c r="I280" s="161">
        <v>12.217000000000001</v>
      </c>
      <c r="J280" s="161">
        <v>7.117</v>
      </c>
      <c r="K280" s="161">
        <v>7.1170000000000009</v>
      </c>
      <c r="L280" s="161">
        <v>7.1170000000000009</v>
      </c>
      <c r="M280" s="161">
        <v>100</v>
      </c>
      <c r="N280" s="161">
        <v>5.0999999999999996</v>
      </c>
      <c r="O280" s="161">
        <v>100</v>
      </c>
      <c r="P280" s="161">
        <v>5.0999999999999996</v>
      </c>
      <c r="Q280" s="162">
        <v>118.61666666666666</v>
      </c>
      <c r="R280" s="162">
        <v>118.61666666666669</v>
      </c>
      <c r="S280" s="162">
        <v>118.61666666666669</v>
      </c>
      <c r="T280" s="161">
        <v>0</v>
      </c>
      <c r="U280" s="161">
        <v>0</v>
      </c>
      <c r="V280" s="163">
        <v>0</v>
      </c>
    </row>
    <row r="281" spans="1:22" s="11" customFormat="1" x14ac:dyDescent="0.2">
      <c r="A281" s="301"/>
      <c r="B281" s="122">
        <v>275</v>
      </c>
      <c r="C281" s="159" t="s">
        <v>580</v>
      </c>
      <c r="D281" s="160">
        <v>30</v>
      </c>
      <c r="E281" s="160">
        <v>1977</v>
      </c>
      <c r="F281" s="161">
        <v>1557.06</v>
      </c>
      <c r="G281" s="161">
        <v>1557.06</v>
      </c>
      <c r="H281" s="161">
        <v>6.4560000000000004</v>
      </c>
      <c r="I281" s="161">
        <v>6.4560000000000004</v>
      </c>
      <c r="J281" s="161">
        <v>3.855</v>
      </c>
      <c r="K281" s="161">
        <v>3.8550000000000004</v>
      </c>
      <c r="L281" s="161">
        <v>3.8550000000000004</v>
      </c>
      <c r="M281" s="161">
        <v>51</v>
      </c>
      <c r="N281" s="161">
        <v>2.601</v>
      </c>
      <c r="O281" s="161">
        <v>51</v>
      </c>
      <c r="P281" s="161">
        <v>2.601</v>
      </c>
      <c r="Q281" s="162">
        <v>128.5</v>
      </c>
      <c r="R281" s="162">
        <v>128.50000000000003</v>
      </c>
      <c r="S281" s="162">
        <v>128.50000000000003</v>
      </c>
      <c r="T281" s="161">
        <v>0</v>
      </c>
      <c r="U281" s="161">
        <v>0</v>
      </c>
      <c r="V281" s="163">
        <v>0</v>
      </c>
    </row>
    <row r="282" spans="1:22" s="11" customFormat="1" x14ac:dyDescent="0.2">
      <c r="A282" s="301"/>
      <c r="B282" s="122">
        <v>276</v>
      </c>
      <c r="C282" s="159" t="s">
        <v>581</v>
      </c>
      <c r="D282" s="160">
        <v>31</v>
      </c>
      <c r="E282" s="160">
        <v>1972</v>
      </c>
      <c r="F282" s="161">
        <v>1718.52</v>
      </c>
      <c r="G282" s="161">
        <v>1718.52</v>
      </c>
      <c r="H282" s="161">
        <v>7.0270000000000001</v>
      </c>
      <c r="I282" s="161">
        <v>7.0270000000000001</v>
      </c>
      <c r="J282" s="161">
        <v>4.3654500000000001</v>
      </c>
      <c r="K282" s="161">
        <v>4.375</v>
      </c>
      <c r="L282" s="161">
        <v>4.4503269999999997</v>
      </c>
      <c r="M282" s="161">
        <v>52</v>
      </c>
      <c r="N282" s="161">
        <v>2.6519999999999997</v>
      </c>
      <c r="O282" s="161">
        <v>50.523000000000003</v>
      </c>
      <c r="P282" s="161">
        <v>2.576673</v>
      </c>
      <c r="Q282" s="162">
        <v>140.82096774193548</v>
      </c>
      <c r="R282" s="162">
        <v>141.12903225806451</v>
      </c>
      <c r="S282" s="162">
        <v>143.55893548387095</v>
      </c>
      <c r="T282" s="161">
        <v>8.4876999999999647E-2</v>
      </c>
      <c r="U282" s="161">
        <v>7.53269999999997E-2</v>
      </c>
      <c r="V282" s="163">
        <v>-1.4769999999999968</v>
      </c>
    </row>
    <row r="283" spans="1:22" s="11" customFormat="1" x14ac:dyDescent="0.2">
      <c r="A283" s="301"/>
      <c r="B283" s="122">
        <v>277</v>
      </c>
      <c r="C283" s="159" t="s">
        <v>582</v>
      </c>
      <c r="D283" s="160">
        <v>30</v>
      </c>
      <c r="E283" s="160">
        <v>1979</v>
      </c>
      <c r="F283" s="161">
        <v>1569.65</v>
      </c>
      <c r="G283" s="161">
        <v>1569.65</v>
      </c>
      <c r="H283" s="161">
        <v>6.6289999999999996</v>
      </c>
      <c r="I283" s="161">
        <v>6.6289999999999996</v>
      </c>
      <c r="J283" s="161">
        <v>3.6732900000000002</v>
      </c>
      <c r="K283" s="161">
        <v>3.7729999999999997</v>
      </c>
      <c r="L283" s="161">
        <v>3.7675429999999999</v>
      </c>
      <c r="M283" s="161">
        <v>56</v>
      </c>
      <c r="N283" s="161">
        <v>2.8559999999999999</v>
      </c>
      <c r="O283" s="161">
        <v>56.106999999999999</v>
      </c>
      <c r="P283" s="161">
        <v>2.8614569999999997</v>
      </c>
      <c r="Q283" s="162">
        <v>122.443</v>
      </c>
      <c r="R283" s="162">
        <v>125.76666666666665</v>
      </c>
      <c r="S283" s="162">
        <v>125.58476666666665</v>
      </c>
      <c r="T283" s="161">
        <v>9.4252999999999698E-2</v>
      </c>
      <c r="U283" s="161">
        <v>-5.4569999999998231E-3</v>
      </c>
      <c r="V283" s="163">
        <v>0.10699999999999932</v>
      </c>
    </row>
    <row r="284" spans="1:22" s="11" customFormat="1" x14ac:dyDescent="0.2">
      <c r="A284" s="301"/>
      <c r="B284" s="122">
        <v>278</v>
      </c>
      <c r="C284" s="159" t="s">
        <v>583</v>
      </c>
      <c r="D284" s="160">
        <v>30</v>
      </c>
      <c r="E284" s="160">
        <v>1975</v>
      </c>
      <c r="F284" s="161">
        <v>1582.74</v>
      </c>
      <c r="G284" s="161">
        <v>1582.74</v>
      </c>
      <c r="H284" s="161">
        <v>6.1219999999999999</v>
      </c>
      <c r="I284" s="161">
        <v>6.1219999999999999</v>
      </c>
      <c r="J284" s="161">
        <v>3.5975100000000002</v>
      </c>
      <c r="K284" s="161">
        <v>3.47</v>
      </c>
      <c r="L284" s="161">
        <v>3.5975000000000001</v>
      </c>
      <c r="M284" s="161">
        <v>52</v>
      </c>
      <c r="N284" s="161">
        <v>2.6519999999999997</v>
      </c>
      <c r="O284" s="161">
        <v>49.5</v>
      </c>
      <c r="P284" s="161">
        <v>2.5244999999999997</v>
      </c>
      <c r="Q284" s="162">
        <v>119.917</v>
      </c>
      <c r="R284" s="162">
        <v>115.66666666666667</v>
      </c>
      <c r="S284" s="162">
        <v>119.91666666666667</v>
      </c>
      <c r="T284" s="161">
        <v>-1.0000000000065512E-5</v>
      </c>
      <c r="U284" s="161">
        <v>0.12749999999999995</v>
      </c>
      <c r="V284" s="163">
        <v>-2.5</v>
      </c>
    </row>
    <row r="285" spans="1:22" s="11" customFormat="1" x14ac:dyDescent="0.2">
      <c r="A285" s="301"/>
      <c r="B285" s="122">
        <v>279</v>
      </c>
      <c r="C285" s="159" t="s">
        <v>584</v>
      </c>
      <c r="D285" s="160">
        <v>30</v>
      </c>
      <c r="E285" s="160">
        <v>1973</v>
      </c>
      <c r="F285" s="161">
        <v>1715.3</v>
      </c>
      <c r="G285" s="161">
        <v>1715.3</v>
      </c>
      <c r="H285" s="161">
        <v>7.0529999999999999</v>
      </c>
      <c r="I285" s="161">
        <v>7.0529999999999999</v>
      </c>
      <c r="J285" s="161">
        <v>4.0439999999999996</v>
      </c>
      <c r="K285" s="161">
        <v>4.0440000000000005</v>
      </c>
      <c r="L285" s="161">
        <v>4.0440000000000005</v>
      </c>
      <c r="M285" s="161">
        <v>59</v>
      </c>
      <c r="N285" s="161">
        <v>3.0089999999999999</v>
      </c>
      <c r="O285" s="161">
        <v>59</v>
      </c>
      <c r="P285" s="161">
        <v>3.0089999999999999</v>
      </c>
      <c r="Q285" s="162">
        <v>134.79999999999998</v>
      </c>
      <c r="R285" s="162">
        <v>134.80000000000001</v>
      </c>
      <c r="S285" s="162">
        <v>134.80000000000001</v>
      </c>
      <c r="T285" s="161">
        <v>0</v>
      </c>
      <c r="U285" s="161">
        <v>0</v>
      </c>
      <c r="V285" s="163">
        <v>0</v>
      </c>
    </row>
    <row r="286" spans="1:22" s="11" customFormat="1" x14ac:dyDescent="0.2">
      <c r="A286" s="301"/>
      <c r="B286" s="122">
        <v>280</v>
      </c>
      <c r="C286" s="159" t="s">
        <v>585</v>
      </c>
      <c r="D286" s="160">
        <v>79</v>
      </c>
      <c r="E286" s="160">
        <v>1976</v>
      </c>
      <c r="F286" s="161">
        <v>3845.02</v>
      </c>
      <c r="G286" s="161">
        <v>3845.02</v>
      </c>
      <c r="H286" s="161">
        <v>16.713999999999999</v>
      </c>
      <c r="I286" s="161">
        <v>16.713999999999999</v>
      </c>
      <c r="J286" s="161">
        <v>10.268183000000001</v>
      </c>
      <c r="K286" s="161">
        <v>10.491999999999999</v>
      </c>
      <c r="L286" s="161">
        <v>10.473741999999998</v>
      </c>
      <c r="M286" s="161">
        <v>122</v>
      </c>
      <c r="N286" s="161">
        <v>6.2219999999999995</v>
      </c>
      <c r="O286" s="161">
        <v>122.358</v>
      </c>
      <c r="P286" s="161">
        <v>6.2402579999999999</v>
      </c>
      <c r="Q286" s="162">
        <v>129.977</v>
      </c>
      <c r="R286" s="162">
        <v>132.81012658227849</v>
      </c>
      <c r="S286" s="162">
        <v>132.57901265822784</v>
      </c>
      <c r="T286" s="161">
        <v>0.20555899999999738</v>
      </c>
      <c r="U286" s="161">
        <v>-1.825800000000033E-2</v>
      </c>
      <c r="V286" s="163">
        <v>0.35800000000000409</v>
      </c>
    </row>
    <row r="287" spans="1:22" s="11" customFormat="1" x14ac:dyDescent="0.2">
      <c r="A287" s="301"/>
      <c r="B287" s="122">
        <v>281</v>
      </c>
      <c r="C287" s="159" t="s">
        <v>586</v>
      </c>
      <c r="D287" s="160">
        <v>8</v>
      </c>
      <c r="E287" s="160">
        <v>1994</v>
      </c>
      <c r="F287" s="161">
        <v>832.8</v>
      </c>
      <c r="G287" s="161">
        <v>832.8</v>
      </c>
      <c r="H287" s="161">
        <v>3.0089999999999999</v>
      </c>
      <c r="I287" s="161">
        <v>3.0089999999999999</v>
      </c>
      <c r="J287" s="161">
        <v>2.2440000000000002</v>
      </c>
      <c r="K287" s="161">
        <v>2.2439999999999998</v>
      </c>
      <c r="L287" s="161">
        <v>2.2439999999999998</v>
      </c>
      <c r="M287" s="161">
        <v>15</v>
      </c>
      <c r="N287" s="161">
        <v>0.7649999999999999</v>
      </c>
      <c r="O287" s="161">
        <v>15</v>
      </c>
      <c r="P287" s="161">
        <v>0.7649999999999999</v>
      </c>
      <c r="Q287" s="162">
        <v>280.5</v>
      </c>
      <c r="R287" s="162">
        <v>280.5</v>
      </c>
      <c r="S287" s="162">
        <v>280.5</v>
      </c>
      <c r="T287" s="161">
        <v>0</v>
      </c>
      <c r="U287" s="161">
        <v>0</v>
      </c>
      <c r="V287" s="163">
        <v>0</v>
      </c>
    </row>
    <row r="288" spans="1:22" s="11" customFormat="1" x14ac:dyDescent="0.2">
      <c r="A288" s="301"/>
      <c r="B288" s="122">
        <v>282</v>
      </c>
      <c r="C288" s="167" t="s">
        <v>587</v>
      </c>
      <c r="D288" s="168">
        <v>20</v>
      </c>
      <c r="E288" s="168">
        <v>1983</v>
      </c>
      <c r="F288" s="169">
        <v>1037.5</v>
      </c>
      <c r="G288" s="169">
        <v>1037.5</v>
      </c>
      <c r="H288" s="161">
        <v>5.1079999999999997</v>
      </c>
      <c r="I288" s="161">
        <v>5.1079999999999997</v>
      </c>
      <c r="J288" s="169">
        <v>2.8573599999999999</v>
      </c>
      <c r="K288" s="161">
        <v>2.8639999999999999</v>
      </c>
      <c r="L288" s="161">
        <v>2.9291269999999998</v>
      </c>
      <c r="M288" s="161">
        <v>44</v>
      </c>
      <c r="N288" s="161">
        <v>2.2439999999999998</v>
      </c>
      <c r="O288" s="161">
        <v>42.722999999999999</v>
      </c>
      <c r="P288" s="161">
        <v>2.1788729999999998</v>
      </c>
      <c r="Q288" s="162">
        <v>142.86799999999999</v>
      </c>
      <c r="R288" s="162">
        <v>143.19999999999999</v>
      </c>
      <c r="S288" s="162">
        <v>146.45634999999999</v>
      </c>
      <c r="T288" s="161">
        <v>7.1766999999999914E-2</v>
      </c>
      <c r="U288" s="161">
        <v>6.5126999999999935E-2</v>
      </c>
      <c r="V288" s="163">
        <v>-1.277000000000001</v>
      </c>
    </row>
    <row r="289" spans="1:22" s="11" customFormat="1" x14ac:dyDescent="0.2">
      <c r="A289" s="301"/>
      <c r="B289" s="122">
        <v>283</v>
      </c>
      <c r="C289" s="159" t="s">
        <v>588</v>
      </c>
      <c r="D289" s="160">
        <v>20</v>
      </c>
      <c r="E289" s="160">
        <v>1987</v>
      </c>
      <c r="F289" s="161">
        <v>1104.7</v>
      </c>
      <c r="G289" s="161">
        <v>1104.7</v>
      </c>
      <c r="H289" s="161">
        <v>4.9489999999999998</v>
      </c>
      <c r="I289" s="161">
        <v>4.9489999999999998</v>
      </c>
      <c r="J289" s="169">
        <v>2.8641399999999999</v>
      </c>
      <c r="K289" s="161">
        <v>2.7050000000000001</v>
      </c>
      <c r="L289" s="161">
        <v>2.9306239999999999</v>
      </c>
      <c r="M289" s="161">
        <v>44</v>
      </c>
      <c r="N289" s="161">
        <v>2.2439999999999998</v>
      </c>
      <c r="O289" s="161">
        <v>39.576000000000001</v>
      </c>
      <c r="P289" s="161">
        <v>2.0183759999999999</v>
      </c>
      <c r="Q289" s="162">
        <v>143.20699999999999</v>
      </c>
      <c r="R289" s="162">
        <v>135.25</v>
      </c>
      <c r="S289" s="162">
        <v>146.53119999999998</v>
      </c>
      <c r="T289" s="161">
        <v>6.6483999999999988E-2</v>
      </c>
      <c r="U289" s="161">
        <v>0.22562399999999982</v>
      </c>
      <c r="V289" s="163">
        <v>-4.4239999999999995</v>
      </c>
    </row>
    <row r="290" spans="1:22" s="11" customFormat="1" x14ac:dyDescent="0.2">
      <c r="A290" s="301"/>
      <c r="B290" s="122">
        <v>284</v>
      </c>
      <c r="C290" s="159" t="s">
        <v>589</v>
      </c>
      <c r="D290" s="160">
        <v>20</v>
      </c>
      <c r="E290" s="160">
        <v>1985</v>
      </c>
      <c r="F290" s="161">
        <v>1045.6199999999999</v>
      </c>
      <c r="G290" s="161">
        <v>1045.6199999999999</v>
      </c>
      <c r="H290" s="161">
        <v>6.1760000000000002</v>
      </c>
      <c r="I290" s="161">
        <v>6.1760000000000002</v>
      </c>
      <c r="J290" s="169">
        <v>4.0612199999999996</v>
      </c>
      <c r="K290" s="161">
        <v>4.1360000000000001</v>
      </c>
      <c r="L290" s="161">
        <v>4.1286560000000003</v>
      </c>
      <c r="M290" s="161">
        <v>40</v>
      </c>
      <c r="N290" s="161">
        <v>2.04</v>
      </c>
      <c r="O290" s="161">
        <v>40.143999999999998</v>
      </c>
      <c r="P290" s="161">
        <v>2.0473439999999998</v>
      </c>
      <c r="Q290" s="162">
        <v>203.06099999999998</v>
      </c>
      <c r="R290" s="162">
        <v>206.8</v>
      </c>
      <c r="S290" s="162">
        <v>206.43279999999999</v>
      </c>
      <c r="T290" s="161">
        <v>6.7436000000000718E-2</v>
      </c>
      <c r="U290" s="161">
        <v>-7.3439999999997951E-3</v>
      </c>
      <c r="V290" s="163">
        <v>0.14399999999999835</v>
      </c>
    </row>
    <row r="291" spans="1:22" s="11" customFormat="1" x14ac:dyDescent="0.2">
      <c r="A291" s="301"/>
      <c r="B291" s="122">
        <v>285</v>
      </c>
      <c r="C291" s="159" t="s">
        <v>590</v>
      </c>
      <c r="D291" s="160">
        <v>20</v>
      </c>
      <c r="E291" s="160">
        <v>1986</v>
      </c>
      <c r="F291" s="161">
        <v>1094.49</v>
      </c>
      <c r="G291" s="161">
        <v>1094.49</v>
      </c>
      <c r="H291" s="161">
        <v>5.9340000000000002</v>
      </c>
      <c r="I291" s="161">
        <v>5.9340000000000002</v>
      </c>
      <c r="J291" s="169">
        <v>4.3132400000000004</v>
      </c>
      <c r="K291" s="161">
        <v>4.3529999999999998</v>
      </c>
      <c r="L291" s="161">
        <v>4.3649339999999999</v>
      </c>
      <c r="M291" s="161">
        <v>31</v>
      </c>
      <c r="N291" s="161">
        <v>1.581</v>
      </c>
      <c r="O291" s="161">
        <v>30.765999999999998</v>
      </c>
      <c r="P291" s="161">
        <v>1.5690659999999998</v>
      </c>
      <c r="Q291" s="162">
        <v>215.66200000000003</v>
      </c>
      <c r="R291" s="162">
        <v>217.65</v>
      </c>
      <c r="S291" s="162">
        <v>218.2467</v>
      </c>
      <c r="T291" s="161">
        <v>5.1693999999999463E-2</v>
      </c>
      <c r="U291" s="161">
        <v>1.1934000000000111E-2</v>
      </c>
      <c r="V291" s="163">
        <v>-0.23400000000000176</v>
      </c>
    </row>
    <row r="292" spans="1:22" s="11" customFormat="1" x14ac:dyDescent="0.2">
      <c r="A292" s="301"/>
      <c r="B292" s="122">
        <v>286</v>
      </c>
      <c r="C292" s="159" t="s">
        <v>592</v>
      </c>
      <c r="D292" s="160">
        <v>50</v>
      </c>
      <c r="E292" s="160">
        <v>1973</v>
      </c>
      <c r="F292" s="161">
        <v>2622.52</v>
      </c>
      <c r="G292" s="161">
        <v>2622.52</v>
      </c>
      <c r="H292" s="161">
        <v>9.9589999999999996</v>
      </c>
      <c r="I292" s="161">
        <v>9.9589999999999996</v>
      </c>
      <c r="J292" s="161">
        <v>7.1763589999999997</v>
      </c>
      <c r="K292" s="161">
        <v>7.0193599999999998</v>
      </c>
      <c r="L292" s="161">
        <v>7.1763379999999994</v>
      </c>
      <c r="M292" s="161">
        <v>57.64</v>
      </c>
      <c r="N292" s="161">
        <v>2.9396399999999998</v>
      </c>
      <c r="O292" s="161">
        <v>54.561999999999998</v>
      </c>
      <c r="P292" s="161">
        <v>2.7826619999999997</v>
      </c>
      <c r="Q292" s="162">
        <v>143.52717999999999</v>
      </c>
      <c r="R292" s="162">
        <v>140.38720000000001</v>
      </c>
      <c r="S292" s="162">
        <v>143.52676</v>
      </c>
      <c r="T292" s="161">
        <v>-2.1000000000270802E-5</v>
      </c>
      <c r="U292" s="161">
        <v>0.15697800000000006</v>
      </c>
      <c r="V292" s="163">
        <v>-3.078000000000003</v>
      </c>
    </row>
    <row r="293" spans="1:22" s="11" customFormat="1" x14ac:dyDescent="0.2">
      <c r="A293" s="301"/>
      <c r="B293" s="122">
        <v>287</v>
      </c>
      <c r="C293" s="159" t="s">
        <v>593</v>
      </c>
      <c r="D293" s="160">
        <v>32</v>
      </c>
      <c r="E293" s="160">
        <v>1973</v>
      </c>
      <c r="F293" s="161">
        <v>1758.16</v>
      </c>
      <c r="G293" s="161">
        <v>1758.16</v>
      </c>
      <c r="H293" s="161">
        <v>6.2610000000000001</v>
      </c>
      <c r="I293" s="161">
        <v>6.2610000000000001</v>
      </c>
      <c r="J293" s="161">
        <v>4.3998730000000004</v>
      </c>
      <c r="K293" s="161">
        <v>4.2745499999999996</v>
      </c>
      <c r="L293" s="161">
        <v>4.3998569999999999</v>
      </c>
      <c r="M293" s="161">
        <v>38.950000000000003</v>
      </c>
      <c r="N293" s="161">
        <v>1.98645</v>
      </c>
      <c r="O293" s="161">
        <v>36.493000000000002</v>
      </c>
      <c r="P293" s="161">
        <v>1.861143</v>
      </c>
      <c r="Q293" s="162">
        <v>137.49603125000002</v>
      </c>
      <c r="R293" s="162">
        <v>133.57968749999998</v>
      </c>
      <c r="S293" s="162">
        <v>137.49553125</v>
      </c>
      <c r="T293" s="161">
        <v>-1.6000000000460091E-5</v>
      </c>
      <c r="U293" s="161">
        <v>0.12530700000000006</v>
      </c>
      <c r="V293" s="163">
        <v>-2.4570000000000007</v>
      </c>
    </row>
    <row r="294" spans="1:22" s="11" customFormat="1" ht="12.75" customHeight="1" x14ac:dyDescent="0.2">
      <c r="A294" s="301"/>
      <c r="B294" s="122">
        <v>288</v>
      </c>
      <c r="C294" s="159" t="s">
        <v>594</v>
      </c>
      <c r="D294" s="160">
        <v>31</v>
      </c>
      <c r="E294" s="160">
        <v>1991</v>
      </c>
      <c r="F294" s="161">
        <v>1504.89</v>
      </c>
      <c r="G294" s="161">
        <v>1504.89</v>
      </c>
      <c r="H294" s="161">
        <v>6.9029999999999996</v>
      </c>
      <c r="I294" s="161">
        <v>6.9029999999999996</v>
      </c>
      <c r="J294" s="161">
        <v>4.6431300000000002</v>
      </c>
      <c r="K294" s="161">
        <v>4.63401</v>
      </c>
      <c r="L294" s="161">
        <v>4.6431389999999997</v>
      </c>
      <c r="M294" s="161">
        <v>44.49</v>
      </c>
      <c r="N294" s="161">
        <v>2.2689900000000001</v>
      </c>
      <c r="O294" s="161">
        <v>44.311</v>
      </c>
      <c r="P294" s="161">
        <v>2.2598609999999999</v>
      </c>
      <c r="Q294" s="162">
        <v>149.7783870967742</v>
      </c>
      <c r="R294" s="162">
        <v>149.48419354838711</v>
      </c>
      <c r="S294" s="162">
        <v>149.77867741935484</v>
      </c>
      <c r="T294" s="161">
        <v>8.9999999994816449E-6</v>
      </c>
      <c r="U294" s="161">
        <v>9.1290000000001648E-3</v>
      </c>
      <c r="V294" s="163">
        <v>-0.17900000000000205</v>
      </c>
    </row>
    <row r="295" spans="1:22" s="11" customFormat="1" x14ac:dyDescent="0.2">
      <c r="A295" s="301"/>
      <c r="B295" s="122">
        <v>289</v>
      </c>
      <c r="C295" s="159" t="s">
        <v>595</v>
      </c>
      <c r="D295" s="160">
        <v>20</v>
      </c>
      <c r="E295" s="160">
        <v>1978</v>
      </c>
      <c r="F295" s="161">
        <v>1050.01</v>
      </c>
      <c r="G295" s="161">
        <v>1050.01</v>
      </c>
      <c r="H295" s="161">
        <v>4.4459999999999997</v>
      </c>
      <c r="I295" s="161">
        <v>4.4459999999999997</v>
      </c>
      <c r="J295" s="161">
        <v>3.4449800000000002</v>
      </c>
      <c r="K295" s="161">
        <v>3.36531</v>
      </c>
      <c r="L295" s="161">
        <v>3.4449719999999999</v>
      </c>
      <c r="M295" s="161">
        <v>21.19</v>
      </c>
      <c r="N295" s="161">
        <v>1.0806899999999999</v>
      </c>
      <c r="O295" s="161">
        <v>19.628</v>
      </c>
      <c r="P295" s="161">
        <v>1.001028</v>
      </c>
      <c r="Q295" s="162">
        <v>172.249</v>
      </c>
      <c r="R295" s="162">
        <v>168.2655</v>
      </c>
      <c r="S295" s="162">
        <v>172.24859999999998</v>
      </c>
      <c r="T295" s="161">
        <v>-8.0000000002300453E-6</v>
      </c>
      <c r="U295" s="161">
        <v>7.96619999999999E-2</v>
      </c>
      <c r="V295" s="163">
        <v>-1.5620000000000012</v>
      </c>
    </row>
    <row r="296" spans="1:22" s="11" customFormat="1" x14ac:dyDescent="0.2">
      <c r="A296" s="301"/>
      <c r="B296" s="122">
        <v>290</v>
      </c>
      <c r="C296" s="159" t="s">
        <v>596</v>
      </c>
      <c r="D296" s="160">
        <v>19</v>
      </c>
      <c r="E296" s="160">
        <v>1978</v>
      </c>
      <c r="F296" s="161">
        <v>1059.1500000000001</v>
      </c>
      <c r="G296" s="161">
        <v>1059.1500000000001</v>
      </c>
      <c r="H296" s="161">
        <v>4.4219999999999997</v>
      </c>
      <c r="I296" s="161">
        <v>4.4219999999999997</v>
      </c>
      <c r="J296" s="161">
        <v>3.37202</v>
      </c>
      <c r="K296" s="161">
        <v>3.2959199999999997</v>
      </c>
      <c r="L296" s="161">
        <v>3.3720119999999998</v>
      </c>
      <c r="M296" s="161">
        <v>22.08</v>
      </c>
      <c r="N296" s="161">
        <v>1.1260799999999997</v>
      </c>
      <c r="O296" s="161">
        <v>20.588000000000001</v>
      </c>
      <c r="P296" s="161">
        <v>1.0499879999999999</v>
      </c>
      <c r="Q296" s="162">
        <v>177.47473684210527</v>
      </c>
      <c r="R296" s="162">
        <v>173.4694736842105</v>
      </c>
      <c r="S296" s="162">
        <v>177.47431578947368</v>
      </c>
      <c r="T296" s="161">
        <v>-8.0000000002300453E-6</v>
      </c>
      <c r="U296" s="161">
        <v>7.6091999999999826E-2</v>
      </c>
      <c r="V296" s="163">
        <v>-1.4919999999999973</v>
      </c>
    </row>
    <row r="297" spans="1:22" s="11" customFormat="1" x14ac:dyDescent="0.2">
      <c r="A297" s="301"/>
      <c r="B297" s="122">
        <v>291</v>
      </c>
      <c r="C297" s="159" t="s">
        <v>597</v>
      </c>
      <c r="D297" s="160">
        <v>40</v>
      </c>
      <c r="E297" s="160">
        <v>1984</v>
      </c>
      <c r="F297" s="161">
        <v>2262.7800000000002</v>
      </c>
      <c r="G297" s="161">
        <v>2262.7800000000002</v>
      </c>
      <c r="H297" s="161">
        <v>10.090999999999999</v>
      </c>
      <c r="I297" s="161">
        <v>10.090999999999999</v>
      </c>
      <c r="J297" s="161">
        <v>7.0674799999999998</v>
      </c>
      <c r="K297" s="161">
        <v>6.8902399999999995</v>
      </c>
      <c r="L297" s="161">
        <v>7.0674650000000003</v>
      </c>
      <c r="M297" s="161">
        <v>62.76</v>
      </c>
      <c r="N297" s="161">
        <v>3.2007599999999998</v>
      </c>
      <c r="O297" s="161">
        <v>59.284999999999997</v>
      </c>
      <c r="P297" s="161">
        <v>3.0235349999999994</v>
      </c>
      <c r="Q297" s="162">
        <v>176.68699999999998</v>
      </c>
      <c r="R297" s="162">
        <v>172.256</v>
      </c>
      <c r="S297" s="162">
        <v>176.68662499999999</v>
      </c>
      <c r="T297" s="161">
        <v>-1.4999999999432134E-5</v>
      </c>
      <c r="U297" s="161">
        <v>0.17722500000000041</v>
      </c>
      <c r="V297" s="163">
        <v>-3.4750000000000014</v>
      </c>
    </row>
    <row r="298" spans="1:22" s="11" customFormat="1" x14ac:dyDescent="0.2">
      <c r="A298" s="301"/>
      <c r="B298" s="122">
        <v>292</v>
      </c>
      <c r="C298" s="159" t="s">
        <v>598</v>
      </c>
      <c r="D298" s="160">
        <v>21</v>
      </c>
      <c r="E298" s="160">
        <v>1988</v>
      </c>
      <c r="F298" s="161">
        <v>1072.1099999999999</v>
      </c>
      <c r="G298" s="161">
        <v>1072.1099999999999</v>
      </c>
      <c r="H298" s="161">
        <v>4.7590000000000003</v>
      </c>
      <c r="I298" s="161">
        <v>4.7590000000000003</v>
      </c>
      <c r="J298" s="161">
        <v>3.6863600000000001</v>
      </c>
      <c r="K298" s="161">
        <v>3.6359800000000004</v>
      </c>
      <c r="L298" s="161">
        <v>3.6863680000000003</v>
      </c>
      <c r="M298" s="161">
        <v>22.02</v>
      </c>
      <c r="N298" s="161">
        <v>1.1230199999999999</v>
      </c>
      <c r="O298" s="161">
        <v>21.032</v>
      </c>
      <c r="P298" s="161">
        <v>1.072632</v>
      </c>
      <c r="Q298" s="162">
        <v>175.54095238095238</v>
      </c>
      <c r="R298" s="162">
        <v>173.14190476190478</v>
      </c>
      <c r="S298" s="162">
        <v>175.54133333333334</v>
      </c>
      <c r="T298" s="161">
        <v>8.0000000002300453E-6</v>
      </c>
      <c r="U298" s="161">
        <v>5.0387999999999877E-2</v>
      </c>
      <c r="V298" s="163">
        <v>-0.98799999999999955</v>
      </c>
    </row>
    <row r="299" spans="1:22" s="11" customFormat="1" x14ac:dyDescent="0.2">
      <c r="A299" s="301"/>
      <c r="B299" s="122">
        <v>293</v>
      </c>
      <c r="C299" s="159" t="s">
        <v>599</v>
      </c>
      <c r="D299" s="160">
        <v>13</v>
      </c>
      <c r="E299" s="160">
        <v>1962</v>
      </c>
      <c r="F299" s="161">
        <v>583.82000000000005</v>
      </c>
      <c r="G299" s="161">
        <v>583.82000000000005</v>
      </c>
      <c r="H299" s="161">
        <v>2.944</v>
      </c>
      <c r="I299" s="161">
        <v>2.944</v>
      </c>
      <c r="J299" s="161">
        <v>2.169216</v>
      </c>
      <c r="K299" s="161">
        <v>2.1371799999999999</v>
      </c>
      <c r="L299" s="161">
        <v>2.1692080000000002</v>
      </c>
      <c r="M299" s="161">
        <v>15.82</v>
      </c>
      <c r="N299" s="161">
        <v>0.80681999999999998</v>
      </c>
      <c r="O299" s="161">
        <v>15.192</v>
      </c>
      <c r="P299" s="161">
        <v>0.77479199999999993</v>
      </c>
      <c r="Q299" s="162">
        <v>166.86276923076923</v>
      </c>
      <c r="R299" s="162">
        <v>164.39846153846153</v>
      </c>
      <c r="S299" s="162">
        <v>166.86215384615386</v>
      </c>
      <c r="T299" s="161">
        <v>-7.9999999997859561E-6</v>
      </c>
      <c r="U299" s="161">
        <v>3.2028000000000056E-2</v>
      </c>
      <c r="V299" s="163">
        <v>-0.62800000000000011</v>
      </c>
    </row>
    <row r="300" spans="1:22" s="11" customFormat="1" x14ac:dyDescent="0.2">
      <c r="A300" s="301"/>
      <c r="B300" s="122">
        <v>294</v>
      </c>
      <c r="C300" s="159" t="s">
        <v>600</v>
      </c>
      <c r="D300" s="160">
        <v>29</v>
      </c>
      <c r="E300" s="160">
        <v>1987</v>
      </c>
      <c r="F300" s="161">
        <v>1510.61</v>
      </c>
      <c r="G300" s="161">
        <v>1454.7299999999998</v>
      </c>
      <c r="H300" s="161">
        <v>7.1429999999999998</v>
      </c>
      <c r="I300" s="161">
        <v>7.1429999999999998</v>
      </c>
      <c r="J300" s="161">
        <v>5.1378300000000001</v>
      </c>
      <c r="K300" s="161">
        <v>5.0290499999999998</v>
      </c>
      <c r="L300" s="161">
        <v>5.1378330000000005</v>
      </c>
      <c r="M300" s="161">
        <v>41.45</v>
      </c>
      <c r="N300" s="161">
        <v>2.11395</v>
      </c>
      <c r="O300" s="161">
        <v>39.317</v>
      </c>
      <c r="P300" s="161">
        <v>2.0051669999999997</v>
      </c>
      <c r="Q300" s="162">
        <v>177.16655172413792</v>
      </c>
      <c r="R300" s="162">
        <v>173.41551724137932</v>
      </c>
      <c r="S300" s="162">
        <v>177.16665517241381</v>
      </c>
      <c r="T300" s="161">
        <v>3.0000000004193339E-6</v>
      </c>
      <c r="U300" s="161">
        <v>0.1087830000000003</v>
      </c>
      <c r="V300" s="163">
        <v>-2.1330000000000027</v>
      </c>
    </row>
    <row r="301" spans="1:22" s="11" customFormat="1" x14ac:dyDescent="0.2">
      <c r="A301" s="301"/>
      <c r="B301" s="122">
        <v>295</v>
      </c>
      <c r="C301" s="170" t="s">
        <v>601</v>
      </c>
      <c r="D301" s="171">
        <v>10</v>
      </c>
      <c r="E301" s="171">
        <v>1984</v>
      </c>
      <c r="F301" s="161">
        <v>609.70000000000005</v>
      </c>
      <c r="G301" s="161">
        <v>609.70000000000005</v>
      </c>
      <c r="H301" s="161">
        <v>6.3730000000000002</v>
      </c>
      <c r="I301" s="161">
        <v>6.3730000000000002</v>
      </c>
      <c r="J301" s="161">
        <v>4.9747240000000001</v>
      </c>
      <c r="K301" s="161">
        <v>4.8226000000000004</v>
      </c>
      <c r="L301" s="161">
        <v>4.9747330000000005</v>
      </c>
      <c r="M301" s="161">
        <v>30.4</v>
      </c>
      <c r="N301" s="161">
        <v>1.5503999999999998</v>
      </c>
      <c r="O301" s="161">
        <v>27.417000000000002</v>
      </c>
      <c r="P301" s="161">
        <v>1.3982669999999999</v>
      </c>
      <c r="Q301" s="162">
        <v>497.47239999999999</v>
      </c>
      <c r="R301" s="162">
        <v>482.26000000000005</v>
      </c>
      <c r="S301" s="162">
        <v>497.47329999999999</v>
      </c>
      <c r="T301" s="161">
        <v>9.0000000003698233E-6</v>
      </c>
      <c r="U301" s="161">
        <v>0.15213299999999985</v>
      </c>
      <c r="V301" s="163">
        <v>-2.982999999999997</v>
      </c>
    </row>
    <row r="302" spans="1:22" s="11" customFormat="1" x14ac:dyDescent="0.2">
      <c r="A302" s="301"/>
      <c r="B302" s="122">
        <v>296</v>
      </c>
      <c r="C302" s="159" t="s">
        <v>602</v>
      </c>
      <c r="D302" s="160">
        <v>12</v>
      </c>
      <c r="E302" s="160">
        <v>1963</v>
      </c>
      <c r="F302" s="161">
        <v>528.35</v>
      </c>
      <c r="G302" s="161">
        <v>528.35</v>
      </c>
      <c r="H302" s="161">
        <v>2.7719999999999998</v>
      </c>
      <c r="I302" s="161">
        <v>2.7719999999999998</v>
      </c>
      <c r="J302" s="161">
        <v>1.9583999999999999</v>
      </c>
      <c r="K302" s="161">
        <v>1.8922499999999998</v>
      </c>
      <c r="L302" s="161">
        <v>1.9583969999999997</v>
      </c>
      <c r="M302" s="161">
        <v>17.25</v>
      </c>
      <c r="N302" s="161">
        <v>0.87974999999999992</v>
      </c>
      <c r="O302" s="161">
        <v>15.952999999999999</v>
      </c>
      <c r="P302" s="161">
        <v>0.81360299999999997</v>
      </c>
      <c r="Q302" s="162">
        <v>163.19999999999999</v>
      </c>
      <c r="R302" s="162">
        <v>157.68749999999997</v>
      </c>
      <c r="S302" s="162">
        <v>163.19974999999997</v>
      </c>
      <c r="T302" s="161">
        <v>-3.0000000001972893E-6</v>
      </c>
      <c r="U302" s="161">
        <v>6.6146999999999956E-2</v>
      </c>
      <c r="V302" s="163">
        <v>-1.2970000000000006</v>
      </c>
    </row>
    <row r="303" spans="1:22" s="11" customFormat="1" x14ac:dyDescent="0.2">
      <c r="A303" s="301"/>
      <c r="B303" s="122">
        <v>297</v>
      </c>
      <c r="C303" s="159" t="s">
        <v>603</v>
      </c>
      <c r="D303" s="160">
        <v>9</v>
      </c>
      <c r="E303" s="160">
        <v>1960</v>
      </c>
      <c r="F303" s="161">
        <v>536.88</v>
      </c>
      <c r="G303" s="161">
        <v>400.83</v>
      </c>
      <c r="H303" s="161">
        <v>3.2440000000000002</v>
      </c>
      <c r="I303" s="161">
        <v>3.2440000000000002</v>
      </c>
      <c r="J303" s="161">
        <v>2.6336270000000002</v>
      </c>
      <c r="K303" s="161">
        <v>2.5973200000000003</v>
      </c>
      <c r="L303" s="161">
        <v>2.6336320000000004</v>
      </c>
      <c r="M303" s="161">
        <v>12.68</v>
      </c>
      <c r="N303" s="161">
        <v>0.64667999999999992</v>
      </c>
      <c r="O303" s="161">
        <v>11.968</v>
      </c>
      <c r="P303" s="161">
        <v>0.61036799999999991</v>
      </c>
      <c r="Q303" s="162">
        <v>292.62522222222219</v>
      </c>
      <c r="R303" s="162">
        <v>288.5911111111111</v>
      </c>
      <c r="S303" s="162">
        <v>292.62577777777784</v>
      </c>
      <c r="T303" s="161">
        <v>5.0000000002548006E-6</v>
      </c>
      <c r="U303" s="161">
        <v>3.6312000000000011E-2</v>
      </c>
      <c r="V303" s="163">
        <v>-0.71199999999999974</v>
      </c>
    </row>
    <row r="304" spans="1:22" s="11" customFormat="1" x14ac:dyDescent="0.2">
      <c r="A304" s="301"/>
      <c r="B304" s="122">
        <v>298</v>
      </c>
      <c r="C304" s="159" t="s">
        <v>604</v>
      </c>
      <c r="D304" s="160">
        <v>10</v>
      </c>
      <c r="E304" s="160">
        <v>1959</v>
      </c>
      <c r="F304" s="161">
        <v>543.35</v>
      </c>
      <c r="G304" s="161">
        <v>446.8</v>
      </c>
      <c r="H304" s="161">
        <v>3.49</v>
      </c>
      <c r="I304" s="161">
        <v>3.49</v>
      </c>
      <c r="J304" s="161">
        <v>2.6818559999999998</v>
      </c>
      <c r="K304" s="161">
        <v>2.6245300000000005</v>
      </c>
      <c r="L304" s="161">
        <v>2.6818540000000004</v>
      </c>
      <c r="M304" s="161">
        <v>16.97</v>
      </c>
      <c r="N304" s="161">
        <v>0.86546999999999985</v>
      </c>
      <c r="O304" s="161">
        <v>15.846</v>
      </c>
      <c r="P304" s="161">
        <v>0.80814599999999992</v>
      </c>
      <c r="Q304" s="162">
        <v>268.18559999999997</v>
      </c>
      <c r="R304" s="162">
        <v>262.45300000000009</v>
      </c>
      <c r="S304" s="162">
        <v>268.18540000000002</v>
      </c>
      <c r="T304" s="161">
        <v>-1.9999999993913775E-6</v>
      </c>
      <c r="U304" s="161">
        <v>5.7323999999999931E-2</v>
      </c>
      <c r="V304" s="163">
        <v>-1.1239999999999988</v>
      </c>
    </row>
    <row r="305" spans="1:22" s="11" customFormat="1" x14ac:dyDescent="0.2">
      <c r="A305" s="301"/>
      <c r="B305" s="122">
        <v>299</v>
      </c>
      <c r="C305" s="172" t="s">
        <v>605</v>
      </c>
      <c r="D305" s="173">
        <v>24</v>
      </c>
      <c r="E305" s="173">
        <v>1969</v>
      </c>
      <c r="F305" s="174">
        <v>1020.69</v>
      </c>
      <c r="G305" s="174">
        <v>1020.69</v>
      </c>
      <c r="H305" s="169">
        <v>4.1260000000000003</v>
      </c>
      <c r="I305" s="161">
        <v>4.1260000000000003</v>
      </c>
      <c r="J305" s="169">
        <v>2.8315920000000001</v>
      </c>
      <c r="K305" s="161">
        <v>2.8510000000000004</v>
      </c>
      <c r="L305" s="161">
        <v>2.8356490000000005</v>
      </c>
      <c r="M305" s="161">
        <v>25</v>
      </c>
      <c r="N305" s="161">
        <v>1.2749999999999999</v>
      </c>
      <c r="O305" s="161">
        <v>25.300999999999998</v>
      </c>
      <c r="P305" s="161">
        <v>1.2903509999999998</v>
      </c>
      <c r="Q305" s="162">
        <v>117.983</v>
      </c>
      <c r="R305" s="162">
        <v>118.79166666666669</v>
      </c>
      <c r="S305" s="162">
        <v>118.15204166666668</v>
      </c>
      <c r="T305" s="161">
        <v>4.0570000000004214E-3</v>
      </c>
      <c r="U305" s="161">
        <v>-1.5350999999999893E-2</v>
      </c>
      <c r="V305" s="163">
        <v>0.30099999999999838</v>
      </c>
    </row>
    <row r="306" spans="1:22" s="11" customFormat="1" x14ac:dyDescent="0.2">
      <c r="A306" s="301"/>
      <c r="B306" s="122">
        <v>300</v>
      </c>
      <c r="C306" s="159" t="s">
        <v>611</v>
      </c>
      <c r="D306" s="160">
        <v>50</v>
      </c>
      <c r="E306" s="160">
        <v>1971</v>
      </c>
      <c r="F306" s="161">
        <v>2564.8000000000002</v>
      </c>
      <c r="G306" s="161">
        <v>2564.8000000000002</v>
      </c>
      <c r="H306" s="169">
        <v>10.875</v>
      </c>
      <c r="I306" s="161">
        <v>10.875</v>
      </c>
      <c r="J306" s="169">
        <v>7.4566499999999998</v>
      </c>
      <c r="K306" s="161">
        <v>7.3559999999999999</v>
      </c>
      <c r="L306" s="161">
        <v>7.467333</v>
      </c>
      <c r="M306" s="161">
        <v>69</v>
      </c>
      <c r="N306" s="161">
        <v>3.5189999999999997</v>
      </c>
      <c r="O306" s="161">
        <v>66.816999999999993</v>
      </c>
      <c r="P306" s="161">
        <v>3.4076669999999996</v>
      </c>
      <c r="Q306" s="162">
        <v>149.13299999999998</v>
      </c>
      <c r="R306" s="162">
        <v>147.12</v>
      </c>
      <c r="S306" s="162">
        <v>149.34665999999999</v>
      </c>
      <c r="T306" s="161">
        <v>1.068300000000022E-2</v>
      </c>
      <c r="U306" s="161">
        <v>0.11133300000000013</v>
      </c>
      <c r="V306" s="163">
        <v>-2.1830000000000069</v>
      </c>
    </row>
    <row r="307" spans="1:22" s="11" customFormat="1" x14ac:dyDescent="0.2">
      <c r="A307" s="301"/>
      <c r="B307" s="122">
        <v>301</v>
      </c>
      <c r="C307" s="159" t="s">
        <v>612</v>
      </c>
      <c r="D307" s="160">
        <v>39</v>
      </c>
      <c r="E307" s="160">
        <v>1990</v>
      </c>
      <c r="F307" s="161">
        <v>2218.0300000000002</v>
      </c>
      <c r="G307" s="161">
        <v>2218.0300000000002</v>
      </c>
      <c r="H307" s="169">
        <v>10.132</v>
      </c>
      <c r="I307" s="161">
        <v>10.132</v>
      </c>
      <c r="J307" s="169">
        <v>6.859807</v>
      </c>
      <c r="K307" s="161">
        <v>6.5619999999999994</v>
      </c>
      <c r="L307" s="161">
        <v>6.8700399999999995</v>
      </c>
      <c r="M307" s="161">
        <v>70</v>
      </c>
      <c r="N307" s="161">
        <v>3.57</v>
      </c>
      <c r="O307" s="161">
        <v>63.96</v>
      </c>
      <c r="P307" s="161">
        <v>3.2619599999999997</v>
      </c>
      <c r="Q307" s="162">
        <v>175.89248717948718</v>
      </c>
      <c r="R307" s="162">
        <v>168.25641025641022</v>
      </c>
      <c r="S307" s="162">
        <v>176.15487179487178</v>
      </c>
      <c r="T307" s="161">
        <v>1.0232999999999493E-2</v>
      </c>
      <c r="U307" s="161">
        <v>0.30804000000000009</v>
      </c>
      <c r="V307" s="163">
        <v>-6.0399999999999991</v>
      </c>
    </row>
    <row r="308" spans="1:22" s="11" customFormat="1" x14ac:dyDescent="0.2">
      <c r="A308" s="301"/>
      <c r="B308" s="122">
        <v>302</v>
      </c>
      <c r="C308" s="159" t="s">
        <v>613</v>
      </c>
      <c r="D308" s="160">
        <v>39</v>
      </c>
      <c r="E308" s="160">
        <v>1990</v>
      </c>
      <c r="F308" s="161">
        <v>2294.0500000000002</v>
      </c>
      <c r="G308" s="161">
        <v>2294.0500000000002</v>
      </c>
      <c r="H308" s="169">
        <v>10.032</v>
      </c>
      <c r="I308" s="161">
        <v>10.032</v>
      </c>
      <c r="J308" s="169">
        <v>6.7720000000000002</v>
      </c>
      <c r="K308" s="161">
        <v>7.2270000000000003</v>
      </c>
      <c r="L308" s="161">
        <v>6.782178</v>
      </c>
      <c r="M308" s="161">
        <v>55</v>
      </c>
      <c r="N308" s="161">
        <v>2.8049999999999997</v>
      </c>
      <c r="O308" s="161">
        <v>63.722000000000001</v>
      </c>
      <c r="P308" s="161">
        <v>3.249822</v>
      </c>
      <c r="Q308" s="162">
        <v>173.64102564102564</v>
      </c>
      <c r="R308" s="162">
        <v>185.30769230769232</v>
      </c>
      <c r="S308" s="162">
        <v>173.90199999999999</v>
      </c>
      <c r="T308" s="161">
        <v>1.0177999999999798E-2</v>
      </c>
      <c r="U308" s="161">
        <v>-0.44482200000000027</v>
      </c>
      <c r="V308" s="163">
        <v>8.7220000000000013</v>
      </c>
    </row>
    <row r="309" spans="1:22" s="11" customFormat="1" x14ac:dyDescent="0.2">
      <c r="A309" s="301"/>
      <c r="B309" s="122">
        <v>303</v>
      </c>
      <c r="C309" s="159" t="s">
        <v>614</v>
      </c>
      <c r="D309" s="160">
        <v>58</v>
      </c>
      <c r="E309" s="160">
        <v>1991</v>
      </c>
      <c r="F309" s="161">
        <v>2439.79</v>
      </c>
      <c r="G309" s="161">
        <v>2439.79</v>
      </c>
      <c r="H309" s="169">
        <v>10.718</v>
      </c>
      <c r="I309" s="161">
        <v>10.718</v>
      </c>
      <c r="J309" s="169">
        <v>7.3069139999999999</v>
      </c>
      <c r="K309" s="161">
        <v>7.3520000000000003</v>
      </c>
      <c r="L309" s="161">
        <v>7.3175749999999997</v>
      </c>
      <c r="M309" s="161">
        <v>66</v>
      </c>
      <c r="N309" s="161">
        <v>3.3659999999999997</v>
      </c>
      <c r="O309" s="161">
        <v>66.674999999999997</v>
      </c>
      <c r="P309" s="161">
        <v>3.4004249999999998</v>
      </c>
      <c r="Q309" s="162">
        <v>125.98127586206896</v>
      </c>
      <c r="R309" s="162">
        <v>126.75862068965517</v>
      </c>
      <c r="S309" s="162">
        <v>126.16508620689655</v>
      </c>
      <c r="T309" s="161">
        <v>1.066099999999981E-2</v>
      </c>
      <c r="U309" s="161">
        <v>-3.442500000000015E-2</v>
      </c>
      <c r="V309" s="163">
        <v>0.67499999999999716</v>
      </c>
    </row>
    <row r="310" spans="1:22" s="11" customFormat="1" x14ac:dyDescent="0.2">
      <c r="A310" s="301"/>
      <c r="B310" s="122">
        <v>304</v>
      </c>
      <c r="C310" s="159" t="s">
        <v>615</v>
      </c>
      <c r="D310" s="160">
        <v>51</v>
      </c>
      <c r="E310" s="160">
        <v>1972</v>
      </c>
      <c r="F310" s="161">
        <v>2608.15</v>
      </c>
      <c r="G310" s="161">
        <v>2608.15</v>
      </c>
      <c r="H310" s="169">
        <v>11.336</v>
      </c>
      <c r="I310" s="161">
        <v>11.336</v>
      </c>
      <c r="J310" s="169">
        <v>7.6352000000000002</v>
      </c>
      <c r="K310" s="161">
        <v>7.6130000000000004</v>
      </c>
      <c r="L310" s="161">
        <v>7.6467620000000007</v>
      </c>
      <c r="M310" s="161">
        <v>73</v>
      </c>
      <c r="N310" s="161">
        <v>3.7229999999999999</v>
      </c>
      <c r="O310" s="161">
        <v>72.337999999999994</v>
      </c>
      <c r="P310" s="161">
        <v>3.6892379999999996</v>
      </c>
      <c r="Q310" s="162">
        <v>149.70980392156864</v>
      </c>
      <c r="R310" s="162">
        <v>149.27450980392157</v>
      </c>
      <c r="S310" s="162">
        <v>149.93650980392158</v>
      </c>
      <c r="T310" s="161">
        <v>1.1562000000000516E-2</v>
      </c>
      <c r="U310" s="161">
        <v>3.3762000000000292E-2</v>
      </c>
      <c r="V310" s="163">
        <v>-0.66200000000000614</v>
      </c>
    </row>
    <row r="311" spans="1:22" s="11" customFormat="1" x14ac:dyDescent="0.2">
      <c r="A311" s="301"/>
      <c r="B311" s="122">
        <v>305</v>
      </c>
      <c r="C311" s="159" t="s">
        <v>616</v>
      </c>
      <c r="D311" s="160">
        <v>59</v>
      </c>
      <c r="E311" s="160">
        <v>1975</v>
      </c>
      <c r="F311" s="161">
        <v>2729.69</v>
      </c>
      <c r="G311" s="161">
        <v>2729.69</v>
      </c>
      <c r="H311" s="169">
        <v>14.503</v>
      </c>
      <c r="I311" s="161">
        <v>14.503</v>
      </c>
      <c r="J311" s="169">
        <v>8.6302800000000008</v>
      </c>
      <c r="K311" s="161">
        <v>8.5921000000000003</v>
      </c>
      <c r="L311" s="161">
        <v>8.6486590000000003</v>
      </c>
      <c r="M311" s="161">
        <v>115.9</v>
      </c>
      <c r="N311" s="161">
        <v>5.9108999999999998</v>
      </c>
      <c r="O311" s="161">
        <v>114.791</v>
      </c>
      <c r="P311" s="161">
        <v>5.8543409999999998</v>
      </c>
      <c r="Q311" s="162">
        <v>146.27593220338983</v>
      </c>
      <c r="R311" s="162">
        <v>145.62881355932203</v>
      </c>
      <c r="S311" s="162">
        <v>146.5874406779661</v>
      </c>
      <c r="T311" s="161">
        <v>1.8378999999999479E-2</v>
      </c>
      <c r="U311" s="161">
        <v>5.6559000000000026E-2</v>
      </c>
      <c r="V311" s="163">
        <v>-1.1090000000000089</v>
      </c>
    </row>
    <row r="312" spans="1:22" s="11" customFormat="1" x14ac:dyDescent="0.2">
      <c r="A312" s="301"/>
      <c r="B312" s="122">
        <v>306</v>
      </c>
      <c r="C312" s="159" t="s">
        <v>617</v>
      </c>
      <c r="D312" s="160">
        <v>50</v>
      </c>
      <c r="E312" s="160">
        <v>1972</v>
      </c>
      <c r="F312" s="161">
        <v>2601.9</v>
      </c>
      <c r="G312" s="161">
        <v>2601.9</v>
      </c>
      <c r="H312" s="169">
        <v>12.13</v>
      </c>
      <c r="I312" s="161">
        <v>12.13</v>
      </c>
      <c r="J312" s="169">
        <v>7.9873500000000002</v>
      </c>
      <c r="K312" s="161">
        <v>7.6930000000000014</v>
      </c>
      <c r="L312" s="161">
        <v>8.0003260000000012</v>
      </c>
      <c r="M312" s="161">
        <v>87</v>
      </c>
      <c r="N312" s="161">
        <v>4.4369999999999994</v>
      </c>
      <c r="O312" s="161">
        <v>80.974000000000004</v>
      </c>
      <c r="P312" s="161">
        <v>4.1296739999999996</v>
      </c>
      <c r="Q312" s="162">
        <v>159.74700000000001</v>
      </c>
      <c r="R312" s="162">
        <v>153.86000000000004</v>
      </c>
      <c r="S312" s="162">
        <v>160.00652000000002</v>
      </c>
      <c r="T312" s="161">
        <v>1.2976000000000987E-2</v>
      </c>
      <c r="U312" s="161">
        <v>0.30732599999999977</v>
      </c>
      <c r="V312" s="163">
        <v>-6.0259999999999962</v>
      </c>
    </row>
    <row r="313" spans="1:22" s="11" customFormat="1" x14ac:dyDescent="0.2">
      <c r="A313" s="301"/>
      <c r="B313" s="122">
        <v>307</v>
      </c>
      <c r="C313" s="164" t="s">
        <v>618</v>
      </c>
      <c r="D313" s="165">
        <v>59</v>
      </c>
      <c r="E313" s="165">
        <v>1991</v>
      </c>
      <c r="F313" s="161">
        <v>2442.5500000000002</v>
      </c>
      <c r="G313" s="161">
        <v>2442.5500000000002</v>
      </c>
      <c r="H313" s="169">
        <v>12.590999999999999</v>
      </c>
      <c r="I313" s="161">
        <v>12.590999999999999</v>
      </c>
      <c r="J313" s="169">
        <v>8.5627200000000006</v>
      </c>
      <c r="K313" s="161">
        <v>8.4089999999999989</v>
      </c>
      <c r="L313" s="161">
        <v>8.5753109999999992</v>
      </c>
      <c r="M313" s="161">
        <v>82</v>
      </c>
      <c r="N313" s="161">
        <v>4.1819999999999995</v>
      </c>
      <c r="O313" s="161">
        <v>78.739000000000004</v>
      </c>
      <c r="P313" s="161">
        <v>4.0156890000000001</v>
      </c>
      <c r="Q313" s="162">
        <v>145.13084745762714</v>
      </c>
      <c r="R313" s="162">
        <v>142.52542372881354</v>
      </c>
      <c r="S313" s="162">
        <v>145.34425423728814</v>
      </c>
      <c r="T313" s="161">
        <v>1.2590999999998687E-2</v>
      </c>
      <c r="U313" s="161">
        <v>0.16631099999999943</v>
      </c>
      <c r="V313" s="163">
        <v>-3.2609999999999957</v>
      </c>
    </row>
    <row r="314" spans="1:22" s="11" customFormat="1" x14ac:dyDescent="0.2">
      <c r="A314" s="301"/>
      <c r="B314" s="122">
        <v>308</v>
      </c>
      <c r="C314" s="159" t="s">
        <v>619</v>
      </c>
      <c r="D314" s="160">
        <v>37</v>
      </c>
      <c r="E314" s="160">
        <v>1970</v>
      </c>
      <c r="F314" s="161">
        <v>1579.46</v>
      </c>
      <c r="G314" s="161">
        <v>1579.46</v>
      </c>
      <c r="H314" s="169">
        <v>9.625</v>
      </c>
      <c r="I314" s="161">
        <v>9.625</v>
      </c>
      <c r="J314" s="161">
        <v>7.7658480000000001</v>
      </c>
      <c r="K314" s="161">
        <v>7.1015200000000007</v>
      </c>
      <c r="L314" s="161">
        <v>7.7716599999999998</v>
      </c>
      <c r="M314" s="161">
        <v>49.48</v>
      </c>
      <c r="N314" s="161">
        <v>2.5234799999999997</v>
      </c>
      <c r="O314" s="161">
        <v>36.340000000000003</v>
      </c>
      <c r="P314" s="161">
        <v>1.85334</v>
      </c>
      <c r="Q314" s="162">
        <v>209.88778378378379</v>
      </c>
      <c r="R314" s="162">
        <v>191.93297297297298</v>
      </c>
      <c r="S314" s="162">
        <v>210.04486486486485</v>
      </c>
      <c r="T314" s="161">
        <v>5.8119999999997063E-3</v>
      </c>
      <c r="U314" s="161">
        <v>0.67013999999999974</v>
      </c>
      <c r="V314" s="163">
        <v>-13.139999999999993</v>
      </c>
    </row>
    <row r="315" spans="1:22" s="11" customFormat="1" ht="13.5" thickBot="1" x14ac:dyDescent="0.25">
      <c r="A315" s="302"/>
      <c r="B315" s="175">
        <v>309</v>
      </c>
      <c r="C315" s="176" t="s">
        <v>620</v>
      </c>
      <c r="D315" s="177">
        <v>45</v>
      </c>
      <c r="E315" s="177">
        <v>1978</v>
      </c>
      <c r="F315" s="178">
        <v>2206.29</v>
      </c>
      <c r="G315" s="178">
        <v>2206.29</v>
      </c>
      <c r="H315" s="179">
        <v>12.459</v>
      </c>
      <c r="I315" s="178">
        <v>12.459</v>
      </c>
      <c r="J315" s="178">
        <v>9.4547699999999999</v>
      </c>
      <c r="K315" s="178">
        <v>9.4178700000000006</v>
      </c>
      <c r="L315" s="178">
        <v>9.4641780000000004</v>
      </c>
      <c r="M315" s="178">
        <v>59.63</v>
      </c>
      <c r="N315" s="178">
        <v>3.0411299999999999</v>
      </c>
      <c r="O315" s="178">
        <v>58.722000000000001</v>
      </c>
      <c r="P315" s="178">
        <v>2.9948220000000001</v>
      </c>
      <c r="Q315" s="180">
        <v>210.10600000000002</v>
      </c>
      <c r="R315" s="180">
        <v>209.28600000000003</v>
      </c>
      <c r="S315" s="180">
        <v>210.31506666666667</v>
      </c>
      <c r="T315" s="178">
        <v>9.4080000000005271E-3</v>
      </c>
      <c r="U315" s="178">
        <v>4.6307999999999794E-2</v>
      </c>
      <c r="V315" s="181">
        <v>-0.90800000000000125</v>
      </c>
    </row>
    <row r="316" spans="1:22" s="11" customFormat="1" x14ac:dyDescent="0.2">
      <c r="A316" s="303" t="s">
        <v>31</v>
      </c>
      <c r="B316" s="41">
        <v>310</v>
      </c>
      <c r="C316" s="223" t="s">
        <v>46</v>
      </c>
      <c r="D316" s="224">
        <v>8</v>
      </c>
      <c r="E316" s="224">
        <v>1964</v>
      </c>
      <c r="F316" s="225">
        <v>369.42</v>
      </c>
      <c r="G316" s="225">
        <v>369.42</v>
      </c>
      <c r="H316" s="225">
        <v>1.1639999999999999</v>
      </c>
      <c r="I316" s="225">
        <v>1.1639999999999999</v>
      </c>
      <c r="J316" s="225"/>
      <c r="K316" s="225">
        <v>0.33600000000000002</v>
      </c>
      <c r="L316" s="225">
        <v>0.82799999999999996</v>
      </c>
      <c r="M316" s="225"/>
      <c r="N316" s="225">
        <v>6.4889999999999999</v>
      </c>
      <c r="O316" s="225"/>
      <c r="P316" s="225">
        <v>6.4889999999999999</v>
      </c>
      <c r="Q316" s="226">
        <v>160</v>
      </c>
      <c r="R316" s="226">
        <v>42</v>
      </c>
      <c r="S316" s="226">
        <v>103.5</v>
      </c>
      <c r="T316" s="225">
        <v>0.82799999999999996</v>
      </c>
      <c r="U316" s="225">
        <v>0</v>
      </c>
      <c r="V316" s="227">
        <v>0</v>
      </c>
    </row>
    <row r="317" spans="1:22" s="11" customFormat="1" x14ac:dyDescent="0.2">
      <c r="A317" s="304"/>
      <c r="B317" s="32">
        <v>311</v>
      </c>
      <c r="C317" s="201" t="s">
        <v>47</v>
      </c>
      <c r="D317" s="202">
        <v>59</v>
      </c>
      <c r="E317" s="202">
        <v>1986</v>
      </c>
      <c r="F317" s="66">
        <v>2314.1</v>
      </c>
      <c r="G317" s="66">
        <v>2314.1</v>
      </c>
      <c r="H317" s="66">
        <v>14.483000000000001</v>
      </c>
      <c r="I317" s="66">
        <v>14.483000000000001</v>
      </c>
      <c r="J317" s="66"/>
      <c r="K317" s="66">
        <v>3.9180000000000001</v>
      </c>
      <c r="L317" s="66">
        <v>10.565</v>
      </c>
      <c r="M317" s="66"/>
      <c r="N317" s="66">
        <v>75.563999999999993</v>
      </c>
      <c r="O317" s="66"/>
      <c r="P317" s="66">
        <v>75.563999999999993</v>
      </c>
      <c r="Q317" s="65">
        <v>170</v>
      </c>
      <c r="R317" s="65">
        <v>66.406779661016955</v>
      </c>
      <c r="S317" s="65">
        <v>179.06779661016949</v>
      </c>
      <c r="T317" s="66">
        <v>10.565</v>
      </c>
      <c r="U317" s="66">
        <v>0</v>
      </c>
      <c r="V317" s="67">
        <v>0</v>
      </c>
    </row>
    <row r="318" spans="1:22" s="11" customFormat="1" x14ac:dyDescent="0.2">
      <c r="A318" s="304"/>
      <c r="B318" s="32">
        <v>312</v>
      </c>
      <c r="C318" s="201" t="s">
        <v>48</v>
      </c>
      <c r="D318" s="202">
        <v>7</v>
      </c>
      <c r="E318" s="202">
        <v>1958</v>
      </c>
      <c r="F318" s="66">
        <v>321.56</v>
      </c>
      <c r="G318" s="66">
        <v>321.56</v>
      </c>
      <c r="H318" s="66">
        <v>1.7030000000000001</v>
      </c>
      <c r="I318" s="66">
        <v>1.7030000000000001</v>
      </c>
      <c r="J318" s="66"/>
      <c r="K318" s="66">
        <v>0.51500000000000001</v>
      </c>
      <c r="L318" s="66">
        <v>1.1879999999999999</v>
      </c>
      <c r="M318" s="66"/>
      <c r="N318" s="66">
        <v>9.9390000000000001</v>
      </c>
      <c r="O318" s="66"/>
      <c r="P318" s="66">
        <v>9.9390000000000001</v>
      </c>
      <c r="Q318" s="65">
        <v>160</v>
      </c>
      <c r="R318" s="65">
        <v>73.571428571428569</v>
      </c>
      <c r="S318" s="65">
        <v>169.71428571428572</v>
      </c>
      <c r="T318" s="66">
        <v>1.1879999999999999</v>
      </c>
      <c r="U318" s="66">
        <v>0</v>
      </c>
      <c r="V318" s="67">
        <v>0</v>
      </c>
    </row>
    <row r="319" spans="1:22" s="11" customFormat="1" x14ac:dyDescent="0.2">
      <c r="A319" s="304"/>
      <c r="B319" s="32">
        <v>313</v>
      </c>
      <c r="C319" s="201" t="s">
        <v>60</v>
      </c>
      <c r="D319" s="202">
        <v>20</v>
      </c>
      <c r="E319" s="202">
        <v>1983</v>
      </c>
      <c r="F319" s="66">
        <v>1143.9000000000001</v>
      </c>
      <c r="G319" s="66">
        <v>1143.9000000000001</v>
      </c>
      <c r="H319" s="66">
        <v>4.9589999999999996</v>
      </c>
      <c r="I319" s="66">
        <v>4.9589999999999996</v>
      </c>
      <c r="J319" s="66"/>
      <c r="K319" s="66">
        <v>1.492</v>
      </c>
      <c r="L319" s="66">
        <v>3.4670000000000001</v>
      </c>
      <c r="M319" s="66"/>
      <c r="N319" s="66">
        <v>28.773</v>
      </c>
      <c r="O319" s="66"/>
      <c r="P319" s="66">
        <v>28.773</v>
      </c>
      <c r="Q319" s="65">
        <v>160</v>
      </c>
      <c r="R319" s="65">
        <v>74.599999999999994</v>
      </c>
      <c r="S319" s="65">
        <v>173.35</v>
      </c>
      <c r="T319" s="66">
        <v>3.4670000000000001</v>
      </c>
      <c r="U319" s="66">
        <v>0</v>
      </c>
      <c r="V319" s="67">
        <v>0</v>
      </c>
    </row>
    <row r="320" spans="1:22" s="11" customFormat="1" x14ac:dyDescent="0.2">
      <c r="A320" s="304"/>
      <c r="B320" s="32">
        <v>314</v>
      </c>
      <c r="C320" s="201" t="s">
        <v>61</v>
      </c>
      <c r="D320" s="202">
        <v>40</v>
      </c>
      <c r="E320" s="202">
        <v>1985</v>
      </c>
      <c r="F320" s="66">
        <v>2304.0500000000002</v>
      </c>
      <c r="G320" s="66">
        <v>2304.0500000000002</v>
      </c>
      <c r="H320" s="66">
        <v>10.06</v>
      </c>
      <c r="I320" s="66">
        <v>10.06</v>
      </c>
      <c r="J320" s="66"/>
      <c r="K320" s="66">
        <v>2.8410000000000002</v>
      </c>
      <c r="L320" s="66">
        <v>7.2190000000000003</v>
      </c>
      <c r="M320" s="66"/>
      <c r="N320" s="66">
        <v>54.798999999999999</v>
      </c>
      <c r="O320" s="66"/>
      <c r="P320" s="66">
        <v>54.798999999999999</v>
      </c>
      <c r="Q320" s="65">
        <v>170</v>
      </c>
      <c r="R320" s="65">
        <v>71.025000000000006</v>
      </c>
      <c r="S320" s="65">
        <v>180.47499999999999</v>
      </c>
      <c r="T320" s="66">
        <v>7.2190000000000003</v>
      </c>
      <c r="U320" s="66">
        <v>0</v>
      </c>
      <c r="V320" s="67">
        <v>0</v>
      </c>
    </row>
    <row r="321" spans="1:22" s="11" customFormat="1" x14ac:dyDescent="0.2">
      <c r="A321" s="304"/>
      <c r="B321" s="32">
        <v>315</v>
      </c>
      <c r="C321" s="201" t="s">
        <v>49</v>
      </c>
      <c r="D321" s="202">
        <v>49</v>
      </c>
      <c r="E321" s="202">
        <v>1969</v>
      </c>
      <c r="F321" s="66">
        <v>2509.73</v>
      </c>
      <c r="G321" s="66">
        <v>2509.73</v>
      </c>
      <c r="H321" s="66">
        <v>11.92</v>
      </c>
      <c r="I321" s="66">
        <v>11.92</v>
      </c>
      <c r="J321" s="66"/>
      <c r="K321" s="66">
        <v>2.9620000000000002</v>
      </c>
      <c r="L321" s="66">
        <v>8.9580000000000002</v>
      </c>
      <c r="M321" s="66"/>
      <c r="N321" s="66">
        <v>57.127000000000002</v>
      </c>
      <c r="O321" s="66"/>
      <c r="P321" s="66">
        <v>57.127000000000002</v>
      </c>
      <c r="Q321" s="65">
        <v>160</v>
      </c>
      <c r="R321" s="65">
        <v>60.448979591836732</v>
      </c>
      <c r="S321" s="65">
        <v>182.81632653061226</v>
      </c>
      <c r="T321" s="66">
        <v>8.9580000000000002</v>
      </c>
      <c r="U321" s="66">
        <v>0</v>
      </c>
      <c r="V321" s="67">
        <v>0</v>
      </c>
    </row>
    <row r="322" spans="1:22" s="11" customFormat="1" x14ac:dyDescent="0.2">
      <c r="A322" s="304"/>
      <c r="B322" s="32">
        <v>316</v>
      </c>
      <c r="C322" s="203" t="s">
        <v>62</v>
      </c>
      <c r="D322" s="204">
        <v>12</v>
      </c>
      <c r="E322" s="204">
        <v>1992</v>
      </c>
      <c r="F322" s="205">
        <v>653.27</v>
      </c>
      <c r="G322" s="205">
        <v>653.27</v>
      </c>
      <c r="H322" s="66">
        <v>3.032</v>
      </c>
      <c r="I322" s="66">
        <v>3.032</v>
      </c>
      <c r="J322" s="205"/>
      <c r="K322" s="66">
        <v>0.79400000000000004</v>
      </c>
      <c r="L322" s="66">
        <v>2.238</v>
      </c>
      <c r="M322" s="66"/>
      <c r="N322" s="66">
        <v>15.311999999999999</v>
      </c>
      <c r="O322" s="66"/>
      <c r="P322" s="66">
        <v>15.311999999999999</v>
      </c>
      <c r="Q322" s="65">
        <v>160</v>
      </c>
      <c r="R322" s="65">
        <v>66.166666666666671</v>
      </c>
      <c r="S322" s="65">
        <v>186.5</v>
      </c>
      <c r="T322" s="66">
        <v>2.238</v>
      </c>
      <c r="U322" s="66">
        <v>0</v>
      </c>
      <c r="V322" s="67">
        <v>0</v>
      </c>
    </row>
    <row r="323" spans="1:22" s="11" customFormat="1" x14ac:dyDescent="0.2">
      <c r="A323" s="304"/>
      <c r="B323" s="32">
        <v>317</v>
      </c>
      <c r="C323" s="201" t="s">
        <v>63</v>
      </c>
      <c r="D323" s="202">
        <v>12</v>
      </c>
      <c r="E323" s="202">
        <v>1993</v>
      </c>
      <c r="F323" s="66">
        <v>608.71</v>
      </c>
      <c r="G323" s="66">
        <v>608.71</v>
      </c>
      <c r="H323" s="66">
        <v>3.246</v>
      </c>
      <c r="I323" s="66">
        <v>3.246</v>
      </c>
      <c r="J323" s="66"/>
      <c r="K323" s="66">
        <v>0.66200000000000003</v>
      </c>
      <c r="L323" s="66">
        <v>2.5840000000000001</v>
      </c>
      <c r="M323" s="66"/>
      <c r="N323" s="66">
        <v>12.768000000000001</v>
      </c>
      <c r="O323" s="66"/>
      <c r="P323" s="66">
        <v>12.768000000000001</v>
      </c>
      <c r="Q323" s="65">
        <v>160</v>
      </c>
      <c r="R323" s="65">
        <v>55.166666666666664</v>
      </c>
      <c r="S323" s="65">
        <v>215.33333333333334</v>
      </c>
      <c r="T323" s="66">
        <v>2.5840000000000001</v>
      </c>
      <c r="U323" s="66">
        <v>0</v>
      </c>
      <c r="V323" s="67">
        <v>0</v>
      </c>
    </row>
    <row r="324" spans="1:22" s="11" customFormat="1" x14ac:dyDescent="0.2">
      <c r="A324" s="304"/>
      <c r="B324" s="32">
        <v>318</v>
      </c>
      <c r="C324" s="201" t="s">
        <v>64</v>
      </c>
      <c r="D324" s="202">
        <v>9</v>
      </c>
      <c r="E324" s="202">
        <v>1992</v>
      </c>
      <c r="F324" s="66">
        <v>464.07</v>
      </c>
      <c r="G324" s="66">
        <v>464.07</v>
      </c>
      <c r="H324" s="66">
        <v>2.6150000000000002</v>
      </c>
      <c r="I324" s="66">
        <v>2.6150000000000002</v>
      </c>
      <c r="J324" s="66"/>
      <c r="K324" s="66">
        <v>0.64800000000000002</v>
      </c>
      <c r="L324" s="66">
        <v>1.9670000000000001</v>
      </c>
      <c r="M324" s="66"/>
      <c r="N324" s="66">
        <v>12.491</v>
      </c>
      <c r="O324" s="66"/>
      <c r="P324" s="66">
        <v>12.491</v>
      </c>
      <c r="Q324" s="65">
        <v>160</v>
      </c>
      <c r="R324" s="65">
        <v>72</v>
      </c>
      <c r="S324" s="65">
        <v>218.55555555555554</v>
      </c>
      <c r="T324" s="66">
        <v>1.9670000000000001</v>
      </c>
      <c r="U324" s="66">
        <v>0</v>
      </c>
      <c r="V324" s="67">
        <v>0</v>
      </c>
    </row>
    <row r="325" spans="1:22" s="11" customFormat="1" x14ac:dyDescent="0.2">
      <c r="A325" s="304"/>
      <c r="B325" s="32">
        <v>319</v>
      </c>
      <c r="C325" s="201" t="s">
        <v>65</v>
      </c>
      <c r="D325" s="202">
        <v>20</v>
      </c>
      <c r="E325" s="202">
        <v>1994</v>
      </c>
      <c r="F325" s="66">
        <v>1034.26</v>
      </c>
      <c r="G325" s="66">
        <v>1034.26</v>
      </c>
      <c r="H325" s="66">
        <v>6.1079999999999997</v>
      </c>
      <c r="I325" s="66">
        <v>6.1079999999999997</v>
      </c>
      <c r="J325" s="66"/>
      <c r="K325" s="66">
        <v>2.0640000000000001</v>
      </c>
      <c r="L325" s="66">
        <v>4.0439999999999996</v>
      </c>
      <c r="M325" s="66"/>
      <c r="N325" s="66">
        <v>39.813000000000002</v>
      </c>
      <c r="O325" s="66"/>
      <c r="P325" s="66">
        <v>39.813000000000002</v>
      </c>
      <c r="Q325" s="65">
        <v>160</v>
      </c>
      <c r="R325" s="65">
        <v>103.2</v>
      </c>
      <c r="S325" s="65">
        <v>202.2</v>
      </c>
      <c r="T325" s="66">
        <v>4.0439999999999996</v>
      </c>
      <c r="U325" s="66">
        <v>0</v>
      </c>
      <c r="V325" s="67">
        <v>0</v>
      </c>
    </row>
    <row r="326" spans="1:22" s="11" customFormat="1" x14ac:dyDescent="0.2">
      <c r="A326" s="304"/>
      <c r="B326" s="32">
        <v>320</v>
      </c>
      <c r="C326" s="201" t="s">
        <v>66</v>
      </c>
      <c r="D326" s="202">
        <v>12</v>
      </c>
      <c r="E326" s="202">
        <v>1992</v>
      </c>
      <c r="F326" s="66">
        <v>666.7</v>
      </c>
      <c r="G326" s="66">
        <v>666.7</v>
      </c>
      <c r="H326" s="66">
        <v>3.403</v>
      </c>
      <c r="I326" s="66">
        <v>3.403</v>
      </c>
      <c r="J326" s="66"/>
      <c r="K326" s="66">
        <v>0.73799999999999999</v>
      </c>
      <c r="L326" s="66">
        <v>2.665</v>
      </c>
      <c r="M326" s="66"/>
      <c r="N326" s="66">
        <v>14.225</v>
      </c>
      <c r="O326" s="66"/>
      <c r="P326" s="66">
        <v>14.225</v>
      </c>
      <c r="Q326" s="65">
        <v>160</v>
      </c>
      <c r="R326" s="65">
        <v>61.5</v>
      </c>
      <c r="S326" s="65">
        <v>222.08333333333334</v>
      </c>
      <c r="T326" s="66">
        <v>2.665</v>
      </c>
      <c r="U326" s="66">
        <v>0</v>
      </c>
      <c r="V326" s="67">
        <v>0</v>
      </c>
    </row>
    <row r="327" spans="1:22" s="11" customFormat="1" x14ac:dyDescent="0.2">
      <c r="A327" s="304"/>
      <c r="B327" s="32">
        <v>321</v>
      </c>
      <c r="C327" s="201" t="s">
        <v>67</v>
      </c>
      <c r="D327" s="202">
        <v>21</v>
      </c>
      <c r="E327" s="202">
        <v>1992</v>
      </c>
      <c r="F327" s="66">
        <v>1231.32</v>
      </c>
      <c r="G327" s="66">
        <v>1231.32</v>
      </c>
      <c r="H327" s="66">
        <v>6.548</v>
      </c>
      <c r="I327" s="66">
        <v>6.548</v>
      </c>
      <c r="J327" s="66"/>
      <c r="K327" s="66">
        <v>2.4529999999999998</v>
      </c>
      <c r="L327" s="66">
        <v>4.0949999999999998</v>
      </c>
      <c r="M327" s="66"/>
      <c r="N327" s="66">
        <v>47.305999999999997</v>
      </c>
      <c r="O327" s="66"/>
      <c r="P327" s="66">
        <v>47.305999999999997</v>
      </c>
      <c r="Q327" s="65">
        <v>160</v>
      </c>
      <c r="R327" s="65">
        <v>116.80952380952381</v>
      </c>
      <c r="S327" s="65">
        <v>194.99999999999997</v>
      </c>
      <c r="T327" s="66">
        <v>4.0949999999999998</v>
      </c>
      <c r="U327" s="66">
        <v>0</v>
      </c>
      <c r="V327" s="67">
        <v>0</v>
      </c>
    </row>
    <row r="328" spans="1:22" s="11" customFormat="1" x14ac:dyDescent="0.2">
      <c r="A328" s="304"/>
      <c r="B328" s="32">
        <v>322</v>
      </c>
      <c r="C328" s="201" t="s">
        <v>68</v>
      </c>
      <c r="D328" s="202">
        <v>15</v>
      </c>
      <c r="E328" s="202">
        <v>1988</v>
      </c>
      <c r="F328" s="66">
        <v>1012.82</v>
      </c>
      <c r="G328" s="66">
        <v>1012.82</v>
      </c>
      <c r="H328" s="66">
        <v>4.8570000000000002</v>
      </c>
      <c r="I328" s="66">
        <v>4.8570000000000002</v>
      </c>
      <c r="J328" s="66"/>
      <c r="K328" s="66">
        <v>1.399</v>
      </c>
      <c r="L328" s="66">
        <v>3.4580000000000002</v>
      </c>
      <c r="M328" s="66"/>
      <c r="N328" s="66">
        <v>26.981000000000002</v>
      </c>
      <c r="O328" s="66"/>
      <c r="P328" s="66">
        <v>26.981000000000002</v>
      </c>
      <c r="Q328" s="65">
        <v>160</v>
      </c>
      <c r="R328" s="65">
        <v>93.266666666666666</v>
      </c>
      <c r="S328" s="65">
        <v>230.53333333333333</v>
      </c>
      <c r="T328" s="66">
        <v>3.4580000000000002</v>
      </c>
      <c r="U328" s="66">
        <v>0</v>
      </c>
      <c r="V328" s="67">
        <v>0</v>
      </c>
    </row>
    <row r="329" spans="1:22" s="11" customFormat="1" x14ac:dyDescent="0.2">
      <c r="A329" s="304"/>
      <c r="B329" s="32">
        <v>323</v>
      </c>
      <c r="C329" s="203" t="s">
        <v>69</v>
      </c>
      <c r="D329" s="204">
        <v>6</v>
      </c>
      <c r="E329" s="204">
        <v>1986</v>
      </c>
      <c r="F329" s="205">
        <v>511.03</v>
      </c>
      <c r="G329" s="205">
        <v>511.03</v>
      </c>
      <c r="H329" s="66">
        <v>1.6850000000000001</v>
      </c>
      <c r="I329" s="66">
        <v>1.6850000000000001</v>
      </c>
      <c r="J329" s="205"/>
      <c r="K329" s="66">
        <v>0.251</v>
      </c>
      <c r="L329" s="66">
        <v>1.4339999999999999</v>
      </c>
      <c r="M329" s="66"/>
      <c r="N329" s="66">
        <v>4.8470000000000004</v>
      </c>
      <c r="O329" s="66"/>
      <c r="P329" s="66">
        <v>4.8470000000000004</v>
      </c>
      <c r="Q329" s="65">
        <v>160</v>
      </c>
      <c r="R329" s="65">
        <v>41.833333333333336</v>
      </c>
      <c r="S329" s="65">
        <v>239</v>
      </c>
      <c r="T329" s="66">
        <v>1.4339999999999999</v>
      </c>
      <c r="U329" s="66">
        <v>0</v>
      </c>
      <c r="V329" s="67">
        <v>0</v>
      </c>
    </row>
    <row r="330" spans="1:22" s="11" customFormat="1" x14ac:dyDescent="0.2">
      <c r="A330" s="304"/>
      <c r="B330" s="32">
        <v>324</v>
      </c>
      <c r="C330" s="201" t="s">
        <v>71</v>
      </c>
      <c r="D330" s="202">
        <v>4</v>
      </c>
      <c r="E330" s="202">
        <v>1992</v>
      </c>
      <c r="F330" s="66">
        <v>786.78</v>
      </c>
      <c r="G330" s="66">
        <v>786.78</v>
      </c>
      <c r="H330" s="66">
        <v>1.583</v>
      </c>
      <c r="I330" s="66">
        <v>1.583</v>
      </c>
      <c r="J330" s="66"/>
      <c r="K330" s="66">
        <v>0.22500000000000001</v>
      </c>
      <c r="L330" s="66">
        <v>1.3580000000000001</v>
      </c>
      <c r="M330" s="66"/>
      <c r="N330" s="66">
        <v>4.3330000000000002</v>
      </c>
      <c r="O330" s="66"/>
      <c r="P330" s="66">
        <v>4.3330000000000002</v>
      </c>
      <c r="Q330" s="65">
        <v>160</v>
      </c>
      <c r="R330" s="65">
        <v>56.25</v>
      </c>
      <c r="S330" s="65">
        <v>339.5</v>
      </c>
      <c r="T330" s="66">
        <v>1.3580000000000001</v>
      </c>
      <c r="U330" s="66">
        <v>0</v>
      </c>
      <c r="V330" s="67">
        <v>0</v>
      </c>
    </row>
    <row r="331" spans="1:22" s="11" customFormat="1" x14ac:dyDescent="0.2">
      <c r="A331" s="304"/>
      <c r="B331" s="32">
        <v>325</v>
      </c>
      <c r="C331" s="201" t="s">
        <v>72</v>
      </c>
      <c r="D331" s="202">
        <v>20</v>
      </c>
      <c r="E331" s="202">
        <v>1989</v>
      </c>
      <c r="F331" s="66">
        <v>1175.77</v>
      </c>
      <c r="G331" s="66">
        <v>1175.77</v>
      </c>
      <c r="H331" s="66">
        <v>6.0430000000000001</v>
      </c>
      <c r="I331" s="66">
        <v>6.0430000000000001</v>
      </c>
      <c r="J331" s="66"/>
      <c r="K331" s="66">
        <v>1.18</v>
      </c>
      <c r="L331" s="66">
        <v>4.8630000000000004</v>
      </c>
      <c r="M331" s="66"/>
      <c r="N331" s="66">
        <v>22.751999999999999</v>
      </c>
      <c r="O331" s="66"/>
      <c r="P331" s="66">
        <v>22.751999999999999</v>
      </c>
      <c r="Q331" s="65">
        <v>170</v>
      </c>
      <c r="R331" s="65">
        <v>59</v>
      </c>
      <c r="S331" s="65">
        <v>243.15</v>
      </c>
      <c r="T331" s="66">
        <v>4.8630000000000004</v>
      </c>
      <c r="U331" s="66">
        <v>0</v>
      </c>
      <c r="V331" s="67">
        <v>0</v>
      </c>
    </row>
    <row r="332" spans="1:22" s="11" customFormat="1" x14ac:dyDescent="0.2">
      <c r="A332" s="304"/>
      <c r="B332" s="32">
        <v>326</v>
      </c>
      <c r="C332" s="201" t="s">
        <v>73</v>
      </c>
      <c r="D332" s="202">
        <v>4</v>
      </c>
      <c r="E332" s="202">
        <v>1979</v>
      </c>
      <c r="F332" s="66">
        <v>500.39</v>
      </c>
      <c r="G332" s="66">
        <v>500.39</v>
      </c>
      <c r="H332" s="66">
        <v>1.286</v>
      </c>
      <c r="I332" s="66">
        <v>1.286</v>
      </c>
      <c r="J332" s="66"/>
      <c r="K332" s="66">
        <v>0.19800000000000001</v>
      </c>
      <c r="L332" s="66">
        <v>1.0880000000000001</v>
      </c>
      <c r="M332" s="66"/>
      <c r="N332" s="66">
        <v>3.82</v>
      </c>
      <c r="O332" s="66"/>
      <c r="P332" s="66">
        <v>3.82</v>
      </c>
      <c r="Q332" s="65">
        <v>160</v>
      </c>
      <c r="R332" s="65">
        <v>49.5</v>
      </c>
      <c r="S332" s="65">
        <v>272</v>
      </c>
      <c r="T332" s="66">
        <v>1.0880000000000001</v>
      </c>
      <c r="U332" s="66">
        <v>0</v>
      </c>
      <c r="V332" s="67">
        <v>0</v>
      </c>
    </row>
    <row r="333" spans="1:22" s="11" customFormat="1" x14ac:dyDescent="0.2">
      <c r="A333" s="304"/>
      <c r="B333" s="32">
        <v>327</v>
      </c>
      <c r="C333" s="201" t="s">
        <v>75</v>
      </c>
      <c r="D333" s="202">
        <v>4</v>
      </c>
      <c r="E333" s="202">
        <v>1989</v>
      </c>
      <c r="F333" s="66">
        <v>379.13</v>
      </c>
      <c r="G333" s="66">
        <v>379.13</v>
      </c>
      <c r="H333" s="66">
        <v>1.76</v>
      </c>
      <c r="I333" s="66">
        <v>1.76</v>
      </c>
      <c r="J333" s="66"/>
      <c r="K333" s="66">
        <v>0.17199999999999999</v>
      </c>
      <c r="L333" s="66">
        <v>1.587</v>
      </c>
      <c r="M333" s="66"/>
      <c r="N333" s="66">
        <v>3.327</v>
      </c>
      <c r="O333" s="66"/>
      <c r="P333" s="66">
        <v>3.327</v>
      </c>
      <c r="Q333" s="65">
        <v>160</v>
      </c>
      <c r="R333" s="65">
        <v>43</v>
      </c>
      <c r="S333" s="65">
        <v>396.75</v>
      </c>
      <c r="T333" s="66">
        <v>1.587</v>
      </c>
      <c r="U333" s="66">
        <v>0</v>
      </c>
      <c r="V333" s="67">
        <v>0</v>
      </c>
    </row>
    <row r="334" spans="1:22" s="11" customFormat="1" x14ac:dyDescent="0.2">
      <c r="A334" s="304"/>
      <c r="B334" s="32">
        <v>328</v>
      </c>
      <c r="C334" s="201" t="s">
        <v>116</v>
      </c>
      <c r="D334" s="202">
        <v>33</v>
      </c>
      <c r="E334" s="204" t="s">
        <v>35</v>
      </c>
      <c r="F334" s="66">
        <v>2125.33</v>
      </c>
      <c r="G334" s="66">
        <v>2125.33</v>
      </c>
      <c r="H334" s="66">
        <v>9.6479999999999997</v>
      </c>
      <c r="I334" s="66">
        <v>9.6479999999999997</v>
      </c>
      <c r="J334" s="205">
        <v>5.28</v>
      </c>
      <c r="K334" s="66">
        <v>4.7117999999999993</v>
      </c>
      <c r="L334" s="66">
        <v>5.7250199999999998</v>
      </c>
      <c r="M334" s="66">
        <v>95</v>
      </c>
      <c r="N334" s="66">
        <v>4.9362000000000004</v>
      </c>
      <c r="O334" s="66">
        <v>75.5</v>
      </c>
      <c r="P334" s="66">
        <v>3.9229799999999999</v>
      </c>
      <c r="Q334" s="65">
        <v>160</v>
      </c>
      <c r="R334" s="65">
        <v>142.78181818181815</v>
      </c>
      <c r="S334" s="65">
        <v>173.48545454545453</v>
      </c>
      <c r="T334" s="66">
        <v>0.44501999999999953</v>
      </c>
      <c r="U334" s="66">
        <v>1.0132200000000005</v>
      </c>
      <c r="V334" s="67">
        <v>-19.5</v>
      </c>
    </row>
    <row r="335" spans="1:22" s="11" customFormat="1" x14ac:dyDescent="0.2">
      <c r="A335" s="304"/>
      <c r="B335" s="32">
        <v>329</v>
      </c>
      <c r="C335" s="206" t="s">
        <v>133</v>
      </c>
      <c r="D335" s="207">
        <v>70</v>
      </c>
      <c r="E335" s="207">
        <v>1980</v>
      </c>
      <c r="F335" s="208">
        <v>3343.89</v>
      </c>
      <c r="G335" s="208">
        <v>3343.89</v>
      </c>
      <c r="H335" s="208">
        <v>19.350000000000001</v>
      </c>
      <c r="I335" s="208">
        <v>19.350000000000001</v>
      </c>
      <c r="J335" s="208">
        <v>10.8</v>
      </c>
      <c r="K335" s="208">
        <v>10.629000000000001</v>
      </c>
      <c r="L335" s="208">
        <v>11.331416000000001</v>
      </c>
      <c r="M335" s="208">
        <v>171</v>
      </c>
      <c r="N335" s="208">
        <v>8.7210000000000001</v>
      </c>
      <c r="O335" s="208">
        <v>153.76000000000002</v>
      </c>
      <c r="P335" s="208">
        <v>8.0185840000000006</v>
      </c>
      <c r="Q335" s="209">
        <v>154.28571428571428</v>
      </c>
      <c r="R335" s="209">
        <v>151.84285714285716</v>
      </c>
      <c r="S335" s="209">
        <v>161.87737142857145</v>
      </c>
      <c r="T335" s="208">
        <v>0.53141600000000011</v>
      </c>
      <c r="U335" s="208">
        <v>0.70241599999999949</v>
      </c>
      <c r="V335" s="228">
        <v>-9.5519999999999641</v>
      </c>
    </row>
    <row r="336" spans="1:22" s="11" customFormat="1" x14ac:dyDescent="0.2">
      <c r="A336" s="304"/>
      <c r="B336" s="32">
        <v>330</v>
      </c>
      <c r="C336" s="64" t="s">
        <v>248</v>
      </c>
      <c r="D336" s="61">
        <v>45</v>
      </c>
      <c r="E336" s="202" t="s">
        <v>240</v>
      </c>
      <c r="F336" s="210">
        <v>5727.73</v>
      </c>
      <c r="G336" s="210">
        <v>5727.73</v>
      </c>
      <c r="H336" s="210">
        <v>10.79</v>
      </c>
      <c r="I336" s="66">
        <v>10.79</v>
      </c>
      <c r="J336" s="66">
        <v>7.2</v>
      </c>
      <c r="K336" s="66">
        <v>5.8489099999999992</v>
      </c>
      <c r="L336" s="66">
        <v>7.2882017000000001</v>
      </c>
      <c r="M336" s="210">
        <v>93</v>
      </c>
      <c r="N336" s="66">
        <v>4.94109</v>
      </c>
      <c r="O336" s="210">
        <v>65.91</v>
      </c>
      <c r="P336" s="66">
        <v>3.5017982999999995</v>
      </c>
      <c r="Q336" s="65">
        <v>160</v>
      </c>
      <c r="R336" s="65">
        <v>129.97577777777775</v>
      </c>
      <c r="S336" s="65">
        <v>161.96003777777779</v>
      </c>
      <c r="T336" s="66">
        <v>8.8201699999999938E-2</v>
      </c>
      <c r="U336" s="66">
        <v>1.4392917000000005</v>
      </c>
      <c r="V336" s="67">
        <v>-27.090000000000003</v>
      </c>
    </row>
    <row r="337" spans="1:22" s="11" customFormat="1" x14ac:dyDescent="0.2">
      <c r="A337" s="304"/>
      <c r="B337" s="32">
        <v>331</v>
      </c>
      <c r="C337" s="64" t="s">
        <v>249</v>
      </c>
      <c r="D337" s="61">
        <v>50</v>
      </c>
      <c r="E337" s="202" t="s">
        <v>240</v>
      </c>
      <c r="F337" s="210">
        <v>2601.77</v>
      </c>
      <c r="G337" s="210">
        <v>2601.77</v>
      </c>
      <c r="H337" s="210">
        <v>12.78</v>
      </c>
      <c r="I337" s="66">
        <v>12.78</v>
      </c>
      <c r="J337" s="66">
        <v>8</v>
      </c>
      <c r="K337" s="66">
        <v>7.8389099999999994</v>
      </c>
      <c r="L337" s="66">
        <v>8.3282372999999996</v>
      </c>
      <c r="M337" s="210">
        <v>93</v>
      </c>
      <c r="N337" s="66">
        <v>4.94109</v>
      </c>
      <c r="O337" s="210">
        <v>83.79</v>
      </c>
      <c r="P337" s="66">
        <v>4.4517626999999997</v>
      </c>
      <c r="Q337" s="65">
        <v>160</v>
      </c>
      <c r="R337" s="65">
        <v>156.77819999999997</v>
      </c>
      <c r="S337" s="65">
        <v>166.56474599999999</v>
      </c>
      <c r="T337" s="66">
        <v>0.32823729999999962</v>
      </c>
      <c r="U337" s="66">
        <v>0.48932730000000024</v>
      </c>
      <c r="V337" s="67">
        <v>-9.2099999999999937</v>
      </c>
    </row>
    <row r="338" spans="1:22" s="11" customFormat="1" x14ac:dyDescent="0.2">
      <c r="A338" s="304"/>
      <c r="B338" s="32">
        <v>332</v>
      </c>
      <c r="C338" s="64" t="s">
        <v>254</v>
      </c>
      <c r="D338" s="62">
        <v>80</v>
      </c>
      <c r="E338" s="63" t="s">
        <v>154</v>
      </c>
      <c r="F338" s="210">
        <v>3914.56</v>
      </c>
      <c r="G338" s="210">
        <v>3914.56</v>
      </c>
      <c r="H338" s="210">
        <v>18.329999999999998</v>
      </c>
      <c r="I338" s="66">
        <v>18.329999999999998</v>
      </c>
      <c r="J338" s="66">
        <v>12.8</v>
      </c>
      <c r="K338" s="66">
        <v>12.060659999999999</v>
      </c>
      <c r="L338" s="66">
        <v>13.239614699999999</v>
      </c>
      <c r="M338" s="210">
        <v>118</v>
      </c>
      <c r="N338" s="66">
        <v>6.2693399999999997</v>
      </c>
      <c r="O338" s="210">
        <v>95.81</v>
      </c>
      <c r="P338" s="66">
        <v>5.0903852999999994</v>
      </c>
      <c r="Q338" s="65">
        <v>160</v>
      </c>
      <c r="R338" s="65">
        <v>150.75824999999998</v>
      </c>
      <c r="S338" s="65">
        <v>165.49518374999997</v>
      </c>
      <c r="T338" s="66">
        <v>0.43961469999999814</v>
      </c>
      <c r="U338" s="66">
        <v>1.1789547000000002</v>
      </c>
      <c r="V338" s="67">
        <v>-22.189999999999998</v>
      </c>
    </row>
    <row r="339" spans="1:22" s="11" customFormat="1" x14ac:dyDescent="0.2">
      <c r="A339" s="304"/>
      <c r="B339" s="32">
        <v>333</v>
      </c>
      <c r="C339" s="201" t="s">
        <v>351</v>
      </c>
      <c r="D339" s="202">
        <v>20</v>
      </c>
      <c r="E339" s="202">
        <v>1975</v>
      </c>
      <c r="F339" s="66">
        <v>1032.29</v>
      </c>
      <c r="G339" s="66">
        <v>1032.3900000000001</v>
      </c>
      <c r="H339" s="66">
        <v>5.5730000000000004</v>
      </c>
      <c r="I339" s="66">
        <v>5.5730000000000004</v>
      </c>
      <c r="J339" s="66">
        <v>3.2</v>
      </c>
      <c r="K339" s="66">
        <v>3.0740000000000007</v>
      </c>
      <c r="L339" s="66">
        <v>3.4044800000000004</v>
      </c>
      <c r="M339" s="66">
        <v>49</v>
      </c>
      <c r="N339" s="66">
        <v>2.4989999999999997</v>
      </c>
      <c r="O339" s="66">
        <v>42.52</v>
      </c>
      <c r="P339" s="66">
        <v>2.16852</v>
      </c>
      <c r="Q339" s="65">
        <v>160</v>
      </c>
      <c r="R339" s="65">
        <v>153.70000000000005</v>
      </c>
      <c r="S339" s="65">
        <v>170.22400000000002</v>
      </c>
      <c r="T339" s="66">
        <v>0.20448000000000022</v>
      </c>
      <c r="U339" s="66">
        <v>0.33047999999999966</v>
      </c>
      <c r="V339" s="67">
        <v>-6.4799999999999969</v>
      </c>
    </row>
    <row r="340" spans="1:22" s="11" customFormat="1" x14ac:dyDescent="0.2">
      <c r="A340" s="304"/>
      <c r="B340" s="32">
        <v>334</v>
      </c>
      <c r="C340" s="201" t="s">
        <v>358</v>
      </c>
      <c r="D340" s="202">
        <v>20</v>
      </c>
      <c r="E340" s="202">
        <v>1985</v>
      </c>
      <c r="F340" s="66">
        <v>1056.3</v>
      </c>
      <c r="G340" s="66">
        <v>1056.3</v>
      </c>
      <c r="H340" s="66">
        <v>5.1310000000000002</v>
      </c>
      <c r="I340" s="66">
        <v>5.1310000000000002</v>
      </c>
      <c r="J340" s="66">
        <v>3.2</v>
      </c>
      <c r="K340" s="66">
        <v>3.1930000000000005</v>
      </c>
      <c r="L340" s="66">
        <v>3.7540000000000004</v>
      </c>
      <c r="M340" s="66">
        <v>38</v>
      </c>
      <c r="N340" s="66">
        <v>1.9379999999999999</v>
      </c>
      <c r="O340" s="66">
        <v>27</v>
      </c>
      <c r="P340" s="66">
        <v>1.377</v>
      </c>
      <c r="Q340" s="65">
        <v>160</v>
      </c>
      <c r="R340" s="65">
        <v>159.65000000000003</v>
      </c>
      <c r="S340" s="65">
        <v>187.70000000000002</v>
      </c>
      <c r="T340" s="66">
        <v>0.55400000000000027</v>
      </c>
      <c r="U340" s="66">
        <v>0.56099999999999994</v>
      </c>
      <c r="V340" s="67">
        <v>-11</v>
      </c>
    </row>
    <row r="341" spans="1:22" s="11" customFormat="1" ht="13.15" customHeight="1" x14ac:dyDescent="0.2">
      <c r="A341" s="304"/>
      <c r="B341" s="32">
        <v>335</v>
      </c>
      <c r="C341" s="203" t="s">
        <v>359</v>
      </c>
      <c r="D341" s="204">
        <v>23</v>
      </c>
      <c r="E341" s="204">
        <v>1991</v>
      </c>
      <c r="F341" s="205">
        <v>1210.54</v>
      </c>
      <c r="G341" s="205">
        <v>1210.54</v>
      </c>
      <c r="H341" s="66">
        <v>7.0890000000000004</v>
      </c>
      <c r="I341" s="66">
        <v>7.0890000000000004</v>
      </c>
      <c r="J341" s="205">
        <v>3.68</v>
      </c>
      <c r="K341" s="66">
        <v>3.2640000000000007</v>
      </c>
      <c r="L341" s="66">
        <v>4.1820000000000004</v>
      </c>
      <c r="M341" s="66">
        <v>75</v>
      </c>
      <c r="N341" s="66">
        <v>3.8249999999999997</v>
      </c>
      <c r="O341" s="66">
        <v>57</v>
      </c>
      <c r="P341" s="66">
        <v>2.907</v>
      </c>
      <c r="Q341" s="65">
        <v>160</v>
      </c>
      <c r="R341" s="65">
        <v>141.9130434782609</v>
      </c>
      <c r="S341" s="65">
        <v>181.82608695652175</v>
      </c>
      <c r="T341" s="66">
        <v>0.50200000000000022</v>
      </c>
      <c r="U341" s="66">
        <v>0.91799999999999971</v>
      </c>
      <c r="V341" s="67">
        <v>-18</v>
      </c>
    </row>
    <row r="342" spans="1:22" s="11" customFormat="1" x14ac:dyDescent="0.2">
      <c r="A342" s="304"/>
      <c r="B342" s="32">
        <v>336</v>
      </c>
      <c r="C342" s="201" t="s">
        <v>363</v>
      </c>
      <c r="D342" s="202">
        <v>30</v>
      </c>
      <c r="E342" s="202">
        <v>1982</v>
      </c>
      <c r="F342" s="66">
        <v>1596.18</v>
      </c>
      <c r="G342" s="66">
        <v>1596.18</v>
      </c>
      <c r="H342" s="66">
        <v>8.2219999999999995</v>
      </c>
      <c r="I342" s="66">
        <v>8.2219999999999995</v>
      </c>
      <c r="J342" s="66">
        <v>4.8</v>
      </c>
      <c r="K342" s="66">
        <v>4.4989999999999997</v>
      </c>
      <c r="L342" s="66">
        <v>5.9524999999999997</v>
      </c>
      <c r="M342" s="66">
        <v>73</v>
      </c>
      <c r="N342" s="66">
        <v>3.7229999999999999</v>
      </c>
      <c r="O342" s="66">
        <v>44.5</v>
      </c>
      <c r="P342" s="66">
        <v>2.2694999999999999</v>
      </c>
      <c r="Q342" s="65">
        <v>160</v>
      </c>
      <c r="R342" s="65">
        <v>149.96666666666667</v>
      </c>
      <c r="S342" s="65">
        <v>198.41666666666666</v>
      </c>
      <c r="T342" s="66">
        <v>1.1524999999999999</v>
      </c>
      <c r="U342" s="66">
        <v>1.4535</v>
      </c>
      <c r="V342" s="67">
        <v>-28.5</v>
      </c>
    </row>
    <row r="343" spans="1:22" s="11" customFormat="1" x14ac:dyDescent="0.2">
      <c r="A343" s="304"/>
      <c r="B343" s="32">
        <v>337</v>
      </c>
      <c r="C343" s="201" t="s">
        <v>367</v>
      </c>
      <c r="D343" s="202">
        <v>15</v>
      </c>
      <c r="E343" s="202">
        <v>1984</v>
      </c>
      <c r="F343" s="66">
        <v>828.98</v>
      </c>
      <c r="G343" s="66">
        <v>828.98</v>
      </c>
      <c r="H343" s="66">
        <v>4.3239999999999998</v>
      </c>
      <c r="I343" s="66">
        <v>4.3239999999999998</v>
      </c>
      <c r="J343" s="66">
        <v>2.4</v>
      </c>
      <c r="K343" s="66">
        <v>2.2839999999999998</v>
      </c>
      <c r="L343" s="66">
        <v>2.9980000000000002</v>
      </c>
      <c r="M343" s="66">
        <v>40</v>
      </c>
      <c r="N343" s="66">
        <v>2.04</v>
      </c>
      <c r="O343" s="66">
        <v>26</v>
      </c>
      <c r="P343" s="66">
        <v>1.3259999999999998</v>
      </c>
      <c r="Q343" s="65">
        <v>160</v>
      </c>
      <c r="R343" s="65">
        <v>152.26666666666668</v>
      </c>
      <c r="S343" s="65">
        <v>199.86666666666667</v>
      </c>
      <c r="T343" s="66">
        <v>0.59800000000000031</v>
      </c>
      <c r="U343" s="66">
        <v>0.71400000000000019</v>
      </c>
      <c r="V343" s="67">
        <v>-14</v>
      </c>
    </row>
    <row r="344" spans="1:22" s="11" customFormat="1" x14ac:dyDescent="0.2">
      <c r="A344" s="304"/>
      <c r="B344" s="32">
        <v>338</v>
      </c>
      <c r="C344" s="203" t="s">
        <v>369</v>
      </c>
      <c r="D344" s="204">
        <v>24</v>
      </c>
      <c r="E344" s="204">
        <v>1986</v>
      </c>
      <c r="F344" s="205">
        <v>1503.04</v>
      </c>
      <c r="G344" s="205">
        <v>1503.04</v>
      </c>
      <c r="H344" s="66">
        <v>6.6</v>
      </c>
      <c r="I344" s="66">
        <v>6.6</v>
      </c>
      <c r="J344" s="205">
        <v>3.84</v>
      </c>
      <c r="K344" s="66">
        <v>3.2849999999999997</v>
      </c>
      <c r="L344" s="66">
        <v>4.7639999999999993</v>
      </c>
      <c r="M344" s="66">
        <v>65</v>
      </c>
      <c r="N344" s="66">
        <v>3.3149999999999999</v>
      </c>
      <c r="O344" s="66">
        <v>36</v>
      </c>
      <c r="P344" s="66">
        <v>1.8359999999999999</v>
      </c>
      <c r="Q344" s="65">
        <v>160</v>
      </c>
      <c r="R344" s="65">
        <v>136.87499999999997</v>
      </c>
      <c r="S344" s="65">
        <v>198.49999999999997</v>
      </c>
      <c r="T344" s="66">
        <v>0.92399999999999949</v>
      </c>
      <c r="U344" s="66">
        <v>1.4790000000000001</v>
      </c>
      <c r="V344" s="67">
        <v>-29</v>
      </c>
    </row>
    <row r="345" spans="1:22" s="11" customFormat="1" x14ac:dyDescent="0.2">
      <c r="A345" s="304"/>
      <c r="B345" s="32">
        <v>339</v>
      </c>
      <c r="C345" s="201" t="s">
        <v>399</v>
      </c>
      <c r="D345" s="202">
        <v>20</v>
      </c>
      <c r="E345" s="202">
        <v>1965</v>
      </c>
      <c r="F345" s="66">
        <v>1026.23</v>
      </c>
      <c r="G345" s="66">
        <v>1026.23</v>
      </c>
      <c r="H345" s="66">
        <v>4.8070000000000004</v>
      </c>
      <c r="I345" s="66">
        <v>4.8070000000000004</v>
      </c>
      <c r="J345" s="66">
        <v>3.2</v>
      </c>
      <c r="K345" s="66">
        <v>3.0730000000000004</v>
      </c>
      <c r="L345" s="66">
        <v>3.5677000000000003</v>
      </c>
      <c r="M345" s="66">
        <v>34</v>
      </c>
      <c r="N345" s="66">
        <v>1.734</v>
      </c>
      <c r="O345" s="66">
        <v>24.3</v>
      </c>
      <c r="P345" s="66">
        <v>1.2392999999999998</v>
      </c>
      <c r="Q345" s="65">
        <v>160</v>
      </c>
      <c r="R345" s="65">
        <v>153.65000000000003</v>
      </c>
      <c r="S345" s="65">
        <v>178.38500000000002</v>
      </c>
      <c r="T345" s="66">
        <v>0.36770000000000014</v>
      </c>
      <c r="U345" s="66">
        <v>0.49470000000000014</v>
      </c>
      <c r="V345" s="67">
        <v>-9.6999999999999993</v>
      </c>
    </row>
    <row r="346" spans="1:22" s="11" customFormat="1" x14ac:dyDescent="0.2">
      <c r="A346" s="304"/>
      <c r="B346" s="32">
        <v>340</v>
      </c>
      <c r="C346" s="201" t="s">
        <v>411</v>
      </c>
      <c r="D346" s="202">
        <v>20</v>
      </c>
      <c r="E346" s="202">
        <v>1989</v>
      </c>
      <c r="F346" s="66">
        <v>1060.49</v>
      </c>
      <c r="G346" s="66">
        <v>1060.49</v>
      </c>
      <c r="H346" s="66">
        <v>5.4240000000000004</v>
      </c>
      <c r="I346" s="66">
        <v>5.4240000000000004</v>
      </c>
      <c r="J346" s="205">
        <v>3.2</v>
      </c>
      <c r="K346" s="66">
        <v>2.7720000000000007</v>
      </c>
      <c r="L346" s="66">
        <v>4.4187900000000004</v>
      </c>
      <c r="M346" s="66">
        <v>52</v>
      </c>
      <c r="N346" s="66">
        <v>2.6519999999999997</v>
      </c>
      <c r="O346" s="66">
        <v>19.71</v>
      </c>
      <c r="P346" s="66">
        <v>1.0052099999999999</v>
      </c>
      <c r="Q346" s="65">
        <v>160</v>
      </c>
      <c r="R346" s="65">
        <v>138.60000000000005</v>
      </c>
      <c r="S346" s="65">
        <v>220.93950000000004</v>
      </c>
      <c r="T346" s="66">
        <v>1.2187900000000003</v>
      </c>
      <c r="U346" s="66">
        <v>1.6467899999999998</v>
      </c>
      <c r="V346" s="67">
        <v>-32.29</v>
      </c>
    </row>
    <row r="347" spans="1:22" s="11" customFormat="1" x14ac:dyDescent="0.2">
      <c r="A347" s="304"/>
      <c r="B347" s="32">
        <v>341</v>
      </c>
      <c r="C347" s="201" t="s">
        <v>444</v>
      </c>
      <c r="D347" s="202">
        <v>12</v>
      </c>
      <c r="E347" s="202">
        <v>1963</v>
      </c>
      <c r="F347" s="66">
        <v>533.66999999999996</v>
      </c>
      <c r="G347" s="66">
        <v>440.02</v>
      </c>
      <c r="H347" s="66">
        <v>0.8</v>
      </c>
      <c r="I347" s="66">
        <f>H347</f>
        <v>0.8</v>
      </c>
      <c r="J347" s="66">
        <v>0.12</v>
      </c>
      <c r="K347" s="66">
        <f>I347-N347</f>
        <v>8.6000000000000076E-2</v>
      </c>
      <c r="L347" s="66">
        <f>I347-P347</f>
        <v>0.29000000000000004</v>
      </c>
      <c r="M347" s="66">
        <v>14</v>
      </c>
      <c r="N347" s="66">
        <f>M347*0.051</f>
        <v>0.71399999999999997</v>
      </c>
      <c r="O347" s="66">
        <v>10</v>
      </c>
      <c r="P347" s="66">
        <f>O347*0.051</f>
        <v>0.51</v>
      </c>
      <c r="Q347" s="65">
        <f>J347*1000/D347</f>
        <v>10</v>
      </c>
      <c r="R347" s="65">
        <f>K347*1000/D347</f>
        <v>7.1666666666666723</v>
      </c>
      <c r="S347" s="65">
        <f>L347*1000/D347</f>
        <v>24.166666666666671</v>
      </c>
      <c r="T347" s="66">
        <f>L347-J347</f>
        <v>0.17000000000000004</v>
      </c>
      <c r="U347" s="66">
        <f>N347-P347</f>
        <v>0.20399999999999996</v>
      </c>
      <c r="V347" s="67">
        <f>O347-M347</f>
        <v>-4</v>
      </c>
    </row>
    <row r="348" spans="1:22" s="11" customFormat="1" x14ac:dyDescent="0.2">
      <c r="A348" s="304"/>
      <c r="B348" s="32">
        <v>342</v>
      </c>
      <c r="C348" s="201" t="s">
        <v>445</v>
      </c>
      <c r="D348" s="202">
        <v>24</v>
      </c>
      <c r="E348" s="202">
        <v>1967</v>
      </c>
      <c r="F348" s="66">
        <v>908.47</v>
      </c>
      <c r="G348" s="66">
        <v>908.47</v>
      </c>
      <c r="H348" s="66">
        <v>2.2999999999999998</v>
      </c>
      <c r="I348" s="66">
        <f>H348</f>
        <v>2.2999999999999998</v>
      </c>
      <c r="J348" s="66">
        <v>0.24</v>
      </c>
      <c r="K348" s="66">
        <f>I348-N348</f>
        <v>0.41300000000000003</v>
      </c>
      <c r="L348" s="66">
        <f>I348-P348</f>
        <v>0.87199999999999989</v>
      </c>
      <c r="M348" s="66">
        <v>37</v>
      </c>
      <c r="N348" s="66">
        <f>M348*0.051</f>
        <v>1.8869999999999998</v>
      </c>
      <c r="O348" s="66">
        <v>28</v>
      </c>
      <c r="P348" s="66">
        <f>O348*0.051</f>
        <v>1.4279999999999999</v>
      </c>
      <c r="Q348" s="65">
        <f>J348*1000/D348</f>
        <v>10</v>
      </c>
      <c r="R348" s="65">
        <f>K348*1000/D348</f>
        <v>17.208333333333336</v>
      </c>
      <c r="S348" s="65">
        <f>L348*1000/D348</f>
        <v>36.333333333333329</v>
      </c>
      <c r="T348" s="66">
        <f>L348-J348</f>
        <v>0.6319999999999999</v>
      </c>
      <c r="U348" s="66">
        <f>N348-P348</f>
        <v>0.45899999999999985</v>
      </c>
      <c r="V348" s="67">
        <f>O348-M348</f>
        <v>-9</v>
      </c>
    </row>
    <row r="349" spans="1:22" s="11" customFormat="1" x14ac:dyDescent="0.2">
      <c r="A349" s="304"/>
      <c r="B349" s="32">
        <v>343</v>
      </c>
      <c r="C349" s="211" t="s">
        <v>533</v>
      </c>
      <c r="D349" s="212">
        <v>49</v>
      </c>
      <c r="E349" s="212">
        <v>2007</v>
      </c>
      <c r="F349" s="213">
        <v>2531.39</v>
      </c>
      <c r="G349" s="213">
        <v>2531.39</v>
      </c>
      <c r="H349" s="214">
        <v>7.1970000000000001</v>
      </c>
      <c r="I349" s="214">
        <v>7.1970000000000001</v>
      </c>
      <c r="J349" s="214">
        <v>0.64410000000000001</v>
      </c>
      <c r="K349" s="214">
        <v>0.5160000000000009</v>
      </c>
      <c r="L349" s="214">
        <v>0.97127700000000061</v>
      </c>
      <c r="M349" s="214">
        <v>131</v>
      </c>
      <c r="N349" s="214">
        <v>6.6809999999999992</v>
      </c>
      <c r="O349" s="214">
        <v>122.07299999999999</v>
      </c>
      <c r="P349" s="214">
        <v>6.2257229999999995</v>
      </c>
      <c r="Q349" s="215">
        <v>13.144897959183673</v>
      </c>
      <c r="R349" s="215">
        <v>10.530612244897977</v>
      </c>
      <c r="S349" s="215">
        <v>19.821979591836747</v>
      </c>
      <c r="T349" s="214">
        <v>0.32717700000000061</v>
      </c>
      <c r="U349" s="214">
        <v>0.45527699999999971</v>
      </c>
      <c r="V349" s="229">
        <v>-8.9270000000000067</v>
      </c>
    </row>
    <row r="350" spans="1:22" s="11" customFormat="1" x14ac:dyDescent="0.2">
      <c r="A350" s="304"/>
      <c r="B350" s="32">
        <v>344</v>
      </c>
      <c r="C350" s="211" t="s">
        <v>535</v>
      </c>
      <c r="D350" s="212">
        <v>50</v>
      </c>
      <c r="E350" s="212">
        <v>2006</v>
      </c>
      <c r="F350" s="213">
        <v>2532.42</v>
      </c>
      <c r="G350" s="213">
        <v>2532.42</v>
      </c>
      <c r="H350" s="214">
        <v>7.3369999999999997</v>
      </c>
      <c r="I350" s="214">
        <v>7.3369999999999997</v>
      </c>
      <c r="J350" s="214">
        <v>0.85014999999999996</v>
      </c>
      <c r="K350" s="214">
        <v>0.45199999999999996</v>
      </c>
      <c r="L350" s="214">
        <v>1.1740069999999996</v>
      </c>
      <c r="M350" s="214">
        <v>135</v>
      </c>
      <c r="N350" s="214">
        <v>6.8849999999999998</v>
      </c>
      <c r="O350" s="214">
        <v>120.843</v>
      </c>
      <c r="P350" s="214">
        <v>6.1629930000000002</v>
      </c>
      <c r="Q350" s="215">
        <v>17.003</v>
      </c>
      <c r="R350" s="215">
        <v>9.0399999999999991</v>
      </c>
      <c r="S350" s="215">
        <v>23.480139999999992</v>
      </c>
      <c r="T350" s="214">
        <v>0.32385699999999962</v>
      </c>
      <c r="U350" s="214">
        <v>0.72200699999999962</v>
      </c>
      <c r="V350" s="229">
        <v>-14.156999999999996</v>
      </c>
    </row>
    <row r="351" spans="1:22" s="11" customFormat="1" x14ac:dyDescent="0.2">
      <c r="A351" s="304"/>
      <c r="B351" s="32">
        <v>345</v>
      </c>
      <c r="C351" s="211" t="s">
        <v>540</v>
      </c>
      <c r="D351" s="212">
        <v>36</v>
      </c>
      <c r="E351" s="212">
        <v>1987</v>
      </c>
      <c r="F351" s="213">
        <v>2176.88</v>
      </c>
      <c r="G351" s="213">
        <v>2176.88</v>
      </c>
      <c r="H351" s="214">
        <v>10.233000000000001</v>
      </c>
      <c r="I351" s="214">
        <v>10.233000000000001</v>
      </c>
      <c r="J351" s="214">
        <v>6.1625519999999998</v>
      </c>
      <c r="K351" s="214">
        <v>5.745000000000001</v>
      </c>
      <c r="L351" s="214">
        <v>6.3657634830000012</v>
      </c>
      <c r="M351" s="214">
        <v>88</v>
      </c>
      <c r="N351" s="214">
        <v>4.4879999999999995</v>
      </c>
      <c r="O351" s="214">
        <v>75.828166999999993</v>
      </c>
      <c r="P351" s="214">
        <v>3.8672365169999994</v>
      </c>
      <c r="Q351" s="215">
        <v>171.18199999999999</v>
      </c>
      <c r="R351" s="215">
        <v>159.58333333333337</v>
      </c>
      <c r="S351" s="215">
        <v>176.82676341666672</v>
      </c>
      <c r="T351" s="214">
        <v>0.20321148300000136</v>
      </c>
      <c r="U351" s="214">
        <v>0.62076348300000017</v>
      </c>
      <c r="V351" s="229">
        <v>-12.171833000000007</v>
      </c>
    </row>
    <row r="352" spans="1:22" s="11" customFormat="1" x14ac:dyDescent="0.2">
      <c r="A352" s="304"/>
      <c r="B352" s="32">
        <v>346</v>
      </c>
      <c r="C352" s="211" t="s">
        <v>546</v>
      </c>
      <c r="D352" s="212">
        <v>40</v>
      </c>
      <c r="E352" s="212">
        <v>1983</v>
      </c>
      <c r="F352" s="213">
        <v>2186.7199999999998</v>
      </c>
      <c r="G352" s="213">
        <v>2186.7199999999998</v>
      </c>
      <c r="H352" s="214">
        <v>10.768000000000001</v>
      </c>
      <c r="I352" s="214">
        <v>10.768000000000001</v>
      </c>
      <c r="J352" s="214">
        <v>5.6524799999999997</v>
      </c>
      <c r="K352" s="214">
        <v>4.9540000000000006</v>
      </c>
      <c r="L352" s="214">
        <v>5.9078870170000011</v>
      </c>
      <c r="M352" s="214">
        <v>114</v>
      </c>
      <c r="N352" s="214">
        <v>5.8140000000000001</v>
      </c>
      <c r="O352" s="214">
        <v>95.296333000000004</v>
      </c>
      <c r="P352" s="214">
        <v>4.8601129829999996</v>
      </c>
      <c r="Q352" s="215">
        <v>141.31199999999998</v>
      </c>
      <c r="R352" s="215">
        <v>123.85000000000002</v>
      </c>
      <c r="S352" s="215">
        <v>147.69717542500001</v>
      </c>
      <c r="T352" s="214">
        <v>0.25540701700000135</v>
      </c>
      <c r="U352" s="214">
        <v>0.95388701700000045</v>
      </c>
      <c r="V352" s="229">
        <v>-18.703666999999996</v>
      </c>
    </row>
    <row r="353" spans="1:22" s="11" customFormat="1" x14ac:dyDescent="0.2">
      <c r="A353" s="304"/>
      <c r="B353" s="32">
        <v>347</v>
      </c>
      <c r="C353" s="211" t="s">
        <v>547</v>
      </c>
      <c r="D353" s="212">
        <v>36</v>
      </c>
      <c r="E353" s="212">
        <v>1986</v>
      </c>
      <c r="F353" s="213">
        <v>1988.92</v>
      </c>
      <c r="G353" s="213">
        <v>1988.92</v>
      </c>
      <c r="H353" s="214">
        <v>12.039</v>
      </c>
      <c r="I353" s="214">
        <v>12.039</v>
      </c>
      <c r="J353" s="214">
        <v>7.3886399999999997</v>
      </c>
      <c r="K353" s="214">
        <v>6.8369999999999997</v>
      </c>
      <c r="L353" s="214">
        <v>7.620819</v>
      </c>
      <c r="M353" s="214">
        <v>102</v>
      </c>
      <c r="N353" s="214">
        <v>5.202</v>
      </c>
      <c r="O353" s="214">
        <v>86.631</v>
      </c>
      <c r="P353" s="214">
        <v>4.4181809999999997</v>
      </c>
      <c r="Q353" s="215">
        <v>205.23999999999998</v>
      </c>
      <c r="R353" s="215">
        <v>189.91666666666666</v>
      </c>
      <c r="S353" s="215">
        <v>211.68941666666669</v>
      </c>
      <c r="T353" s="214">
        <v>0.23217900000000036</v>
      </c>
      <c r="U353" s="214">
        <v>0.78381900000000027</v>
      </c>
      <c r="V353" s="229">
        <v>-15.369</v>
      </c>
    </row>
    <row r="354" spans="1:22" s="11" customFormat="1" x14ac:dyDescent="0.2">
      <c r="A354" s="304"/>
      <c r="B354" s="32">
        <v>348</v>
      </c>
      <c r="C354" s="211" t="s">
        <v>548</v>
      </c>
      <c r="D354" s="212">
        <v>72</v>
      </c>
      <c r="E354" s="212">
        <v>1985</v>
      </c>
      <c r="F354" s="213">
        <v>4428.07</v>
      </c>
      <c r="G354" s="213">
        <v>4428.07</v>
      </c>
      <c r="H354" s="214">
        <v>21.693999999999999</v>
      </c>
      <c r="I354" s="214">
        <v>21.693999999999999</v>
      </c>
      <c r="J354" s="214">
        <v>12.324456</v>
      </c>
      <c r="K354" s="214">
        <v>12.208</v>
      </c>
      <c r="L354" s="214">
        <v>12.792205000000001</v>
      </c>
      <c r="M354" s="214">
        <v>186</v>
      </c>
      <c r="N354" s="214">
        <v>9.4859999999999989</v>
      </c>
      <c r="O354" s="214">
        <v>174.54499999999999</v>
      </c>
      <c r="P354" s="214">
        <v>8.9017949999999981</v>
      </c>
      <c r="Q354" s="215">
        <v>171.173</v>
      </c>
      <c r="R354" s="215">
        <v>169.55555555555554</v>
      </c>
      <c r="S354" s="215">
        <v>177.6695138888889</v>
      </c>
      <c r="T354" s="214">
        <v>0.4677490000000013</v>
      </c>
      <c r="U354" s="214">
        <v>0.58420500000000075</v>
      </c>
      <c r="V354" s="229">
        <v>-11.455000000000013</v>
      </c>
    </row>
    <row r="355" spans="1:22" s="11" customFormat="1" x14ac:dyDescent="0.2">
      <c r="A355" s="304"/>
      <c r="B355" s="32">
        <v>349</v>
      </c>
      <c r="C355" s="211" t="s">
        <v>549</v>
      </c>
      <c r="D355" s="212">
        <v>20</v>
      </c>
      <c r="E355" s="212">
        <v>1991</v>
      </c>
      <c r="F355" s="213">
        <v>1071.33</v>
      </c>
      <c r="G355" s="213">
        <v>1071.33</v>
      </c>
      <c r="H355" s="214">
        <v>5.5629999999999997</v>
      </c>
      <c r="I355" s="214">
        <v>5.5629999999999997</v>
      </c>
      <c r="J355" s="214">
        <v>3.0947399999999998</v>
      </c>
      <c r="K355" s="214">
        <v>3.2679999999999998</v>
      </c>
      <c r="L355" s="214">
        <v>3.2179689999999996</v>
      </c>
      <c r="M355" s="214">
        <v>45</v>
      </c>
      <c r="N355" s="214">
        <v>2.2949999999999999</v>
      </c>
      <c r="O355" s="214">
        <v>45.981000000000002</v>
      </c>
      <c r="P355" s="214">
        <v>2.3450310000000001</v>
      </c>
      <c r="Q355" s="215">
        <v>154.73699999999999</v>
      </c>
      <c r="R355" s="215">
        <v>163.4</v>
      </c>
      <c r="S355" s="215">
        <v>160.89844999999997</v>
      </c>
      <c r="T355" s="214">
        <v>0.12322899999999981</v>
      </c>
      <c r="U355" s="214">
        <v>-5.0031000000000159E-2</v>
      </c>
      <c r="V355" s="229">
        <v>0.98100000000000165</v>
      </c>
    </row>
    <row r="356" spans="1:22" s="11" customFormat="1" x14ac:dyDescent="0.2">
      <c r="A356" s="304"/>
      <c r="B356" s="32">
        <v>350</v>
      </c>
      <c r="C356" s="211" t="s">
        <v>550</v>
      </c>
      <c r="D356" s="212">
        <v>32</v>
      </c>
      <c r="E356" s="212">
        <v>1986</v>
      </c>
      <c r="F356" s="213">
        <v>1927.93</v>
      </c>
      <c r="G356" s="213">
        <v>1927.93</v>
      </c>
      <c r="H356" s="214">
        <v>13.14</v>
      </c>
      <c r="I356" s="214">
        <v>13.14</v>
      </c>
      <c r="J356" s="216">
        <v>7.68</v>
      </c>
      <c r="K356" s="214">
        <v>7.4280000000000008</v>
      </c>
      <c r="L356" s="214">
        <v>9.3517200000000003</v>
      </c>
      <c r="M356" s="214">
        <v>112</v>
      </c>
      <c r="N356" s="214">
        <v>5.7119999999999997</v>
      </c>
      <c r="O356" s="214">
        <v>74.28</v>
      </c>
      <c r="P356" s="214">
        <v>3.7882799999999999</v>
      </c>
      <c r="Q356" s="215">
        <v>240</v>
      </c>
      <c r="R356" s="215">
        <v>232.12500000000003</v>
      </c>
      <c r="S356" s="215">
        <v>292.24125000000004</v>
      </c>
      <c r="T356" s="214">
        <v>1.6717200000000005</v>
      </c>
      <c r="U356" s="214">
        <v>1.9237199999999999</v>
      </c>
      <c r="V356" s="229">
        <v>-37.72</v>
      </c>
    </row>
    <row r="357" spans="1:22" s="11" customFormat="1" x14ac:dyDescent="0.2">
      <c r="A357" s="304"/>
      <c r="B357" s="32">
        <v>351</v>
      </c>
      <c r="C357" s="211" t="s">
        <v>551</v>
      </c>
      <c r="D357" s="212">
        <v>72</v>
      </c>
      <c r="E357" s="212">
        <v>1977</v>
      </c>
      <c r="F357" s="213">
        <v>3773.19</v>
      </c>
      <c r="G357" s="213">
        <v>3773.19</v>
      </c>
      <c r="H357" s="214">
        <v>15.725</v>
      </c>
      <c r="I357" s="214">
        <v>15.725</v>
      </c>
      <c r="J357" s="216">
        <v>7.3788479999999996</v>
      </c>
      <c r="K357" s="214">
        <v>7.0549999999999997</v>
      </c>
      <c r="L357" s="214">
        <v>7.7955029659999999</v>
      </c>
      <c r="M357" s="214">
        <v>170</v>
      </c>
      <c r="N357" s="214">
        <v>8.67</v>
      </c>
      <c r="O357" s="214">
        <v>155.480334</v>
      </c>
      <c r="P357" s="214">
        <v>7.9294970339999997</v>
      </c>
      <c r="Q357" s="215">
        <v>102.48399999999999</v>
      </c>
      <c r="R357" s="215">
        <v>97.986111111111114</v>
      </c>
      <c r="S357" s="215">
        <v>108.27087452777778</v>
      </c>
      <c r="T357" s="214">
        <v>0.41665496600000029</v>
      </c>
      <c r="U357" s="214">
        <v>0.74050296600000021</v>
      </c>
      <c r="V357" s="229">
        <v>-14.519666000000001</v>
      </c>
    </row>
    <row r="358" spans="1:22" s="11" customFormat="1" x14ac:dyDescent="0.2">
      <c r="A358" s="304"/>
      <c r="B358" s="32">
        <v>352</v>
      </c>
      <c r="C358" s="211" t="s">
        <v>552</v>
      </c>
      <c r="D358" s="212">
        <v>31</v>
      </c>
      <c r="E358" s="212">
        <v>1986</v>
      </c>
      <c r="F358" s="213">
        <v>1870.28</v>
      </c>
      <c r="G358" s="213">
        <v>1870.28</v>
      </c>
      <c r="H358" s="214">
        <v>7.9850000000000003</v>
      </c>
      <c r="I358" s="214">
        <v>7.9850000000000003</v>
      </c>
      <c r="J358" s="216">
        <v>3.951911</v>
      </c>
      <c r="K358" s="214">
        <v>3.3440000000000003</v>
      </c>
      <c r="L358" s="214">
        <v>4.1532680000000006</v>
      </c>
      <c r="M358" s="214">
        <v>91</v>
      </c>
      <c r="N358" s="214">
        <v>4.641</v>
      </c>
      <c r="O358" s="214">
        <v>75.132000000000005</v>
      </c>
      <c r="P358" s="214">
        <v>3.8317320000000001</v>
      </c>
      <c r="Q358" s="215">
        <v>127.48100000000001</v>
      </c>
      <c r="R358" s="215">
        <v>107.8709677419355</v>
      </c>
      <c r="S358" s="215">
        <v>133.97638709677423</v>
      </c>
      <c r="T358" s="214">
        <v>0.20135700000000067</v>
      </c>
      <c r="U358" s="214">
        <v>0.80926799999999988</v>
      </c>
      <c r="V358" s="229">
        <v>-15.867999999999995</v>
      </c>
    </row>
    <row r="359" spans="1:22" s="11" customFormat="1" x14ac:dyDescent="0.2">
      <c r="A359" s="304"/>
      <c r="B359" s="32">
        <v>353</v>
      </c>
      <c r="C359" s="211" t="s">
        <v>554</v>
      </c>
      <c r="D359" s="212">
        <v>88</v>
      </c>
      <c r="E359" s="212">
        <v>1986</v>
      </c>
      <c r="F359" s="213">
        <v>5195.53</v>
      </c>
      <c r="G359" s="213">
        <v>5195.53</v>
      </c>
      <c r="H359" s="214">
        <v>29.631</v>
      </c>
      <c r="I359" s="214">
        <v>29.631</v>
      </c>
      <c r="J359" s="216">
        <v>17.806232000000001</v>
      </c>
      <c r="K359" s="214">
        <v>17.187000000000001</v>
      </c>
      <c r="L359" s="214">
        <v>18.396567000000001</v>
      </c>
      <c r="M359" s="214">
        <v>244</v>
      </c>
      <c r="N359" s="214">
        <v>12.443999999999999</v>
      </c>
      <c r="O359" s="214">
        <v>220.28299999999999</v>
      </c>
      <c r="P359" s="214">
        <v>11.234432999999999</v>
      </c>
      <c r="Q359" s="215">
        <v>202.34354545454545</v>
      </c>
      <c r="R359" s="215">
        <v>195.30681818181819</v>
      </c>
      <c r="S359" s="215">
        <v>209.05189772727275</v>
      </c>
      <c r="T359" s="214">
        <v>0.59033499999999961</v>
      </c>
      <c r="U359" s="214">
        <v>1.2095669999999998</v>
      </c>
      <c r="V359" s="229">
        <v>-23.717000000000013</v>
      </c>
    </row>
    <row r="360" spans="1:22" s="11" customFormat="1" x14ac:dyDescent="0.2">
      <c r="A360" s="304"/>
      <c r="B360" s="32">
        <v>354</v>
      </c>
      <c r="C360" s="211" t="s">
        <v>555</v>
      </c>
      <c r="D360" s="212">
        <v>71</v>
      </c>
      <c r="E360" s="212">
        <v>1985</v>
      </c>
      <c r="F360" s="213">
        <v>4324.5</v>
      </c>
      <c r="G360" s="213">
        <v>4324.5</v>
      </c>
      <c r="H360" s="214">
        <v>26.398</v>
      </c>
      <c r="I360" s="214">
        <v>26.398</v>
      </c>
      <c r="J360" s="216">
        <v>18.205919999999999</v>
      </c>
      <c r="K360" s="214">
        <v>17.881</v>
      </c>
      <c r="L360" s="214">
        <v>18.614881483000001</v>
      </c>
      <c r="M360" s="214">
        <v>167</v>
      </c>
      <c r="N360" s="214">
        <v>8.5169999999999995</v>
      </c>
      <c r="O360" s="214">
        <v>152.61016699999999</v>
      </c>
      <c r="P360" s="214">
        <v>7.7831185169999992</v>
      </c>
      <c r="Q360" s="215">
        <v>256.42140845070418</v>
      </c>
      <c r="R360" s="215">
        <v>251.8450704225352</v>
      </c>
      <c r="S360" s="215">
        <v>262.18142933802818</v>
      </c>
      <c r="T360" s="214">
        <v>0.40896148300000235</v>
      </c>
      <c r="U360" s="214">
        <v>0.73388148300000022</v>
      </c>
      <c r="V360" s="229">
        <v>-14.38983300000001</v>
      </c>
    </row>
    <row r="361" spans="1:22" s="11" customFormat="1" x14ac:dyDescent="0.2">
      <c r="A361" s="304"/>
      <c r="B361" s="32">
        <v>355</v>
      </c>
      <c r="C361" s="211" t="s">
        <v>558</v>
      </c>
      <c r="D361" s="212">
        <v>59</v>
      </c>
      <c r="E361" s="212">
        <v>1964</v>
      </c>
      <c r="F361" s="213">
        <v>2642.27</v>
      </c>
      <c r="G361" s="213">
        <v>2642.27</v>
      </c>
      <c r="H361" s="214">
        <v>20.501999999999999</v>
      </c>
      <c r="I361" s="214">
        <v>20.501999999999999</v>
      </c>
      <c r="J361" s="214">
        <v>13.90156</v>
      </c>
      <c r="K361" s="214">
        <v>11.219999999999999</v>
      </c>
      <c r="L361" s="214">
        <v>14.231090999999999</v>
      </c>
      <c r="M361" s="214">
        <v>182</v>
      </c>
      <c r="N361" s="214">
        <v>9.282</v>
      </c>
      <c r="O361" s="214">
        <v>122.959</v>
      </c>
      <c r="P361" s="214">
        <v>6.2709089999999996</v>
      </c>
      <c r="Q361" s="215">
        <v>235.61966101694915</v>
      </c>
      <c r="R361" s="215">
        <v>190.16949152542369</v>
      </c>
      <c r="S361" s="215">
        <v>241.2049322033898</v>
      </c>
      <c r="T361" s="214">
        <v>0.32953099999999935</v>
      </c>
      <c r="U361" s="214">
        <v>3.0110910000000004</v>
      </c>
      <c r="V361" s="229">
        <v>-59.040999999999997</v>
      </c>
    </row>
    <row r="362" spans="1:22" s="11" customFormat="1" x14ac:dyDescent="0.2">
      <c r="A362" s="304"/>
      <c r="B362" s="32">
        <v>356</v>
      </c>
      <c r="C362" s="211" t="s">
        <v>560</v>
      </c>
      <c r="D362" s="212">
        <v>32</v>
      </c>
      <c r="E362" s="212">
        <v>1960</v>
      </c>
      <c r="F362" s="213">
        <v>1214.6199999999999</v>
      </c>
      <c r="G362" s="213">
        <v>1214.6199999999999</v>
      </c>
      <c r="H362" s="214">
        <v>3.7290000000000001</v>
      </c>
      <c r="I362" s="214">
        <v>3.7290000000000001</v>
      </c>
      <c r="J362" s="216">
        <v>0.62220799999999998</v>
      </c>
      <c r="K362" s="214">
        <v>0.4650000000000003</v>
      </c>
      <c r="L362" s="214">
        <v>0.77732400000000057</v>
      </c>
      <c r="M362" s="214">
        <v>64</v>
      </c>
      <c r="N362" s="214">
        <v>3.2639999999999998</v>
      </c>
      <c r="O362" s="214">
        <v>57.875999999999998</v>
      </c>
      <c r="P362" s="214">
        <v>2.9516759999999995</v>
      </c>
      <c r="Q362" s="215">
        <v>19.443999999999999</v>
      </c>
      <c r="R362" s="215">
        <v>14.531250000000009</v>
      </c>
      <c r="S362" s="215">
        <v>24.291375000000016</v>
      </c>
      <c r="T362" s="214">
        <v>0.15511600000000059</v>
      </c>
      <c r="U362" s="214">
        <v>0.31232400000000027</v>
      </c>
      <c r="V362" s="229">
        <v>-6.1240000000000023</v>
      </c>
    </row>
    <row r="363" spans="1:22" s="11" customFormat="1" x14ac:dyDescent="0.2">
      <c r="A363" s="304"/>
      <c r="B363" s="32">
        <v>357</v>
      </c>
      <c r="C363" s="211" t="s">
        <v>561</v>
      </c>
      <c r="D363" s="212">
        <v>36</v>
      </c>
      <c r="E363" s="212">
        <v>1979</v>
      </c>
      <c r="F363" s="213">
        <v>2065.8000000000002</v>
      </c>
      <c r="G363" s="213">
        <v>2065.8000000000002</v>
      </c>
      <c r="H363" s="214">
        <v>14.696</v>
      </c>
      <c r="I363" s="214">
        <v>14.696</v>
      </c>
      <c r="J363" s="216">
        <v>9.2336760000000009</v>
      </c>
      <c r="K363" s="214">
        <v>9.1879999999999988</v>
      </c>
      <c r="L363" s="214">
        <v>9.5063929999999992</v>
      </c>
      <c r="M363" s="214">
        <v>108</v>
      </c>
      <c r="N363" s="214">
        <v>5.508</v>
      </c>
      <c r="O363" s="214">
        <v>101.75700000000001</v>
      </c>
      <c r="P363" s="214">
        <v>5.1896069999999996</v>
      </c>
      <c r="Q363" s="215">
        <v>256.49100000000004</v>
      </c>
      <c r="R363" s="215">
        <v>255.22222222222217</v>
      </c>
      <c r="S363" s="215">
        <v>264.06647222222222</v>
      </c>
      <c r="T363" s="214">
        <v>0.27271699999999832</v>
      </c>
      <c r="U363" s="214">
        <v>0.31839300000000037</v>
      </c>
      <c r="V363" s="229">
        <v>-6.242999999999995</v>
      </c>
    </row>
    <row r="364" spans="1:22" s="11" customFormat="1" x14ac:dyDescent="0.2">
      <c r="A364" s="304"/>
      <c r="B364" s="32">
        <v>358</v>
      </c>
      <c r="C364" s="211" t="s">
        <v>562</v>
      </c>
      <c r="D364" s="212">
        <v>60</v>
      </c>
      <c r="E364" s="212">
        <v>1981</v>
      </c>
      <c r="F364" s="213">
        <v>3139.2</v>
      </c>
      <c r="G364" s="213">
        <v>3139.2</v>
      </c>
      <c r="H364" s="214">
        <v>20.856999999999999</v>
      </c>
      <c r="I364" s="214">
        <v>20.856999999999999</v>
      </c>
      <c r="J364" s="216">
        <v>11.874000000000001</v>
      </c>
      <c r="K364" s="214">
        <v>10.81</v>
      </c>
      <c r="L364" s="214">
        <v>12.322456000000001</v>
      </c>
      <c r="M364" s="214">
        <v>197</v>
      </c>
      <c r="N364" s="214">
        <v>10.046999999999999</v>
      </c>
      <c r="O364" s="214">
        <v>167.34399999999999</v>
      </c>
      <c r="P364" s="214">
        <v>8.5345439999999986</v>
      </c>
      <c r="Q364" s="215">
        <v>197.9</v>
      </c>
      <c r="R364" s="215">
        <v>180.16666666666666</v>
      </c>
      <c r="S364" s="215">
        <v>205.37426666666667</v>
      </c>
      <c r="T364" s="214">
        <v>0.44845600000000019</v>
      </c>
      <c r="U364" s="214">
        <v>1.5124560000000002</v>
      </c>
      <c r="V364" s="229">
        <v>-29.656000000000006</v>
      </c>
    </row>
    <row r="365" spans="1:22" s="11" customFormat="1" x14ac:dyDescent="0.2">
      <c r="A365" s="304"/>
      <c r="B365" s="32">
        <v>359</v>
      </c>
      <c r="C365" s="211" t="s">
        <v>567</v>
      </c>
      <c r="D365" s="212">
        <v>4</v>
      </c>
      <c r="E365" s="212">
        <v>1940</v>
      </c>
      <c r="F365" s="213">
        <v>383.02000000000004</v>
      </c>
      <c r="G365" s="213">
        <v>383.02000000000004</v>
      </c>
      <c r="H365" s="214">
        <v>1.95</v>
      </c>
      <c r="I365" s="214">
        <v>1.95</v>
      </c>
      <c r="J365" s="216">
        <v>0.57595200000000002</v>
      </c>
      <c r="K365" s="214">
        <v>0.1140000000000001</v>
      </c>
      <c r="L365" s="214">
        <v>0.64455299999999993</v>
      </c>
      <c r="M365" s="214">
        <v>36</v>
      </c>
      <c r="N365" s="214">
        <v>1.8359999999999999</v>
      </c>
      <c r="O365" s="214">
        <v>25.597000000000001</v>
      </c>
      <c r="P365" s="214">
        <v>1.305447</v>
      </c>
      <c r="Q365" s="215">
        <v>143.988</v>
      </c>
      <c r="R365" s="215">
        <v>28.500000000000025</v>
      </c>
      <c r="S365" s="215">
        <v>161.13824999999997</v>
      </c>
      <c r="T365" s="214">
        <v>6.8600999999999912E-2</v>
      </c>
      <c r="U365" s="214">
        <v>0.53055299999999983</v>
      </c>
      <c r="V365" s="229">
        <v>-10.402999999999999</v>
      </c>
    </row>
    <row r="366" spans="1:22" s="11" customFormat="1" x14ac:dyDescent="0.2">
      <c r="A366" s="304"/>
      <c r="B366" s="32">
        <v>360</v>
      </c>
      <c r="C366" s="211" t="s">
        <v>568</v>
      </c>
      <c r="D366" s="212">
        <v>4</v>
      </c>
      <c r="E366" s="212">
        <v>1963</v>
      </c>
      <c r="F366" s="213">
        <v>150.99</v>
      </c>
      <c r="G366" s="213">
        <v>150.99</v>
      </c>
      <c r="H366" s="214">
        <v>0.61</v>
      </c>
      <c r="I366" s="214">
        <v>0.61</v>
      </c>
      <c r="J366" s="216">
        <v>0.14008399999999999</v>
      </c>
      <c r="K366" s="214">
        <v>9.9999999999999978E-2</v>
      </c>
      <c r="L366" s="214">
        <v>0.16354600000000002</v>
      </c>
      <c r="M366" s="214">
        <v>10</v>
      </c>
      <c r="N366" s="214">
        <v>0.51</v>
      </c>
      <c r="O366" s="214">
        <v>8.7539999999999996</v>
      </c>
      <c r="P366" s="214">
        <v>0.44645399999999996</v>
      </c>
      <c r="Q366" s="215">
        <v>35.020999999999994</v>
      </c>
      <c r="R366" s="215">
        <v>24.999999999999993</v>
      </c>
      <c r="S366" s="215">
        <v>40.886500000000005</v>
      </c>
      <c r="T366" s="214">
        <v>2.3462000000000038E-2</v>
      </c>
      <c r="U366" s="214">
        <v>6.3546000000000047E-2</v>
      </c>
      <c r="V366" s="229">
        <v>-1.2460000000000004</v>
      </c>
    </row>
    <row r="367" spans="1:22" s="11" customFormat="1" x14ac:dyDescent="0.2">
      <c r="A367" s="304"/>
      <c r="B367" s="32">
        <v>361</v>
      </c>
      <c r="C367" s="217" t="s">
        <v>606</v>
      </c>
      <c r="D367" s="218">
        <v>20</v>
      </c>
      <c r="E367" s="218">
        <v>1990</v>
      </c>
      <c r="F367" s="219">
        <v>1074.54</v>
      </c>
      <c r="G367" s="219">
        <v>1074.54</v>
      </c>
      <c r="H367" s="220">
        <v>5.0949999999999998</v>
      </c>
      <c r="I367" s="221">
        <v>5.0949999999999998</v>
      </c>
      <c r="J367" s="220">
        <v>3.46882</v>
      </c>
      <c r="K367" s="221">
        <v>2.9377</v>
      </c>
      <c r="L367" s="221">
        <v>3.4739139999999997</v>
      </c>
      <c r="M367" s="221">
        <v>42.3</v>
      </c>
      <c r="N367" s="221">
        <v>2.1572999999999998</v>
      </c>
      <c r="O367" s="221">
        <v>31.786000000000001</v>
      </c>
      <c r="P367" s="221">
        <v>1.621086</v>
      </c>
      <c r="Q367" s="222">
        <v>173.441</v>
      </c>
      <c r="R367" s="222">
        <v>146.88499999999999</v>
      </c>
      <c r="S367" s="222">
        <v>173.69569999999999</v>
      </c>
      <c r="T367" s="221">
        <v>5.0939999999997099E-3</v>
      </c>
      <c r="U367" s="221">
        <v>0.53621399999999975</v>
      </c>
      <c r="V367" s="230">
        <v>-10.513999999999996</v>
      </c>
    </row>
    <row r="368" spans="1:22" s="11" customFormat="1" x14ac:dyDescent="0.2">
      <c r="A368" s="304"/>
      <c r="B368" s="32">
        <v>362</v>
      </c>
      <c r="C368" s="217" t="s">
        <v>607</v>
      </c>
      <c r="D368" s="218">
        <v>30</v>
      </c>
      <c r="E368" s="218">
        <v>1974</v>
      </c>
      <c r="F368" s="219">
        <v>1743.53</v>
      </c>
      <c r="G368" s="219">
        <v>1743.53</v>
      </c>
      <c r="H368" s="220">
        <v>6.9880000000000004</v>
      </c>
      <c r="I368" s="221">
        <v>6.9880000000000004</v>
      </c>
      <c r="J368" s="220">
        <v>4.5414300000000001</v>
      </c>
      <c r="K368" s="221">
        <v>4.2844900000000008</v>
      </c>
      <c r="L368" s="221">
        <v>4.5490780000000006</v>
      </c>
      <c r="M368" s="221">
        <v>53.01</v>
      </c>
      <c r="N368" s="221">
        <v>2.7035099999999996</v>
      </c>
      <c r="O368" s="221">
        <v>47.822000000000003</v>
      </c>
      <c r="P368" s="221">
        <v>2.4389219999999998</v>
      </c>
      <c r="Q368" s="222">
        <v>151.381</v>
      </c>
      <c r="R368" s="222">
        <v>142.81633333333335</v>
      </c>
      <c r="S368" s="222">
        <v>151.63593333333336</v>
      </c>
      <c r="T368" s="221">
        <v>7.6480000000005433E-3</v>
      </c>
      <c r="U368" s="221">
        <v>0.26458799999999982</v>
      </c>
      <c r="V368" s="230">
        <v>-5.1879999999999953</v>
      </c>
    </row>
    <row r="369" spans="1:22" s="11" customFormat="1" x14ac:dyDescent="0.2">
      <c r="A369" s="304"/>
      <c r="B369" s="32">
        <v>363</v>
      </c>
      <c r="C369" s="217" t="s">
        <v>608</v>
      </c>
      <c r="D369" s="218">
        <v>12</v>
      </c>
      <c r="E369" s="218">
        <v>1968</v>
      </c>
      <c r="F369" s="219">
        <v>536.53</v>
      </c>
      <c r="G369" s="219">
        <v>536.53</v>
      </c>
      <c r="H369" s="220">
        <v>1.0169999999999999</v>
      </c>
      <c r="I369" s="221">
        <v>1.0169999999999999</v>
      </c>
      <c r="J369" s="220">
        <v>0.80310000000000004</v>
      </c>
      <c r="K369" s="221">
        <v>0.70691999999999999</v>
      </c>
      <c r="L369" s="221">
        <v>0.80376899999999996</v>
      </c>
      <c r="M369" s="221">
        <v>6.08</v>
      </c>
      <c r="N369" s="221">
        <v>0.31007999999999997</v>
      </c>
      <c r="O369" s="221">
        <v>4.181</v>
      </c>
      <c r="P369" s="221">
        <v>0.21323099999999998</v>
      </c>
      <c r="Q369" s="222">
        <v>66.924999999999997</v>
      </c>
      <c r="R369" s="222">
        <v>58.91</v>
      </c>
      <c r="S369" s="222">
        <v>66.98075</v>
      </c>
      <c r="T369" s="221">
        <v>6.6899999999991966E-4</v>
      </c>
      <c r="U369" s="221">
        <v>9.6848999999999991E-2</v>
      </c>
      <c r="V369" s="230">
        <v>-1.899</v>
      </c>
    </row>
    <row r="370" spans="1:22" s="11" customFormat="1" x14ac:dyDescent="0.2">
      <c r="A370" s="304"/>
      <c r="B370" s="32">
        <v>364</v>
      </c>
      <c r="C370" s="217" t="s">
        <v>609</v>
      </c>
      <c r="D370" s="218">
        <v>18</v>
      </c>
      <c r="E370" s="218">
        <v>1989</v>
      </c>
      <c r="F370" s="219">
        <v>937.87</v>
      </c>
      <c r="G370" s="219">
        <v>937.87</v>
      </c>
      <c r="H370" s="220">
        <v>2.6219999999999999</v>
      </c>
      <c r="I370" s="221">
        <v>2.6219999999999999</v>
      </c>
      <c r="J370" s="220">
        <v>1.8524050000000001</v>
      </c>
      <c r="K370" s="221">
        <v>1.5836399999999999</v>
      </c>
      <c r="L370" s="221">
        <v>1.8548070000000001</v>
      </c>
      <c r="M370" s="221">
        <v>20.36</v>
      </c>
      <c r="N370" s="221">
        <v>1.0383599999999999</v>
      </c>
      <c r="O370" s="221">
        <v>15.042999999999999</v>
      </c>
      <c r="P370" s="221">
        <v>0.7671929999999999</v>
      </c>
      <c r="Q370" s="222">
        <v>102.91138888888889</v>
      </c>
      <c r="R370" s="222">
        <v>87.97999999999999</v>
      </c>
      <c r="S370" s="222">
        <v>103.04483333333333</v>
      </c>
      <c r="T370" s="221">
        <v>2.4020000000000152E-3</v>
      </c>
      <c r="U370" s="221">
        <v>0.27116700000000005</v>
      </c>
      <c r="V370" s="230">
        <v>-5.3170000000000002</v>
      </c>
    </row>
    <row r="371" spans="1:22" s="11" customFormat="1" ht="13.5" thickBot="1" x14ac:dyDescent="0.25">
      <c r="A371" s="305"/>
      <c r="B371" s="42">
        <v>365</v>
      </c>
      <c r="C371" s="231" t="s">
        <v>610</v>
      </c>
      <c r="D371" s="232">
        <v>30</v>
      </c>
      <c r="E371" s="232">
        <v>1990</v>
      </c>
      <c r="F371" s="233">
        <v>1613.04</v>
      </c>
      <c r="G371" s="233">
        <v>1613.04</v>
      </c>
      <c r="H371" s="233">
        <v>6.71</v>
      </c>
      <c r="I371" s="234">
        <v>6.71</v>
      </c>
      <c r="J371" s="233">
        <v>4.2747890000000002</v>
      </c>
      <c r="K371" s="234">
        <v>4.16</v>
      </c>
      <c r="L371" s="234">
        <v>4.2824</v>
      </c>
      <c r="M371" s="234">
        <v>50</v>
      </c>
      <c r="N371" s="234">
        <v>2.5499999999999998</v>
      </c>
      <c r="O371" s="234">
        <v>47.6</v>
      </c>
      <c r="P371" s="234">
        <v>2.4276</v>
      </c>
      <c r="Q371" s="235">
        <v>142.49296666666666</v>
      </c>
      <c r="R371" s="235">
        <v>138.66666666666666</v>
      </c>
      <c r="S371" s="235">
        <v>142.74666666666664</v>
      </c>
      <c r="T371" s="234">
        <v>7.6109999999998124E-3</v>
      </c>
      <c r="U371" s="234">
        <v>0.12239999999999984</v>
      </c>
      <c r="V371" s="236">
        <v>-2.3999999999999986</v>
      </c>
    </row>
    <row r="372" spans="1:22" s="11" customFormat="1" x14ac:dyDescent="0.2">
      <c r="A372" s="306" t="s">
        <v>32</v>
      </c>
      <c r="B372" s="39">
        <v>366</v>
      </c>
      <c r="C372" s="283" t="s">
        <v>56</v>
      </c>
      <c r="D372" s="284">
        <v>45</v>
      </c>
      <c r="E372" s="284" t="s">
        <v>33</v>
      </c>
      <c r="F372" s="285">
        <v>2255.4</v>
      </c>
      <c r="G372" s="285">
        <v>2255.4</v>
      </c>
      <c r="H372" s="285">
        <v>9.1999999999999993</v>
      </c>
      <c r="I372" s="285">
        <v>9.1999999999999993</v>
      </c>
      <c r="J372" s="285">
        <v>5.84</v>
      </c>
      <c r="K372" s="285">
        <v>6.8744599999999991</v>
      </c>
      <c r="L372" s="285">
        <v>7.9264899999999994</v>
      </c>
      <c r="M372" s="285">
        <v>42</v>
      </c>
      <c r="N372" s="285">
        <v>2.3255400000000002</v>
      </c>
      <c r="O372" s="285">
        <v>23</v>
      </c>
      <c r="P372" s="285">
        <v>1.2735100000000001</v>
      </c>
      <c r="Q372" s="286">
        <v>129.77777777777777</v>
      </c>
      <c r="R372" s="286">
        <v>152.76577777777777</v>
      </c>
      <c r="S372" s="286">
        <v>176.14422222222223</v>
      </c>
      <c r="T372" s="285">
        <v>2.0864899999999995</v>
      </c>
      <c r="U372" s="285">
        <v>1.05203</v>
      </c>
      <c r="V372" s="287">
        <v>-19</v>
      </c>
    </row>
    <row r="373" spans="1:22" s="11" customFormat="1" x14ac:dyDescent="0.2">
      <c r="A373" s="307"/>
      <c r="B373" s="33">
        <v>367</v>
      </c>
      <c r="C373" s="237" t="s">
        <v>57</v>
      </c>
      <c r="D373" s="238">
        <v>41</v>
      </c>
      <c r="E373" s="238" t="s">
        <v>33</v>
      </c>
      <c r="F373" s="239">
        <v>2176.3000000000002</v>
      </c>
      <c r="G373" s="239">
        <v>2176.3000000000002</v>
      </c>
      <c r="H373" s="239">
        <v>8.9969999999999999</v>
      </c>
      <c r="I373" s="239">
        <v>8.9969999999999999</v>
      </c>
      <c r="J373" s="239">
        <v>4.5183549999999997</v>
      </c>
      <c r="K373" s="239">
        <v>6.5272600000000001</v>
      </c>
      <c r="L373" s="239">
        <v>6.5659168000000001</v>
      </c>
      <c r="M373" s="239">
        <v>46</v>
      </c>
      <c r="N373" s="239">
        <v>2.4697400000000003</v>
      </c>
      <c r="O373" s="239">
        <v>45.28</v>
      </c>
      <c r="P373" s="239">
        <v>2.4310832000000002</v>
      </c>
      <c r="Q373" s="240">
        <v>110.20378048780486</v>
      </c>
      <c r="R373" s="240">
        <v>159.20146341463416</v>
      </c>
      <c r="S373" s="240">
        <v>160.14431219512196</v>
      </c>
      <c r="T373" s="239">
        <v>2.0475618000000004</v>
      </c>
      <c r="U373" s="239">
        <v>3.8656800000000047E-2</v>
      </c>
      <c r="V373" s="288">
        <v>-0.71999999999999886</v>
      </c>
    </row>
    <row r="374" spans="1:22" s="11" customFormat="1" x14ac:dyDescent="0.2">
      <c r="A374" s="307"/>
      <c r="B374" s="33">
        <v>368</v>
      </c>
      <c r="C374" s="237" t="s">
        <v>58</v>
      </c>
      <c r="D374" s="238">
        <v>20</v>
      </c>
      <c r="E374" s="238" t="s">
        <v>33</v>
      </c>
      <c r="F374" s="239">
        <v>993.05</v>
      </c>
      <c r="G374" s="239">
        <v>933.05</v>
      </c>
      <c r="H374" s="239">
        <v>6.1740000000000004</v>
      </c>
      <c r="I374" s="239">
        <v>6.1740000000000004</v>
      </c>
      <c r="J374" s="239">
        <v>2.88</v>
      </c>
      <c r="K374" s="239">
        <v>4.1337799999999998</v>
      </c>
      <c r="L374" s="239">
        <v>4.6706800000000008</v>
      </c>
      <c r="M374" s="239">
        <v>38</v>
      </c>
      <c r="N374" s="239">
        <v>2.0402200000000001</v>
      </c>
      <c r="O374" s="239">
        <v>28</v>
      </c>
      <c r="P374" s="239">
        <v>1.50332</v>
      </c>
      <c r="Q374" s="240">
        <v>144</v>
      </c>
      <c r="R374" s="240">
        <v>206.68899999999999</v>
      </c>
      <c r="S374" s="240">
        <v>233.53400000000005</v>
      </c>
      <c r="T374" s="239">
        <v>1.7906800000000009</v>
      </c>
      <c r="U374" s="239">
        <v>0.53690000000000015</v>
      </c>
      <c r="V374" s="288">
        <v>-10</v>
      </c>
    </row>
    <row r="375" spans="1:22" s="11" customFormat="1" x14ac:dyDescent="0.2">
      <c r="A375" s="307"/>
      <c r="B375" s="33">
        <v>369</v>
      </c>
      <c r="C375" s="237" t="s">
        <v>42</v>
      </c>
      <c r="D375" s="238">
        <v>15</v>
      </c>
      <c r="E375" s="238">
        <v>1969</v>
      </c>
      <c r="F375" s="239">
        <v>600.01</v>
      </c>
      <c r="G375" s="239">
        <v>600.01</v>
      </c>
      <c r="H375" s="239">
        <v>1.2130000000000001</v>
      </c>
      <c r="I375" s="239">
        <v>1.2130000000000001</v>
      </c>
      <c r="J375" s="239"/>
      <c r="K375" s="239">
        <v>1.1779999999999999</v>
      </c>
      <c r="L375" s="239">
        <v>3.5000000000000003E-2</v>
      </c>
      <c r="M375" s="239"/>
      <c r="N375" s="239">
        <v>22.724</v>
      </c>
      <c r="O375" s="239"/>
      <c r="P375" s="239">
        <v>22.724</v>
      </c>
      <c r="Q375" s="240">
        <v>10</v>
      </c>
      <c r="R375" s="240">
        <v>78.533333333333331</v>
      </c>
      <c r="S375" s="240">
        <v>2.3333333333333335</v>
      </c>
      <c r="T375" s="239">
        <v>3.5000000000000003E-2</v>
      </c>
      <c r="U375" s="239">
        <v>0</v>
      </c>
      <c r="V375" s="288">
        <v>0</v>
      </c>
    </row>
    <row r="376" spans="1:22" s="11" customFormat="1" x14ac:dyDescent="0.2">
      <c r="A376" s="307"/>
      <c r="B376" s="33">
        <v>370</v>
      </c>
      <c r="C376" s="237" t="s">
        <v>50</v>
      </c>
      <c r="D376" s="238">
        <v>8</v>
      </c>
      <c r="E376" s="238">
        <v>1977</v>
      </c>
      <c r="F376" s="239">
        <v>393.6</v>
      </c>
      <c r="G376" s="239">
        <v>393.6</v>
      </c>
      <c r="H376" s="239">
        <v>0.41</v>
      </c>
      <c r="I376" s="239">
        <v>0.41</v>
      </c>
      <c r="J376" s="239"/>
      <c r="K376" s="239">
        <v>0.34100000000000003</v>
      </c>
      <c r="L376" s="239">
        <v>6.9000000000000006E-2</v>
      </c>
      <c r="M376" s="239"/>
      <c r="N376" s="239">
        <v>6.5750000000000002</v>
      </c>
      <c r="O376" s="239"/>
      <c r="P376" s="239">
        <v>6.5750000000000002</v>
      </c>
      <c r="Q376" s="240">
        <v>10</v>
      </c>
      <c r="R376" s="240">
        <v>42.625</v>
      </c>
      <c r="S376" s="240">
        <v>8.625</v>
      </c>
      <c r="T376" s="239">
        <v>6.9000000000000006E-2</v>
      </c>
      <c r="U376" s="239">
        <v>0</v>
      </c>
      <c r="V376" s="288">
        <v>0</v>
      </c>
    </row>
    <row r="377" spans="1:22" s="11" customFormat="1" x14ac:dyDescent="0.2">
      <c r="A377" s="307"/>
      <c r="B377" s="33">
        <v>371</v>
      </c>
      <c r="C377" s="237" t="s">
        <v>70</v>
      </c>
      <c r="D377" s="238">
        <v>4</v>
      </c>
      <c r="E377" s="238">
        <v>1987</v>
      </c>
      <c r="F377" s="239">
        <v>375.99</v>
      </c>
      <c r="G377" s="239">
        <v>375.99</v>
      </c>
      <c r="H377" s="239">
        <v>1.5589999999999999</v>
      </c>
      <c r="I377" s="239">
        <v>1.5589999999999999</v>
      </c>
      <c r="J377" s="239"/>
      <c r="K377" s="239">
        <v>0.68100000000000005</v>
      </c>
      <c r="L377" s="239">
        <v>0.878</v>
      </c>
      <c r="M377" s="239"/>
      <c r="N377" s="239">
        <v>13.135999999999999</v>
      </c>
      <c r="O377" s="239"/>
      <c r="P377" s="239">
        <v>13.135999999999999</v>
      </c>
      <c r="Q377" s="240">
        <v>160</v>
      </c>
      <c r="R377" s="240">
        <v>170.25</v>
      </c>
      <c r="S377" s="240">
        <v>219.5</v>
      </c>
      <c r="T377" s="239">
        <v>0.878</v>
      </c>
      <c r="U377" s="239">
        <v>0</v>
      </c>
      <c r="V377" s="288">
        <v>0</v>
      </c>
    </row>
    <row r="378" spans="1:22" s="11" customFormat="1" x14ac:dyDescent="0.2">
      <c r="A378" s="307"/>
      <c r="B378" s="33">
        <v>372</v>
      </c>
      <c r="C378" s="237" t="s">
        <v>74</v>
      </c>
      <c r="D378" s="238">
        <v>5</v>
      </c>
      <c r="E378" s="238">
        <v>1977</v>
      </c>
      <c r="F378" s="239">
        <v>412.09</v>
      </c>
      <c r="G378" s="239">
        <v>412.09</v>
      </c>
      <c r="H378" s="239">
        <v>0.52500000000000002</v>
      </c>
      <c r="I378" s="239">
        <v>0.52500000000000002</v>
      </c>
      <c r="J378" s="239"/>
      <c r="K378" s="239">
        <v>0.29199999999999998</v>
      </c>
      <c r="L378" s="239">
        <v>0.23300000000000001</v>
      </c>
      <c r="M378" s="239"/>
      <c r="N378" s="239">
        <v>5.6280000000000001</v>
      </c>
      <c r="O378" s="239"/>
      <c r="P378" s="239">
        <v>5.6280000000000001</v>
      </c>
      <c r="Q378" s="240">
        <v>10</v>
      </c>
      <c r="R378" s="240">
        <v>58.4</v>
      </c>
      <c r="S378" s="240">
        <v>46.6</v>
      </c>
      <c r="T378" s="239">
        <v>0.23300000000000001</v>
      </c>
      <c r="U378" s="239">
        <v>0</v>
      </c>
      <c r="V378" s="288">
        <v>0</v>
      </c>
    </row>
    <row r="379" spans="1:22" s="11" customFormat="1" x14ac:dyDescent="0.2">
      <c r="A379" s="307"/>
      <c r="B379" s="33">
        <v>373</v>
      </c>
      <c r="C379" s="237" t="s">
        <v>78</v>
      </c>
      <c r="D379" s="238">
        <v>6</v>
      </c>
      <c r="E379" s="238">
        <v>1980</v>
      </c>
      <c r="F379" s="239">
        <v>347</v>
      </c>
      <c r="G379" s="239">
        <v>347</v>
      </c>
      <c r="H379" s="239">
        <v>2.7</v>
      </c>
      <c r="I379" s="239">
        <f>H379</f>
        <v>2.7</v>
      </c>
      <c r="J379" s="239">
        <v>0.9</v>
      </c>
      <c r="K379" s="239">
        <f>I379-N379</f>
        <v>2.2920000000000003</v>
      </c>
      <c r="L379" s="239">
        <f>I379-P379</f>
        <v>2.4450000000000003</v>
      </c>
      <c r="M379" s="239">
        <v>8</v>
      </c>
      <c r="N379" s="239">
        <f>M379*0.051</f>
        <v>0.40799999999999997</v>
      </c>
      <c r="O379" s="239">
        <v>5</v>
      </c>
      <c r="P379" s="239">
        <f>O379*0.051</f>
        <v>0.255</v>
      </c>
      <c r="Q379" s="240">
        <v>160</v>
      </c>
      <c r="R379" s="240">
        <f>K379*1000/D379</f>
        <v>382.00000000000006</v>
      </c>
      <c r="S379" s="240">
        <f>L379*1000/D379</f>
        <v>407.50000000000006</v>
      </c>
      <c r="T379" s="239">
        <f>L379-J379</f>
        <v>1.5450000000000004</v>
      </c>
      <c r="U379" s="239">
        <f>N379-P379</f>
        <v>0.15299999999999997</v>
      </c>
      <c r="V379" s="288">
        <f>O379-M379</f>
        <v>-3</v>
      </c>
    </row>
    <row r="380" spans="1:22" s="11" customFormat="1" x14ac:dyDescent="0.2">
      <c r="A380" s="307"/>
      <c r="B380" s="33">
        <v>374</v>
      </c>
      <c r="C380" s="237" t="s">
        <v>79</v>
      </c>
      <c r="D380" s="238">
        <v>9</v>
      </c>
      <c r="E380" s="238">
        <v>1980</v>
      </c>
      <c r="F380" s="239">
        <v>412</v>
      </c>
      <c r="G380" s="239">
        <v>412</v>
      </c>
      <c r="H380" s="239">
        <v>3.5</v>
      </c>
      <c r="I380" s="239">
        <f>H380</f>
        <v>3.5</v>
      </c>
      <c r="J380" s="239">
        <v>1.4</v>
      </c>
      <c r="K380" s="239">
        <f>I380-N380</f>
        <v>3.0409999999999999</v>
      </c>
      <c r="L380" s="239">
        <f>I380-P380</f>
        <v>3.1175000000000002</v>
      </c>
      <c r="M380" s="239">
        <v>9</v>
      </c>
      <c r="N380" s="239">
        <f>M380*0.051</f>
        <v>0.45899999999999996</v>
      </c>
      <c r="O380" s="239">
        <v>7.5</v>
      </c>
      <c r="P380" s="239">
        <f>O380*0.051</f>
        <v>0.38249999999999995</v>
      </c>
      <c r="Q380" s="240">
        <v>160</v>
      </c>
      <c r="R380" s="240">
        <f>K380*1000/D380</f>
        <v>337.88888888888891</v>
      </c>
      <c r="S380" s="240">
        <f>L380*1000/D380</f>
        <v>346.38888888888891</v>
      </c>
      <c r="T380" s="239">
        <f>L380-J380</f>
        <v>1.7175000000000002</v>
      </c>
      <c r="U380" s="239">
        <f>N380-P380</f>
        <v>7.6500000000000012E-2</v>
      </c>
      <c r="V380" s="288">
        <f>O380-M380</f>
        <v>-1.5</v>
      </c>
    </row>
    <row r="381" spans="1:22" s="11" customFormat="1" x14ac:dyDescent="0.2">
      <c r="A381" s="307"/>
      <c r="B381" s="33">
        <v>375</v>
      </c>
      <c r="C381" s="241" t="s">
        <v>85</v>
      </c>
      <c r="D381" s="238">
        <v>20</v>
      </c>
      <c r="E381" s="238">
        <v>1983</v>
      </c>
      <c r="F381" s="239">
        <v>1040</v>
      </c>
      <c r="G381" s="239">
        <v>1040</v>
      </c>
      <c r="H381" s="239">
        <v>5.992</v>
      </c>
      <c r="I381" s="239">
        <v>5.992</v>
      </c>
      <c r="J381" s="239">
        <v>2.516</v>
      </c>
      <c r="K381" s="239">
        <v>2.8197999999999999</v>
      </c>
      <c r="L381" s="239">
        <v>2.8197999999999999</v>
      </c>
      <c r="M381" s="239">
        <v>62.2</v>
      </c>
      <c r="N381" s="239">
        <v>3.1722000000000001</v>
      </c>
      <c r="O381" s="239">
        <v>62.2</v>
      </c>
      <c r="P381" s="239">
        <v>3.1722000000000001</v>
      </c>
      <c r="Q381" s="240">
        <v>125.8</v>
      </c>
      <c r="R381" s="240">
        <v>140.98999999999998</v>
      </c>
      <c r="S381" s="240">
        <v>140.98999999999998</v>
      </c>
      <c r="T381" s="239">
        <v>0.30379999999999985</v>
      </c>
      <c r="U381" s="239">
        <v>0</v>
      </c>
      <c r="V381" s="288">
        <v>0</v>
      </c>
    </row>
    <row r="382" spans="1:22" s="11" customFormat="1" x14ac:dyDescent="0.2">
      <c r="A382" s="307"/>
      <c r="B382" s="33">
        <v>376</v>
      </c>
      <c r="C382" s="241" t="s">
        <v>86</v>
      </c>
      <c r="D382" s="238">
        <v>48</v>
      </c>
      <c r="E382" s="238">
        <v>1961</v>
      </c>
      <c r="F382" s="239">
        <v>2296.96</v>
      </c>
      <c r="G382" s="239">
        <v>2296.96</v>
      </c>
      <c r="H382" s="239">
        <v>10.24</v>
      </c>
      <c r="I382" s="239">
        <v>10.24</v>
      </c>
      <c r="J382" s="239">
        <v>5.4340000000000002</v>
      </c>
      <c r="K382" s="239">
        <v>5.8540000000000001</v>
      </c>
      <c r="L382" s="239">
        <v>5.8540000000000001</v>
      </c>
      <c r="M382" s="239">
        <v>86</v>
      </c>
      <c r="N382" s="239">
        <v>4.3860000000000001</v>
      </c>
      <c r="O382" s="239">
        <v>86</v>
      </c>
      <c r="P382" s="239">
        <v>4.3860000000000001</v>
      </c>
      <c r="Q382" s="240">
        <v>113.20833333333333</v>
      </c>
      <c r="R382" s="240">
        <v>121.95833333333333</v>
      </c>
      <c r="S382" s="240">
        <v>121.95833333333333</v>
      </c>
      <c r="T382" s="239">
        <v>0.41999999999999993</v>
      </c>
      <c r="U382" s="239">
        <v>0</v>
      </c>
      <c r="V382" s="288">
        <v>0</v>
      </c>
    </row>
    <row r="383" spans="1:22" s="11" customFormat="1" x14ac:dyDescent="0.2">
      <c r="A383" s="307"/>
      <c r="B383" s="33">
        <v>377</v>
      </c>
      <c r="C383" s="242" t="s">
        <v>51</v>
      </c>
      <c r="D383" s="243">
        <v>36</v>
      </c>
      <c r="E383" s="243" t="s">
        <v>35</v>
      </c>
      <c r="F383" s="244">
        <v>2323.4699999999998</v>
      </c>
      <c r="G383" s="244">
        <v>2323.4699999999998</v>
      </c>
      <c r="H383" s="239">
        <v>10.548</v>
      </c>
      <c r="I383" s="239">
        <v>10.548</v>
      </c>
      <c r="J383" s="244">
        <v>5.76</v>
      </c>
      <c r="K383" s="239">
        <v>6.9627600000000003</v>
      </c>
      <c r="L383" s="239">
        <v>6.7129363199999998</v>
      </c>
      <c r="M383" s="239">
        <v>69</v>
      </c>
      <c r="N383" s="239">
        <v>3.5852399999999998</v>
      </c>
      <c r="O383" s="239">
        <v>73.808000000000007</v>
      </c>
      <c r="P383" s="239">
        <v>3.8350636800000002</v>
      </c>
      <c r="Q383" s="240">
        <v>160</v>
      </c>
      <c r="R383" s="240">
        <v>193.41</v>
      </c>
      <c r="S383" s="240">
        <v>186.47045333333332</v>
      </c>
      <c r="T383" s="239">
        <v>0.95293632000000006</v>
      </c>
      <c r="U383" s="239">
        <v>-0.24982368000000044</v>
      </c>
      <c r="V383" s="288">
        <v>4.8080000000000069</v>
      </c>
    </row>
    <row r="384" spans="1:22" s="11" customFormat="1" x14ac:dyDescent="0.2">
      <c r="A384" s="307"/>
      <c r="B384" s="33">
        <v>378</v>
      </c>
      <c r="C384" s="245" t="s">
        <v>144</v>
      </c>
      <c r="D384" s="246">
        <v>57</v>
      </c>
      <c r="E384" s="246">
        <v>1992</v>
      </c>
      <c r="F384" s="247">
        <v>3577.58</v>
      </c>
      <c r="G384" s="247">
        <v>3513.44</v>
      </c>
      <c r="H384" s="247">
        <v>14.32</v>
      </c>
      <c r="I384" s="247">
        <v>14.32</v>
      </c>
      <c r="J384" s="247">
        <v>4.32</v>
      </c>
      <c r="K384" s="247">
        <v>9.1690000000000005</v>
      </c>
      <c r="L384" s="247">
        <v>8.02393</v>
      </c>
      <c r="M384" s="247">
        <v>101</v>
      </c>
      <c r="N384" s="247">
        <v>5.1509999999999998</v>
      </c>
      <c r="O384" s="247">
        <v>120.73000958772771</v>
      </c>
      <c r="P384" s="247">
        <v>6.2960700000000003</v>
      </c>
      <c r="Q384" s="248">
        <v>75.78947368421052</v>
      </c>
      <c r="R384" s="248">
        <v>160.85964912280701</v>
      </c>
      <c r="S384" s="248">
        <v>140.77070175438598</v>
      </c>
      <c r="T384" s="247">
        <v>3.7039299999999997</v>
      </c>
      <c r="U384" s="247">
        <v>-1.1450700000000005</v>
      </c>
      <c r="V384" s="289">
        <v>25.766510067114098</v>
      </c>
    </row>
    <row r="385" spans="1:22" s="11" customFormat="1" x14ac:dyDescent="0.2">
      <c r="A385" s="307"/>
      <c r="B385" s="33">
        <v>379</v>
      </c>
      <c r="C385" s="245" t="s">
        <v>147</v>
      </c>
      <c r="D385" s="246">
        <v>20</v>
      </c>
      <c r="E385" s="246">
        <v>1986</v>
      </c>
      <c r="F385" s="247">
        <v>1262.74</v>
      </c>
      <c r="G385" s="247">
        <v>1262.74</v>
      </c>
      <c r="H385" s="247">
        <v>6.41</v>
      </c>
      <c r="I385" s="247">
        <v>6.41</v>
      </c>
      <c r="J385" s="247">
        <v>3.2</v>
      </c>
      <c r="K385" s="247">
        <v>4.1150000000000002</v>
      </c>
      <c r="L385" s="247">
        <v>4.0757659999999998</v>
      </c>
      <c r="M385" s="247">
        <v>45</v>
      </c>
      <c r="N385" s="247">
        <v>2.2949999999999999</v>
      </c>
      <c r="O385" s="247">
        <v>44.76</v>
      </c>
      <c r="P385" s="247">
        <v>2.3342339999999999</v>
      </c>
      <c r="Q385" s="248">
        <v>160</v>
      </c>
      <c r="R385" s="248">
        <v>205.75</v>
      </c>
      <c r="S385" s="248">
        <v>203.78829999999999</v>
      </c>
      <c r="T385" s="247">
        <v>0.8757659999999996</v>
      </c>
      <c r="U385" s="247">
        <v>-3.9233999999999991E-2</v>
      </c>
      <c r="V385" s="289">
        <v>1.9979999999999976</v>
      </c>
    </row>
    <row r="386" spans="1:22" s="11" customFormat="1" x14ac:dyDescent="0.2">
      <c r="A386" s="307"/>
      <c r="B386" s="33">
        <v>380</v>
      </c>
      <c r="C386" s="249" t="s">
        <v>159</v>
      </c>
      <c r="D386" s="250">
        <v>100</v>
      </c>
      <c r="E386" s="250" t="s">
        <v>154</v>
      </c>
      <c r="F386" s="251">
        <v>4428.2</v>
      </c>
      <c r="G386" s="251">
        <v>4428.2</v>
      </c>
      <c r="H386" s="251">
        <v>15.491</v>
      </c>
      <c r="I386" s="251">
        <v>15.491</v>
      </c>
      <c r="J386" s="251">
        <v>8.5284289999999991</v>
      </c>
      <c r="K386" s="251">
        <v>15.491</v>
      </c>
      <c r="L386" s="251">
        <v>8.5284289999999991</v>
      </c>
      <c r="M386" s="251"/>
      <c r="N386" s="251">
        <v>0</v>
      </c>
      <c r="O386" s="251">
        <v>136.52100000000002</v>
      </c>
      <c r="P386" s="251">
        <v>6.9625710000000005</v>
      </c>
      <c r="Q386" s="252">
        <v>85.284289999999984</v>
      </c>
      <c r="R386" s="252">
        <v>154.91</v>
      </c>
      <c r="S386" s="252">
        <v>85.284289999999984</v>
      </c>
      <c r="T386" s="252">
        <v>0</v>
      </c>
      <c r="U386" s="252">
        <v>-6.9625710000000005</v>
      </c>
      <c r="V386" s="290">
        <v>136.52100000000002</v>
      </c>
    </row>
    <row r="387" spans="1:22" s="11" customFormat="1" x14ac:dyDescent="0.2">
      <c r="A387" s="307"/>
      <c r="B387" s="33">
        <v>381</v>
      </c>
      <c r="C387" s="249" t="s">
        <v>160</v>
      </c>
      <c r="D387" s="250">
        <v>44</v>
      </c>
      <c r="E387" s="250" t="s">
        <v>154</v>
      </c>
      <c r="F387" s="251">
        <v>1876.15</v>
      </c>
      <c r="G387" s="251">
        <v>1876.15</v>
      </c>
      <c r="H387" s="251">
        <v>6.1470000000000002</v>
      </c>
      <c r="I387" s="251">
        <v>6.1470000000000002</v>
      </c>
      <c r="J387" s="251">
        <v>3.9765929999999998</v>
      </c>
      <c r="K387" s="251">
        <v>6.1470000000000002</v>
      </c>
      <c r="L387" s="251">
        <v>3.9765930000000007</v>
      </c>
      <c r="M387" s="251"/>
      <c r="N387" s="251">
        <v>0</v>
      </c>
      <c r="O387" s="251">
        <v>42.556999999999995</v>
      </c>
      <c r="P387" s="251">
        <v>2.1704069999999995</v>
      </c>
      <c r="Q387" s="252">
        <v>90.377113636363632</v>
      </c>
      <c r="R387" s="252">
        <v>139.70454545454547</v>
      </c>
      <c r="S387" s="252">
        <v>90.37711363636366</v>
      </c>
      <c r="T387" s="252">
        <v>0</v>
      </c>
      <c r="U387" s="252">
        <v>-2.1704069999999995</v>
      </c>
      <c r="V387" s="290">
        <v>42.556999999999995</v>
      </c>
    </row>
    <row r="388" spans="1:22" s="11" customFormat="1" x14ac:dyDescent="0.2">
      <c r="A388" s="307"/>
      <c r="B388" s="33">
        <v>382</v>
      </c>
      <c r="C388" s="253" t="s">
        <v>161</v>
      </c>
      <c r="D388" s="250">
        <v>75</v>
      </c>
      <c r="E388" s="250" t="s">
        <v>154</v>
      </c>
      <c r="F388" s="251">
        <v>3992.51</v>
      </c>
      <c r="G388" s="251">
        <v>3992.51</v>
      </c>
      <c r="H388" s="251">
        <v>13.609</v>
      </c>
      <c r="I388" s="251">
        <v>13.609</v>
      </c>
      <c r="J388" s="251">
        <v>7.241752</v>
      </c>
      <c r="K388" s="251">
        <v>13.609</v>
      </c>
      <c r="L388" s="251">
        <v>7.2417520000000009</v>
      </c>
      <c r="M388" s="251"/>
      <c r="N388" s="251">
        <v>0</v>
      </c>
      <c r="O388" s="251">
        <v>124.848</v>
      </c>
      <c r="P388" s="251">
        <v>6.3672479999999991</v>
      </c>
      <c r="Q388" s="252">
        <v>96.556693333333342</v>
      </c>
      <c r="R388" s="252">
        <v>181.45333333333335</v>
      </c>
      <c r="S388" s="252">
        <v>96.556693333333342</v>
      </c>
      <c r="T388" s="252">
        <v>0</v>
      </c>
      <c r="U388" s="252">
        <v>-6.3672479999999991</v>
      </c>
      <c r="V388" s="290">
        <v>124.848</v>
      </c>
    </row>
    <row r="389" spans="1:22" s="11" customFormat="1" x14ac:dyDescent="0.2">
      <c r="A389" s="307"/>
      <c r="B389" s="33">
        <v>383</v>
      </c>
      <c r="C389" s="254" t="s">
        <v>162</v>
      </c>
      <c r="D389" s="250">
        <v>24</v>
      </c>
      <c r="E389" s="250" t="s">
        <v>154</v>
      </c>
      <c r="F389" s="251">
        <v>1107.3599999999999</v>
      </c>
      <c r="G389" s="251">
        <v>1107.3599999999999</v>
      </c>
      <c r="H389" s="251">
        <v>3.9049999999999998</v>
      </c>
      <c r="I389" s="251">
        <v>3.9049999999999998</v>
      </c>
      <c r="J389" s="251">
        <v>2.3577620000000001</v>
      </c>
      <c r="K389" s="251">
        <v>3.9049999999999998</v>
      </c>
      <c r="L389" s="251">
        <v>2.3577619999999997</v>
      </c>
      <c r="M389" s="251"/>
      <c r="N389" s="251">
        <v>0</v>
      </c>
      <c r="O389" s="251">
        <v>30.338000000000005</v>
      </c>
      <c r="P389" s="251">
        <v>1.5472380000000001</v>
      </c>
      <c r="Q389" s="252">
        <v>98.240083333333345</v>
      </c>
      <c r="R389" s="252">
        <v>162.70833333333334</v>
      </c>
      <c r="S389" s="252">
        <v>98.240083333333317</v>
      </c>
      <c r="T389" s="252">
        <v>0</v>
      </c>
      <c r="U389" s="252">
        <v>-1.5472380000000001</v>
      </c>
      <c r="V389" s="290">
        <v>30.338000000000005</v>
      </c>
    </row>
    <row r="390" spans="1:22" s="11" customFormat="1" x14ac:dyDescent="0.2">
      <c r="A390" s="307"/>
      <c r="B390" s="33">
        <v>384</v>
      </c>
      <c r="C390" s="254" t="s">
        <v>163</v>
      </c>
      <c r="D390" s="250">
        <v>74</v>
      </c>
      <c r="E390" s="250" t="s">
        <v>154</v>
      </c>
      <c r="F390" s="251">
        <v>4063.95</v>
      </c>
      <c r="G390" s="251">
        <v>4063.95</v>
      </c>
      <c r="H390" s="251">
        <v>11.07</v>
      </c>
      <c r="I390" s="251">
        <v>11.07</v>
      </c>
      <c r="J390" s="251">
        <v>7.3670000000000009</v>
      </c>
      <c r="K390" s="251">
        <v>11.07</v>
      </c>
      <c r="L390" s="251">
        <v>6.5819999999999999</v>
      </c>
      <c r="M390" s="251"/>
      <c r="N390" s="251">
        <v>0</v>
      </c>
      <c r="O390" s="251">
        <v>88.000000000000014</v>
      </c>
      <c r="P390" s="251">
        <v>4.4880000000000004</v>
      </c>
      <c r="Q390" s="252">
        <v>99.554054054054063</v>
      </c>
      <c r="R390" s="252">
        <v>149.59459459459458</v>
      </c>
      <c r="S390" s="252">
        <v>88.945945945945951</v>
      </c>
      <c r="T390" s="252">
        <v>-0.78500000000000103</v>
      </c>
      <c r="U390" s="252">
        <v>-4.4880000000000004</v>
      </c>
      <c r="V390" s="290">
        <v>88.000000000000014</v>
      </c>
    </row>
    <row r="391" spans="1:22" s="11" customFormat="1" x14ac:dyDescent="0.2">
      <c r="A391" s="307"/>
      <c r="B391" s="33">
        <v>385</v>
      </c>
      <c r="C391" s="254" t="s">
        <v>164</v>
      </c>
      <c r="D391" s="250">
        <v>44</v>
      </c>
      <c r="E391" s="250" t="s">
        <v>154</v>
      </c>
      <c r="F391" s="251">
        <v>2361.19</v>
      </c>
      <c r="G391" s="251">
        <v>2361.19</v>
      </c>
      <c r="H391" s="251">
        <v>6.93</v>
      </c>
      <c r="I391" s="251">
        <v>6.93</v>
      </c>
      <c r="J391" s="251">
        <v>4.5839999999999996</v>
      </c>
      <c r="K391" s="251">
        <v>6.93</v>
      </c>
      <c r="L391" s="251">
        <v>4.5839999999999996</v>
      </c>
      <c r="M391" s="251"/>
      <c r="N391" s="251">
        <v>0</v>
      </c>
      <c r="O391" s="251">
        <v>46</v>
      </c>
      <c r="P391" s="251">
        <v>2.3459999999999996</v>
      </c>
      <c r="Q391" s="252">
        <v>104.18181818181819</v>
      </c>
      <c r="R391" s="252">
        <v>157.5</v>
      </c>
      <c r="S391" s="252">
        <v>104.18181818181819</v>
      </c>
      <c r="T391" s="252">
        <v>0</v>
      </c>
      <c r="U391" s="252">
        <v>-2.3459999999999996</v>
      </c>
      <c r="V391" s="290">
        <v>46</v>
      </c>
    </row>
    <row r="392" spans="1:22" s="11" customFormat="1" x14ac:dyDescent="0.2">
      <c r="A392" s="307"/>
      <c r="B392" s="33">
        <v>386</v>
      </c>
      <c r="C392" s="254" t="s">
        <v>165</v>
      </c>
      <c r="D392" s="250">
        <v>75</v>
      </c>
      <c r="E392" s="250" t="s">
        <v>154</v>
      </c>
      <c r="F392" s="251">
        <v>4007.07</v>
      </c>
      <c r="G392" s="251">
        <v>4007.07</v>
      </c>
      <c r="H392" s="251">
        <v>13.827999999999999</v>
      </c>
      <c r="I392" s="251">
        <v>13.827999999999999</v>
      </c>
      <c r="J392" s="251">
        <v>7.9630000000000001</v>
      </c>
      <c r="K392" s="251">
        <v>13.827999999999999</v>
      </c>
      <c r="L392" s="251">
        <v>7.9630000000000001</v>
      </c>
      <c r="M392" s="251"/>
      <c r="N392" s="251">
        <v>0</v>
      </c>
      <c r="O392" s="251">
        <v>115</v>
      </c>
      <c r="P392" s="251">
        <v>5.8649999999999993</v>
      </c>
      <c r="Q392" s="252">
        <v>106.17333333333333</v>
      </c>
      <c r="R392" s="252">
        <v>184.37333333333333</v>
      </c>
      <c r="S392" s="252">
        <v>106.17333333333333</v>
      </c>
      <c r="T392" s="252">
        <v>0</v>
      </c>
      <c r="U392" s="252">
        <v>-5.8649999999999993</v>
      </c>
      <c r="V392" s="290">
        <v>115</v>
      </c>
    </row>
    <row r="393" spans="1:22" s="11" customFormat="1" x14ac:dyDescent="0.2">
      <c r="A393" s="307"/>
      <c r="B393" s="33">
        <v>387</v>
      </c>
      <c r="C393" s="254" t="s">
        <v>166</v>
      </c>
      <c r="D393" s="250">
        <v>28</v>
      </c>
      <c r="E393" s="250" t="s">
        <v>154</v>
      </c>
      <c r="F393" s="251">
        <v>1539.28</v>
      </c>
      <c r="G393" s="251">
        <v>1539.28</v>
      </c>
      <c r="H393" s="251">
        <v>4.4340000000000002</v>
      </c>
      <c r="I393" s="251">
        <v>4.4340000000000002</v>
      </c>
      <c r="J393" s="251">
        <v>3.0001350000000002</v>
      </c>
      <c r="K393" s="251">
        <v>4.4340000000000002</v>
      </c>
      <c r="L393" s="251">
        <v>3.0001350000000002</v>
      </c>
      <c r="M393" s="251"/>
      <c r="N393" s="251">
        <v>0</v>
      </c>
      <c r="O393" s="251">
        <v>28.115000000000006</v>
      </c>
      <c r="P393" s="251">
        <v>1.4338650000000002</v>
      </c>
      <c r="Q393" s="252">
        <v>107.14767857142859</v>
      </c>
      <c r="R393" s="252">
        <v>158.35714285714286</v>
      </c>
      <c r="S393" s="252">
        <v>107.14767857142859</v>
      </c>
      <c r="T393" s="252">
        <v>0</v>
      </c>
      <c r="U393" s="252">
        <v>-1.4338650000000002</v>
      </c>
      <c r="V393" s="290">
        <v>28.115000000000006</v>
      </c>
    </row>
    <row r="394" spans="1:22" s="11" customFormat="1" x14ac:dyDescent="0.2">
      <c r="A394" s="307"/>
      <c r="B394" s="33">
        <v>388</v>
      </c>
      <c r="C394" s="36" t="s">
        <v>167</v>
      </c>
      <c r="D394" s="37">
        <v>45</v>
      </c>
      <c r="E394" s="37" t="s">
        <v>154</v>
      </c>
      <c r="F394" s="34">
        <v>2320.35</v>
      </c>
      <c r="G394" s="34">
        <v>2320.35</v>
      </c>
      <c r="H394" s="34">
        <v>8.6199999999999992</v>
      </c>
      <c r="I394" s="34">
        <v>8.6199999999999992</v>
      </c>
      <c r="J394" s="34">
        <v>4.9480000000000004</v>
      </c>
      <c r="K394" s="34">
        <v>8.6199999999999992</v>
      </c>
      <c r="L394" s="34">
        <v>4.9479999999999986</v>
      </c>
      <c r="M394" s="34"/>
      <c r="N394" s="34">
        <v>0</v>
      </c>
      <c r="O394" s="34">
        <v>72.000000000000014</v>
      </c>
      <c r="P394" s="34">
        <v>3.6720000000000006</v>
      </c>
      <c r="Q394" s="35">
        <v>109.95555555555555</v>
      </c>
      <c r="R394" s="35">
        <v>191.55555555555554</v>
      </c>
      <c r="S394" s="35">
        <v>109.95555555555552</v>
      </c>
      <c r="T394" s="35">
        <v>0</v>
      </c>
      <c r="U394" s="35">
        <v>-3.6720000000000006</v>
      </c>
      <c r="V394" s="40">
        <v>72.000000000000014</v>
      </c>
    </row>
    <row r="395" spans="1:22" s="11" customFormat="1" x14ac:dyDescent="0.2">
      <c r="A395" s="307"/>
      <c r="B395" s="33">
        <v>389</v>
      </c>
      <c r="C395" s="36" t="s">
        <v>168</v>
      </c>
      <c r="D395" s="37">
        <v>53</v>
      </c>
      <c r="E395" s="37" t="s">
        <v>154</v>
      </c>
      <c r="F395" s="34">
        <v>2517.62</v>
      </c>
      <c r="G395" s="34">
        <v>2517.62</v>
      </c>
      <c r="H395" s="34">
        <v>8.33</v>
      </c>
      <c r="I395" s="34">
        <v>8.33</v>
      </c>
      <c r="J395" s="34">
        <v>5.9329999999999998</v>
      </c>
      <c r="K395" s="34">
        <v>8.33</v>
      </c>
      <c r="L395" s="34">
        <v>5.9330000000000007</v>
      </c>
      <c r="M395" s="34"/>
      <c r="N395" s="34">
        <v>0</v>
      </c>
      <c r="O395" s="34">
        <v>46.999999999999993</v>
      </c>
      <c r="P395" s="34">
        <v>2.3969999999999994</v>
      </c>
      <c r="Q395" s="35">
        <v>111.94339622641509</v>
      </c>
      <c r="R395" s="35">
        <v>157.16981132075472</v>
      </c>
      <c r="S395" s="35">
        <v>111.94339622641512</v>
      </c>
      <c r="T395" s="35">
        <v>0</v>
      </c>
      <c r="U395" s="35">
        <v>-2.3969999999999994</v>
      </c>
      <c r="V395" s="40">
        <v>46.999999999999993</v>
      </c>
    </row>
    <row r="396" spans="1:22" s="11" customFormat="1" x14ac:dyDescent="0.2">
      <c r="A396" s="307"/>
      <c r="B396" s="33">
        <v>390</v>
      </c>
      <c r="C396" s="36" t="s">
        <v>169</v>
      </c>
      <c r="D396" s="37">
        <v>22</v>
      </c>
      <c r="E396" s="37" t="s">
        <v>154</v>
      </c>
      <c r="F396" s="34">
        <v>1131.55</v>
      </c>
      <c r="G396" s="34">
        <v>1131.55</v>
      </c>
      <c r="H396" s="34">
        <v>4.3600000000000003</v>
      </c>
      <c r="I396" s="34">
        <v>4.3600000000000003</v>
      </c>
      <c r="J396" s="34">
        <v>2.4661660000000003</v>
      </c>
      <c r="K396" s="34">
        <v>4.3600000000000003</v>
      </c>
      <c r="L396" s="34">
        <v>2.4661660000000003</v>
      </c>
      <c r="M396" s="34"/>
      <c r="N396" s="34">
        <v>0</v>
      </c>
      <c r="O396" s="34">
        <v>37.134</v>
      </c>
      <c r="P396" s="34">
        <v>1.8938339999999998</v>
      </c>
      <c r="Q396" s="35">
        <v>112.09845454545456</v>
      </c>
      <c r="R396" s="35">
        <v>198.18181818181819</v>
      </c>
      <c r="S396" s="35">
        <v>112.09845454545456</v>
      </c>
      <c r="T396" s="35">
        <v>0</v>
      </c>
      <c r="U396" s="35">
        <v>-1.8938339999999998</v>
      </c>
      <c r="V396" s="40">
        <v>37.134</v>
      </c>
    </row>
    <row r="397" spans="1:22" s="11" customFormat="1" x14ac:dyDescent="0.2">
      <c r="A397" s="307"/>
      <c r="B397" s="33">
        <v>391</v>
      </c>
      <c r="C397" s="36" t="s">
        <v>170</v>
      </c>
      <c r="D397" s="37">
        <v>60</v>
      </c>
      <c r="E397" s="37" t="s">
        <v>154</v>
      </c>
      <c r="F397" s="34">
        <v>2725.38</v>
      </c>
      <c r="G397" s="34">
        <v>2725.38</v>
      </c>
      <c r="H397" s="34">
        <v>10.89</v>
      </c>
      <c r="I397" s="34">
        <v>10.89</v>
      </c>
      <c r="J397" s="34">
        <v>6.9120000000000008</v>
      </c>
      <c r="K397" s="34">
        <v>10.89</v>
      </c>
      <c r="L397" s="34">
        <v>6.9120000000000008</v>
      </c>
      <c r="M397" s="34"/>
      <c r="N397" s="34">
        <v>0</v>
      </c>
      <c r="O397" s="34">
        <v>78</v>
      </c>
      <c r="P397" s="34">
        <v>3.9779999999999998</v>
      </c>
      <c r="Q397" s="35">
        <v>115.20000000000002</v>
      </c>
      <c r="R397" s="35">
        <v>181.5</v>
      </c>
      <c r="S397" s="35">
        <v>115.20000000000002</v>
      </c>
      <c r="T397" s="35">
        <v>0</v>
      </c>
      <c r="U397" s="35">
        <v>-3.9779999999999998</v>
      </c>
      <c r="V397" s="40">
        <v>78</v>
      </c>
    </row>
    <row r="398" spans="1:22" s="11" customFormat="1" x14ac:dyDescent="0.2">
      <c r="A398" s="307"/>
      <c r="B398" s="33">
        <v>392</v>
      </c>
      <c r="C398" s="36" t="s">
        <v>171</v>
      </c>
      <c r="D398" s="37">
        <v>24</v>
      </c>
      <c r="E398" s="37" t="s">
        <v>154</v>
      </c>
      <c r="F398" s="34">
        <v>1127.22</v>
      </c>
      <c r="G398" s="34">
        <v>1127.22</v>
      </c>
      <c r="H398" s="34">
        <v>4.681</v>
      </c>
      <c r="I398" s="34">
        <v>4.681</v>
      </c>
      <c r="J398" s="34">
        <v>2.938993</v>
      </c>
      <c r="K398" s="34">
        <v>4.681</v>
      </c>
      <c r="L398" s="34">
        <v>2.9389930000000004</v>
      </c>
      <c r="M398" s="34"/>
      <c r="N398" s="34">
        <v>0</v>
      </c>
      <c r="O398" s="34">
        <v>34.156999999999996</v>
      </c>
      <c r="P398" s="34">
        <v>1.7420069999999996</v>
      </c>
      <c r="Q398" s="35">
        <v>122.45804166666666</v>
      </c>
      <c r="R398" s="35">
        <v>195.04166666666666</v>
      </c>
      <c r="S398" s="35">
        <v>122.45804166666669</v>
      </c>
      <c r="T398" s="35">
        <v>0</v>
      </c>
      <c r="U398" s="35">
        <v>-1.7420069999999996</v>
      </c>
      <c r="V398" s="40">
        <v>34.156999999999996</v>
      </c>
    </row>
    <row r="399" spans="1:22" s="11" customFormat="1" x14ac:dyDescent="0.2">
      <c r="A399" s="307"/>
      <c r="B399" s="33">
        <v>393</v>
      </c>
      <c r="C399" s="36" t="s">
        <v>172</v>
      </c>
      <c r="D399" s="37">
        <v>102</v>
      </c>
      <c r="E399" s="37" t="s">
        <v>154</v>
      </c>
      <c r="F399" s="34">
        <v>4426.4799999999996</v>
      </c>
      <c r="G399" s="34">
        <v>4426.4799999999996</v>
      </c>
      <c r="H399" s="34">
        <v>18.506</v>
      </c>
      <c r="I399" s="34">
        <v>18.506</v>
      </c>
      <c r="J399" s="34">
        <v>12.587858000000001</v>
      </c>
      <c r="K399" s="34">
        <v>18.506</v>
      </c>
      <c r="L399" s="34">
        <v>12.587858000000001</v>
      </c>
      <c r="M399" s="34"/>
      <c r="N399" s="34">
        <v>0</v>
      </c>
      <c r="O399" s="34">
        <v>116.042</v>
      </c>
      <c r="P399" s="34">
        <v>5.9181419999999996</v>
      </c>
      <c r="Q399" s="35">
        <v>123.41037254901961</v>
      </c>
      <c r="R399" s="35">
        <v>181.43137254901961</v>
      </c>
      <c r="S399" s="35">
        <v>123.41037254901961</v>
      </c>
      <c r="T399" s="35">
        <v>0</v>
      </c>
      <c r="U399" s="35">
        <v>-5.9181419999999996</v>
      </c>
      <c r="V399" s="40">
        <v>116.042</v>
      </c>
    </row>
    <row r="400" spans="1:22" s="11" customFormat="1" x14ac:dyDescent="0.2">
      <c r="A400" s="307"/>
      <c r="B400" s="33">
        <v>394</v>
      </c>
      <c r="C400" s="36" t="s">
        <v>173</v>
      </c>
      <c r="D400" s="37">
        <v>45</v>
      </c>
      <c r="E400" s="37" t="s">
        <v>154</v>
      </c>
      <c r="F400" s="34">
        <v>2328.9</v>
      </c>
      <c r="G400" s="34">
        <v>2328.9</v>
      </c>
      <c r="H400" s="34">
        <v>10.212999999999999</v>
      </c>
      <c r="I400" s="34">
        <v>10.212999999999999</v>
      </c>
      <c r="J400" s="34">
        <v>5.7371379999999998</v>
      </c>
      <c r="K400" s="34">
        <v>10.212999999999999</v>
      </c>
      <c r="L400" s="34">
        <v>5.7371379999999998</v>
      </c>
      <c r="M400" s="34"/>
      <c r="N400" s="34">
        <v>0</v>
      </c>
      <c r="O400" s="34">
        <v>87.762</v>
      </c>
      <c r="P400" s="34">
        <v>4.4758619999999993</v>
      </c>
      <c r="Q400" s="35">
        <v>127.49195555555555</v>
      </c>
      <c r="R400" s="35">
        <v>226.95555555555555</v>
      </c>
      <c r="S400" s="35">
        <v>127.49195555555555</v>
      </c>
      <c r="T400" s="35">
        <v>0</v>
      </c>
      <c r="U400" s="35">
        <v>-4.4758619999999993</v>
      </c>
      <c r="V400" s="40">
        <v>87.762</v>
      </c>
    </row>
    <row r="401" spans="1:22" s="11" customFormat="1" ht="13.15" customHeight="1" x14ac:dyDescent="0.2">
      <c r="A401" s="307"/>
      <c r="B401" s="33">
        <v>395</v>
      </c>
      <c r="C401" s="36" t="s">
        <v>174</v>
      </c>
      <c r="D401" s="37">
        <v>44</v>
      </c>
      <c r="E401" s="37" t="s">
        <v>154</v>
      </c>
      <c r="F401" s="34">
        <v>2373.3000000000002</v>
      </c>
      <c r="G401" s="34">
        <v>2373.3000000000002</v>
      </c>
      <c r="H401" s="34">
        <v>9.4890000000000008</v>
      </c>
      <c r="I401" s="34">
        <v>9.4890000000000008</v>
      </c>
      <c r="J401" s="34">
        <v>5.766</v>
      </c>
      <c r="K401" s="34">
        <v>9.4890000000000008</v>
      </c>
      <c r="L401" s="34">
        <v>5.766</v>
      </c>
      <c r="M401" s="34"/>
      <c r="N401" s="34">
        <v>0</v>
      </c>
      <c r="O401" s="34">
        <v>73.000000000000014</v>
      </c>
      <c r="P401" s="34">
        <v>3.7230000000000003</v>
      </c>
      <c r="Q401" s="35">
        <v>131.04545454545453</v>
      </c>
      <c r="R401" s="35">
        <v>215.65909090909091</v>
      </c>
      <c r="S401" s="35">
        <v>131.04545454545453</v>
      </c>
      <c r="T401" s="35">
        <v>0</v>
      </c>
      <c r="U401" s="35">
        <v>-3.7230000000000003</v>
      </c>
      <c r="V401" s="40">
        <v>73.000000000000014</v>
      </c>
    </row>
    <row r="402" spans="1:22" s="11" customFormat="1" x14ac:dyDescent="0.2">
      <c r="A402" s="307"/>
      <c r="B402" s="33">
        <v>396</v>
      </c>
      <c r="C402" s="36" t="s">
        <v>175</v>
      </c>
      <c r="D402" s="37">
        <v>30</v>
      </c>
      <c r="E402" s="37" t="s">
        <v>154</v>
      </c>
      <c r="F402" s="34">
        <v>1936.55</v>
      </c>
      <c r="G402" s="34">
        <v>1936.55</v>
      </c>
      <c r="H402" s="34">
        <v>9.5939999999999994</v>
      </c>
      <c r="I402" s="34">
        <v>9.5939999999999994</v>
      </c>
      <c r="J402" s="34">
        <v>7.3500000000000005</v>
      </c>
      <c r="K402" s="34">
        <v>9.5939999999999994</v>
      </c>
      <c r="L402" s="34">
        <v>7.35</v>
      </c>
      <c r="M402" s="34"/>
      <c r="N402" s="34">
        <v>0</v>
      </c>
      <c r="O402" s="34">
        <v>44.000000000000007</v>
      </c>
      <c r="P402" s="34">
        <v>2.2440000000000002</v>
      </c>
      <c r="Q402" s="35">
        <v>245.00000000000003</v>
      </c>
      <c r="R402" s="35">
        <v>319.8</v>
      </c>
      <c r="S402" s="35">
        <v>245</v>
      </c>
      <c r="T402" s="35">
        <v>0</v>
      </c>
      <c r="U402" s="35">
        <v>-2.2440000000000002</v>
      </c>
      <c r="V402" s="40">
        <v>44.000000000000007</v>
      </c>
    </row>
    <row r="403" spans="1:22" s="11" customFormat="1" x14ac:dyDescent="0.2">
      <c r="A403" s="307"/>
      <c r="B403" s="33">
        <v>397</v>
      </c>
      <c r="C403" s="36" t="s">
        <v>176</v>
      </c>
      <c r="D403" s="37">
        <v>45</v>
      </c>
      <c r="E403" s="37" t="s">
        <v>154</v>
      </c>
      <c r="F403" s="34">
        <v>2343.5500000000002</v>
      </c>
      <c r="G403" s="34">
        <v>2343.5500000000002</v>
      </c>
      <c r="H403" s="34">
        <v>13.795</v>
      </c>
      <c r="I403" s="34">
        <v>13.795</v>
      </c>
      <c r="J403" s="34">
        <v>11.602</v>
      </c>
      <c r="K403" s="34">
        <v>13.795</v>
      </c>
      <c r="L403" s="34">
        <v>11.602</v>
      </c>
      <c r="M403" s="34"/>
      <c r="N403" s="34">
        <v>0</v>
      </c>
      <c r="O403" s="34">
        <v>43</v>
      </c>
      <c r="P403" s="34">
        <v>2.1930000000000001</v>
      </c>
      <c r="Q403" s="35">
        <v>257.82222222222219</v>
      </c>
      <c r="R403" s="35">
        <v>306.55555555555554</v>
      </c>
      <c r="S403" s="35">
        <v>257.82222222222219</v>
      </c>
      <c r="T403" s="35">
        <v>0</v>
      </c>
      <c r="U403" s="35">
        <v>-2.1930000000000001</v>
      </c>
      <c r="V403" s="40">
        <v>43</v>
      </c>
    </row>
    <row r="404" spans="1:22" s="11" customFormat="1" x14ac:dyDescent="0.2">
      <c r="A404" s="307"/>
      <c r="B404" s="33">
        <v>398</v>
      </c>
      <c r="C404" s="36" t="s">
        <v>177</v>
      </c>
      <c r="D404" s="37">
        <v>22</v>
      </c>
      <c r="E404" s="37" t="s">
        <v>154</v>
      </c>
      <c r="F404" s="34">
        <v>1181.71</v>
      </c>
      <c r="G404" s="34">
        <v>1181.71</v>
      </c>
      <c r="H404" s="34">
        <v>7.125</v>
      </c>
      <c r="I404" s="34">
        <v>7.125</v>
      </c>
      <c r="J404" s="34">
        <v>5.7479999999999993</v>
      </c>
      <c r="K404" s="34">
        <v>7.125</v>
      </c>
      <c r="L404" s="34">
        <v>5.7480000000000002</v>
      </c>
      <c r="M404" s="34"/>
      <c r="N404" s="34">
        <v>0</v>
      </c>
      <c r="O404" s="34">
        <v>27</v>
      </c>
      <c r="P404" s="34">
        <v>1.377</v>
      </c>
      <c r="Q404" s="35">
        <v>261.27272727272725</v>
      </c>
      <c r="R404" s="35">
        <v>323.86363636363637</v>
      </c>
      <c r="S404" s="35">
        <v>261.27272727272725</v>
      </c>
      <c r="T404" s="35">
        <v>0</v>
      </c>
      <c r="U404" s="35">
        <v>-1.377</v>
      </c>
      <c r="V404" s="40">
        <v>27</v>
      </c>
    </row>
    <row r="405" spans="1:22" s="11" customFormat="1" x14ac:dyDescent="0.2">
      <c r="A405" s="307"/>
      <c r="B405" s="33">
        <v>399</v>
      </c>
      <c r="C405" s="36" t="s">
        <v>178</v>
      </c>
      <c r="D405" s="37">
        <v>45</v>
      </c>
      <c r="E405" s="37" t="s">
        <v>154</v>
      </c>
      <c r="F405" s="34">
        <v>2994.4</v>
      </c>
      <c r="G405" s="34">
        <v>2994.4</v>
      </c>
      <c r="H405" s="34">
        <v>15</v>
      </c>
      <c r="I405" s="34">
        <v>15</v>
      </c>
      <c r="J405" s="34">
        <v>11.837999999999999</v>
      </c>
      <c r="K405" s="34">
        <v>15</v>
      </c>
      <c r="L405" s="34">
        <v>11.838000000000001</v>
      </c>
      <c r="M405" s="34"/>
      <c r="N405" s="34">
        <v>0</v>
      </c>
      <c r="O405" s="34">
        <v>62</v>
      </c>
      <c r="P405" s="34">
        <v>3.1619999999999999</v>
      </c>
      <c r="Q405" s="35">
        <v>263.06666666666666</v>
      </c>
      <c r="R405" s="35">
        <v>333.33333333333331</v>
      </c>
      <c r="S405" s="35">
        <v>263.06666666666672</v>
      </c>
      <c r="T405" s="35">
        <v>0</v>
      </c>
      <c r="U405" s="35">
        <v>-3.1619999999999999</v>
      </c>
      <c r="V405" s="40">
        <v>62</v>
      </c>
    </row>
    <row r="406" spans="1:22" s="11" customFormat="1" x14ac:dyDescent="0.2">
      <c r="A406" s="307"/>
      <c r="B406" s="33">
        <v>400</v>
      </c>
      <c r="C406" s="36" t="s">
        <v>179</v>
      </c>
      <c r="D406" s="37">
        <v>45</v>
      </c>
      <c r="E406" s="37" t="s">
        <v>154</v>
      </c>
      <c r="F406" s="34">
        <v>2936.83</v>
      </c>
      <c r="G406" s="34">
        <v>2936.83</v>
      </c>
      <c r="H406" s="34">
        <v>16.600000000000001</v>
      </c>
      <c r="I406" s="34">
        <v>16.600000000000001</v>
      </c>
      <c r="J406" s="34">
        <v>12.469000000000001</v>
      </c>
      <c r="K406" s="34">
        <v>16.600000000000001</v>
      </c>
      <c r="L406" s="34">
        <v>12.469000000000001</v>
      </c>
      <c r="M406" s="34"/>
      <c r="N406" s="34">
        <v>0</v>
      </c>
      <c r="O406" s="34">
        <v>81</v>
      </c>
      <c r="P406" s="34">
        <v>4.1309999999999993</v>
      </c>
      <c r="Q406" s="35">
        <v>277.0888888888889</v>
      </c>
      <c r="R406" s="35">
        <v>368.88888888888891</v>
      </c>
      <c r="S406" s="35">
        <v>277.0888888888889</v>
      </c>
      <c r="T406" s="35">
        <v>0</v>
      </c>
      <c r="U406" s="35">
        <v>-4.1309999999999993</v>
      </c>
      <c r="V406" s="40">
        <v>81</v>
      </c>
    </row>
    <row r="407" spans="1:22" s="11" customFormat="1" x14ac:dyDescent="0.2">
      <c r="A407" s="307"/>
      <c r="B407" s="33">
        <v>401</v>
      </c>
      <c r="C407" s="36" t="s">
        <v>180</v>
      </c>
      <c r="D407" s="37">
        <v>45</v>
      </c>
      <c r="E407" s="37" t="s">
        <v>154</v>
      </c>
      <c r="F407" s="34">
        <v>2330.4</v>
      </c>
      <c r="G407" s="34">
        <v>2330.4</v>
      </c>
      <c r="H407" s="34">
        <v>17.173999999999999</v>
      </c>
      <c r="I407" s="34">
        <v>17.173999999999999</v>
      </c>
      <c r="J407" s="34">
        <v>13.042999999999999</v>
      </c>
      <c r="K407" s="34">
        <v>17.173999999999999</v>
      </c>
      <c r="L407" s="34">
        <v>13.042999999999999</v>
      </c>
      <c r="M407" s="34"/>
      <c r="N407" s="34">
        <v>0</v>
      </c>
      <c r="O407" s="34">
        <v>81</v>
      </c>
      <c r="P407" s="34">
        <v>4.1309999999999993</v>
      </c>
      <c r="Q407" s="35">
        <v>289.84444444444443</v>
      </c>
      <c r="R407" s="35">
        <v>381.64444444444445</v>
      </c>
      <c r="S407" s="35">
        <v>289.84444444444443</v>
      </c>
      <c r="T407" s="35">
        <v>0</v>
      </c>
      <c r="U407" s="35">
        <v>-4.1309999999999993</v>
      </c>
      <c r="V407" s="40">
        <v>81</v>
      </c>
    </row>
    <row r="408" spans="1:22" s="11" customFormat="1" x14ac:dyDescent="0.2">
      <c r="A408" s="307"/>
      <c r="B408" s="33">
        <v>402</v>
      </c>
      <c r="C408" s="36" t="s">
        <v>181</v>
      </c>
      <c r="D408" s="37">
        <v>36</v>
      </c>
      <c r="E408" s="37" t="s">
        <v>154</v>
      </c>
      <c r="F408" s="34">
        <v>2339.3000000000002</v>
      </c>
      <c r="G408" s="34">
        <v>2339.3000000000002</v>
      </c>
      <c r="H408" s="34">
        <v>12.95</v>
      </c>
      <c r="I408" s="34">
        <v>12.95</v>
      </c>
      <c r="J408" s="34">
        <v>10.514239999999999</v>
      </c>
      <c r="K408" s="34">
        <v>12.95</v>
      </c>
      <c r="L408" s="34">
        <v>10.514239999999999</v>
      </c>
      <c r="M408" s="34"/>
      <c r="N408" s="34">
        <v>0</v>
      </c>
      <c r="O408" s="34">
        <v>47.760000000000005</v>
      </c>
      <c r="P408" s="34">
        <v>2.4357600000000001</v>
      </c>
      <c r="Q408" s="35">
        <v>292.0622222222222</v>
      </c>
      <c r="R408" s="35">
        <v>359.72222222222223</v>
      </c>
      <c r="S408" s="35">
        <v>292.0622222222222</v>
      </c>
      <c r="T408" s="35">
        <v>0</v>
      </c>
      <c r="U408" s="35">
        <v>-2.4357600000000001</v>
      </c>
      <c r="V408" s="40">
        <v>47.760000000000005</v>
      </c>
    </row>
    <row r="409" spans="1:22" s="11" customFormat="1" x14ac:dyDescent="0.2">
      <c r="A409" s="307"/>
      <c r="B409" s="33">
        <v>403</v>
      </c>
      <c r="C409" s="36" t="s">
        <v>182</v>
      </c>
      <c r="D409" s="37">
        <v>45</v>
      </c>
      <c r="E409" s="37" t="s">
        <v>154</v>
      </c>
      <c r="F409" s="34">
        <v>2889.38</v>
      </c>
      <c r="G409" s="34">
        <v>2889.38</v>
      </c>
      <c r="H409" s="34">
        <v>16.899999999999999</v>
      </c>
      <c r="I409" s="34">
        <v>16.899999999999999</v>
      </c>
      <c r="J409" s="34">
        <v>13.635999999999999</v>
      </c>
      <c r="K409" s="34">
        <v>16.899999999999999</v>
      </c>
      <c r="L409" s="34">
        <v>13.635999999999999</v>
      </c>
      <c r="M409" s="34"/>
      <c r="N409" s="34">
        <v>0</v>
      </c>
      <c r="O409" s="34">
        <v>64</v>
      </c>
      <c r="P409" s="34">
        <v>3.2639999999999998</v>
      </c>
      <c r="Q409" s="35">
        <v>303.02222222222224</v>
      </c>
      <c r="R409" s="35">
        <v>375.55555555555554</v>
      </c>
      <c r="S409" s="35">
        <v>303.02222222222224</v>
      </c>
      <c r="T409" s="35">
        <v>0</v>
      </c>
      <c r="U409" s="35">
        <v>-3.2639999999999998</v>
      </c>
      <c r="V409" s="40">
        <v>64</v>
      </c>
    </row>
    <row r="410" spans="1:22" s="11" customFormat="1" x14ac:dyDescent="0.2">
      <c r="A410" s="307"/>
      <c r="B410" s="33">
        <v>404</v>
      </c>
      <c r="C410" s="38" t="s">
        <v>183</v>
      </c>
      <c r="D410" s="37">
        <v>45</v>
      </c>
      <c r="E410" s="37" t="s">
        <v>154</v>
      </c>
      <c r="F410" s="34">
        <v>2349.17</v>
      </c>
      <c r="G410" s="34">
        <v>2349.17</v>
      </c>
      <c r="H410" s="34">
        <v>16.376999999999999</v>
      </c>
      <c r="I410" s="34">
        <v>16.376999999999999</v>
      </c>
      <c r="J410" s="34">
        <v>13.878</v>
      </c>
      <c r="K410" s="34">
        <v>16.376999999999999</v>
      </c>
      <c r="L410" s="34">
        <v>13.878</v>
      </c>
      <c r="M410" s="34"/>
      <c r="N410" s="34">
        <v>0</v>
      </c>
      <c r="O410" s="34">
        <v>49</v>
      </c>
      <c r="P410" s="34">
        <v>2.4989999999999997</v>
      </c>
      <c r="Q410" s="35">
        <v>308.39999999999998</v>
      </c>
      <c r="R410" s="35">
        <v>363.93333333333328</v>
      </c>
      <c r="S410" s="35">
        <v>308.39999999999998</v>
      </c>
      <c r="T410" s="35">
        <v>0</v>
      </c>
      <c r="U410" s="35">
        <v>-2.4989999999999997</v>
      </c>
      <c r="V410" s="40">
        <v>49</v>
      </c>
    </row>
    <row r="411" spans="1:22" s="11" customFormat="1" x14ac:dyDescent="0.2">
      <c r="A411" s="307"/>
      <c r="B411" s="33">
        <v>405</v>
      </c>
      <c r="C411" s="38" t="s">
        <v>184</v>
      </c>
      <c r="D411" s="37">
        <v>45</v>
      </c>
      <c r="E411" s="37" t="s">
        <v>154</v>
      </c>
      <c r="F411" s="34">
        <v>2869.6</v>
      </c>
      <c r="G411" s="34">
        <v>2869.6</v>
      </c>
      <c r="H411" s="34">
        <v>19.38</v>
      </c>
      <c r="I411" s="34">
        <v>19.38</v>
      </c>
      <c r="J411" s="34">
        <v>13.974000000000002</v>
      </c>
      <c r="K411" s="34">
        <v>19.38</v>
      </c>
      <c r="L411" s="34">
        <v>13.973999999999998</v>
      </c>
      <c r="M411" s="34"/>
      <c r="N411" s="34">
        <v>0</v>
      </c>
      <c r="O411" s="34">
        <v>106.00000000000001</v>
      </c>
      <c r="P411" s="34">
        <v>5.4060000000000006</v>
      </c>
      <c r="Q411" s="35">
        <v>310.53333333333336</v>
      </c>
      <c r="R411" s="35">
        <v>430.66666666666669</v>
      </c>
      <c r="S411" s="35">
        <v>310.5333333333333</v>
      </c>
      <c r="T411" s="35">
        <v>0</v>
      </c>
      <c r="U411" s="35">
        <v>-5.4060000000000006</v>
      </c>
      <c r="V411" s="40">
        <v>106.00000000000001</v>
      </c>
    </row>
    <row r="412" spans="1:22" s="11" customFormat="1" x14ac:dyDescent="0.2">
      <c r="A412" s="307"/>
      <c r="B412" s="33">
        <v>406</v>
      </c>
      <c r="C412" s="38" t="s">
        <v>185</v>
      </c>
      <c r="D412" s="37">
        <v>93</v>
      </c>
      <c r="E412" s="37" t="s">
        <v>154</v>
      </c>
      <c r="F412" s="34">
        <v>3341.2</v>
      </c>
      <c r="G412" s="34">
        <v>3341.2</v>
      </c>
      <c r="H412" s="34">
        <v>6.5339999999999998</v>
      </c>
      <c r="I412" s="34">
        <v>6.5339999999999998</v>
      </c>
      <c r="J412" s="34">
        <v>1.179</v>
      </c>
      <c r="K412" s="34">
        <v>6.5339999999999998</v>
      </c>
      <c r="L412" s="34">
        <v>1.1789999999999994</v>
      </c>
      <c r="M412" s="34"/>
      <c r="N412" s="34">
        <v>0</v>
      </c>
      <c r="O412" s="34">
        <v>105.00000000000001</v>
      </c>
      <c r="P412" s="34">
        <v>5.3550000000000004</v>
      </c>
      <c r="Q412" s="35">
        <v>12.67741935483871</v>
      </c>
      <c r="R412" s="35">
        <v>70.258064516129039</v>
      </c>
      <c r="S412" s="35">
        <v>12.677419354838703</v>
      </c>
      <c r="T412" s="35">
        <v>0</v>
      </c>
      <c r="U412" s="35">
        <v>-5.3550000000000004</v>
      </c>
      <c r="V412" s="40">
        <v>105.00000000000001</v>
      </c>
    </row>
    <row r="413" spans="1:22" s="11" customFormat="1" x14ac:dyDescent="0.2">
      <c r="A413" s="307"/>
      <c r="B413" s="33">
        <v>407</v>
      </c>
      <c r="C413" s="38" t="s">
        <v>186</v>
      </c>
      <c r="D413" s="37">
        <v>109</v>
      </c>
      <c r="E413" s="37" t="s">
        <v>154</v>
      </c>
      <c r="F413" s="34">
        <v>2560.8000000000002</v>
      </c>
      <c r="G413" s="34">
        <v>2560.8000000000002</v>
      </c>
      <c r="H413" s="34">
        <v>20.51</v>
      </c>
      <c r="I413" s="34">
        <v>20.51</v>
      </c>
      <c r="J413" s="34">
        <v>17.45</v>
      </c>
      <c r="K413" s="34">
        <v>20.51</v>
      </c>
      <c r="L413" s="34">
        <v>17.450000000000003</v>
      </c>
      <c r="M413" s="34"/>
      <c r="N413" s="34">
        <v>0</v>
      </c>
      <c r="O413" s="34">
        <v>60</v>
      </c>
      <c r="P413" s="34">
        <v>3.0599999999999996</v>
      </c>
      <c r="Q413" s="35">
        <v>160.09174311926606</v>
      </c>
      <c r="R413" s="35">
        <v>188.16513761467891</v>
      </c>
      <c r="S413" s="35">
        <v>160.09174311926608</v>
      </c>
      <c r="T413" s="35">
        <v>0</v>
      </c>
      <c r="U413" s="35">
        <v>-3.0599999999999996</v>
      </c>
      <c r="V413" s="40">
        <v>60</v>
      </c>
    </row>
    <row r="414" spans="1:22" s="11" customFormat="1" x14ac:dyDescent="0.2">
      <c r="A414" s="307"/>
      <c r="B414" s="33">
        <v>408</v>
      </c>
      <c r="C414" s="38" t="s">
        <v>187</v>
      </c>
      <c r="D414" s="255">
        <v>54</v>
      </c>
      <c r="E414" s="37" t="s">
        <v>154</v>
      </c>
      <c r="F414" s="34">
        <v>2522</v>
      </c>
      <c r="G414" s="34">
        <v>2522</v>
      </c>
      <c r="H414" s="34">
        <v>13.88</v>
      </c>
      <c r="I414" s="34">
        <v>13.88</v>
      </c>
      <c r="J414" s="34">
        <v>10.06724</v>
      </c>
      <c r="K414" s="34">
        <v>13.88</v>
      </c>
      <c r="L414" s="34">
        <v>10.067240000000002</v>
      </c>
      <c r="M414" s="34"/>
      <c r="N414" s="34">
        <v>0</v>
      </c>
      <c r="O414" s="34">
        <v>74.760000000000005</v>
      </c>
      <c r="P414" s="34">
        <v>3.8127599999999999</v>
      </c>
      <c r="Q414" s="35">
        <v>186.43037037037035</v>
      </c>
      <c r="R414" s="35">
        <v>257.03703703703701</v>
      </c>
      <c r="S414" s="35">
        <v>186.43037037037041</v>
      </c>
      <c r="T414" s="35">
        <v>0</v>
      </c>
      <c r="U414" s="35">
        <v>-3.8127599999999999</v>
      </c>
      <c r="V414" s="40">
        <v>74.760000000000005</v>
      </c>
    </row>
    <row r="415" spans="1:22" x14ac:dyDescent="0.2">
      <c r="A415" s="307"/>
      <c r="B415" s="33">
        <v>409</v>
      </c>
      <c r="C415" s="36" t="s">
        <v>188</v>
      </c>
      <c r="D415" s="37">
        <v>10</v>
      </c>
      <c r="E415" s="37" t="s">
        <v>154</v>
      </c>
      <c r="F415" s="34">
        <v>584.29999999999995</v>
      </c>
      <c r="G415" s="34">
        <v>584.29999999999995</v>
      </c>
      <c r="H415" s="34">
        <v>2.42</v>
      </c>
      <c r="I415" s="34">
        <v>2.42</v>
      </c>
      <c r="J415" s="34">
        <v>1.9100000000000001</v>
      </c>
      <c r="K415" s="34">
        <v>2.42</v>
      </c>
      <c r="L415" s="34">
        <v>1.91</v>
      </c>
      <c r="M415" s="34"/>
      <c r="N415" s="34">
        <v>0</v>
      </c>
      <c r="O415" s="34">
        <v>10</v>
      </c>
      <c r="P415" s="34">
        <v>0.51</v>
      </c>
      <c r="Q415" s="35">
        <v>191.00000000000003</v>
      </c>
      <c r="R415" s="35">
        <v>242</v>
      </c>
      <c r="S415" s="35">
        <v>191</v>
      </c>
      <c r="T415" s="35">
        <v>0</v>
      </c>
      <c r="U415" s="35">
        <v>-0.51</v>
      </c>
      <c r="V415" s="40">
        <v>10</v>
      </c>
    </row>
    <row r="416" spans="1:22" x14ac:dyDescent="0.2">
      <c r="A416" s="307"/>
      <c r="B416" s="33">
        <v>410</v>
      </c>
      <c r="C416" s="36" t="s">
        <v>189</v>
      </c>
      <c r="D416" s="37">
        <v>12</v>
      </c>
      <c r="E416" s="37" t="s">
        <v>154</v>
      </c>
      <c r="F416" s="34">
        <v>540.29999999999995</v>
      </c>
      <c r="G416" s="34">
        <v>540.29999999999995</v>
      </c>
      <c r="H416" s="34">
        <v>2.8929999999999998</v>
      </c>
      <c r="I416" s="34">
        <v>2.8929999999999998</v>
      </c>
      <c r="J416" s="34">
        <v>2.4849999999999999</v>
      </c>
      <c r="K416" s="34">
        <v>2.8929999999999998</v>
      </c>
      <c r="L416" s="34">
        <v>2.4849999999999999</v>
      </c>
      <c r="M416" s="34"/>
      <c r="N416" s="34">
        <v>0</v>
      </c>
      <c r="O416" s="34">
        <v>8</v>
      </c>
      <c r="P416" s="34">
        <v>0.40799999999999997</v>
      </c>
      <c r="Q416" s="35">
        <v>207.08333333333334</v>
      </c>
      <c r="R416" s="35">
        <v>241.08333333333334</v>
      </c>
      <c r="S416" s="35">
        <v>207.08333333333334</v>
      </c>
      <c r="T416" s="35">
        <v>0</v>
      </c>
      <c r="U416" s="35">
        <v>-0.40799999999999997</v>
      </c>
      <c r="V416" s="40">
        <v>8</v>
      </c>
    </row>
    <row r="417" spans="1:22" x14ac:dyDescent="0.2">
      <c r="A417" s="307"/>
      <c r="B417" s="33">
        <v>411</v>
      </c>
      <c r="C417" s="237" t="s">
        <v>199</v>
      </c>
      <c r="D417" s="238">
        <v>24</v>
      </c>
      <c r="E417" s="238" t="s">
        <v>33</v>
      </c>
      <c r="F417" s="239"/>
      <c r="G417" s="239">
        <v>1568.18</v>
      </c>
      <c r="H417" s="239">
        <v>2</v>
      </c>
      <c r="I417" s="239">
        <v>2</v>
      </c>
      <c r="J417" s="239">
        <v>0.24</v>
      </c>
      <c r="K417" s="239">
        <v>0.52100000000000013</v>
      </c>
      <c r="L417" s="239">
        <v>0.623</v>
      </c>
      <c r="M417" s="239">
        <v>29</v>
      </c>
      <c r="N417" s="239">
        <v>1.4789999999999999</v>
      </c>
      <c r="O417" s="239">
        <v>27</v>
      </c>
      <c r="P417" s="239">
        <v>1.377</v>
      </c>
      <c r="Q417" s="240">
        <v>10</v>
      </c>
      <c r="R417" s="240">
        <v>21.708333333333339</v>
      </c>
      <c r="S417" s="240">
        <v>25.958333333333332</v>
      </c>
      <c r="T417" s="239">
        <v>0.38300000000000001</v>
      </c>
      <c r="U417" s="239">
        <v>0.10199999999999987</v>
      </c>
      <c r="V417" s="288">
        <v>-2</v>
      </c>
    </row>
    <row r="418" spans="1:22" x14ac:dyDescent="0.2">
      <c r="A418" s="307"/>
      <c r="B418" s="33">
        <v>412</v>
      </c>
      <c r="C418" s="237" t="s">
        <v>200</v>
      </c>
      <c r="D418" s="238">
        <v>16</v>
      </c>
      <c r="E418" s="238" t="s">
        <v>33</v>
      </c>
      <c r="F418" s="239"/>
      <c r="G418" s="239">
        <v>510.88</v>
      </c>
      <c r="H418" s="239">
        <v>1.1819999999999999</v>
      </c>
      <c r="I418" s="239">
        <v>1.1819999999999999</v>
      </c>
      <c r="J418" s="239">
        <v>0.16</v>
      </c>
      <c r="K418" s="239">
        <v>0.621</v>
      </c>
      <c r="L418" s="239">
        <v>0.28949999999999998</v>
      </c>
      <c r="M418" s="239">
        <v>11</v>
      </c>
      <c r="N418" s="239">
        <v>0.56099999999999994</v>
      </c>
      <c r="O418" s="239">
        <v>17.5</v>
      </c>
      <c r="P418" s="239">
        <v>0.89249999999999996</v>
      </c>
      <c r="Q418" s="240">
        <v>10</v>
      </c>
      <c r="R418" s="240">
        <v>38.8125</v>
      </c>
      <c r="S418" s="240">
        <v>18.09375</v>
      </c>
      <c r="T418" s="239">
        <v>0.12949999999999998</v>
      </c>
      <c r="U418" s="239">
        <v>-0.33150000000000002</v>
      </c>
      <c r="V418" s="288">
        <v>6.5</v>
      </c>
    </row>
    <row r="419" spans="1:22" x14ac:dyDescent="0.2">
      <c r="A419" s="307"/>
      <c r="B419" s="33">
        <v>413</v>
      </c>
      <c r="C419" s="237" t="s">
        <v>224</v>
      </c>
      <c r="D419" s="238">
        <v>12</v>
      </c>
      <c r="E419" s="238" t="s">
        <v>33</v>
      </c>
      <c r="F419" s="239"/>
      <c r="G419" s="239">
        <v>616.07000000000005</v>
      </c>
      <c r="H419" s="239">
        <v>3.09</v>
      </c>
      <c r="I419" s="239">
        <v>3.09</v>
      </c>
      <c r="J419" s="239">
        <v>1.92</v>
      </c>
      <c r="K419" s="239">
        <v>2.274</v>
      </c>
      <c r="L419" s="239">
        <v>2.3250000000000002</v>
      </c>
      <c r="M419" s="239">
        <v>16</v>
      </c>
      <c r="N419" s="239">
        <v>0.81599999999999995</v>
      </c>
      <c r="O419" s="239">
        <v>15</v>
      </c>
      <c r="P419" s="239">
        <v>0.7649999999999999</v>
      </c>
      <c r="Q419" s="240">
        <v>160</v>
      </c>
      <c r="R419" s="240">
        <v>189.5</v>
      </c>
      <c r="S419" s="240">
        <v>193.75</v>
      </c>
      <c r="T419" s="239">
        <v>0.40500000000000025</v>
      </c>
      <c r="U419" s="239">
        <v>5.1000000000000045E-2</v>
      </c>
      <c r="V419" s="288">
        <v>-1</v>
      </c>
    </row>
    <row r="420" spans="1:22" x14ac:dyDescent="0.2">
      <c r="A420" s="307"/>
      <c r="B420" s="33">
        <v>414</v>
      </c>
      <c r="C420" s="237" t="s">
        <v>225</v>
      </c>
      <c r="D420" s="238">
        <v>25</v>
      </c>
      <c r="E420" s="238" t="s">
        <v>33</v>
      </c>
      <c r="F420" s="239"/>
      <c r="G420" s="239">
        <v>1323.73</v>
      </c>
      <c r="H420" s="239">
        <v>6</v>
      </c>
      <c r="I420" s="239">
        <v>6</v>
      </c>
      <c r="J420" s="239">
        <v>4</v>
      </c>
      <c r="K420" s="239">
        <v>4.7759999999999998</v>
      </c>
      <c r="L420" s="239">
        <v>5.1600299999999999</v>
      </c>
      <c r="M420" s="239">
        <v>24</v>
      </c>
      <c r="N420" s="239">
        <v>1.224</v>
      </c>
      <c r="O420" s="239">
        <v>16.47</v>
      </c>
      <c r="P420" s="239">
        <v>0.83996999999999988</v>
      </c>
      <c r="Q420" s="240">
        <v>160</v>
      </c>
      <c r="R420" s="240">
        <v>191.04</v>
      </c>
      <c r="S420" s="240">
        <v>206.40119999999999</v>
      </c>
      <c r="T420" s="239">
        <v>1.1600299999999999</v>
      </c>
      <c r="U420" s="239">
        <v>0.38403000000000009</v>
      </c>
      <c r="V420" s="288">
        <v>-7.5300000000000011</v>
      </c>
    </row>
    <row r="421" spans="1:22" x14ac:dyDescent="0.2">
      <c r="A421" s="307"/>
      <c r="B421" s="33">
        <v>415</v>
      </c>
      <c r="C421" s="237" t="s">
        <v>226</v>
      </c>
      <c r="D421" s="238">
        <v>7</v>
      </c>
      <c r="E421" s="238" t="s">
        <v>33</v>
      </c>
      <c r="F421" s="239"/>
      <c r="G421" s="239">
        <v>331.31</v>
      </c>
      <c r="H421" s="239">
        <v>1.5589999999999999</v>
      </c>
      <c r="I421" s="239">
        <v>1.5589999999999999</v>
      </c>
      <c r="J421" s="239">
        <v>1.1200000000000001</v>
      </c>
      <c r="K421" s="239">
        <v>1.355</v>
      </c>
      <c r="L421" s="239">
        <v>1.2529999999999999</v>
      </c>
      <c r="M421" s="239">
        <v>4</v>
      </c>
      <c r="N421" s="239">
        <v>0.20399999999999999</v>
      </c>
      <c r="O421" s="239">
        <v>6</v>
      </c>
      <c r="P421" s="239">
        <v>0.30599999999999999</v>
      </c>
      <c r="Q421" s="240">
        <v>160</v>
      </c>
      <c r="R421" s="240">
        <v>193.57142857142858</v>
      </c>
      <c r="S421" s="240">
        <v>179</v>
      </c>
      <c r="T421" s="239">
        <v>0.13299999999999979</v>
      </c>
      <c r="U421" s="239">
        <v>-0.10200000000000001</v>
      </c>
      <c r="V421" s="288">
        <v>2</v>
      </c>
    </row>
    <row r="422" spans="1:22" x14ac:dyDescent="0.2">
      <c r="A422" s="307"/>
      <c r="B422" s="33">
        <v>416</v>
      </c>
      <c r="C422" s="237" t="s">
        <v>227</v>
      </c>
      <c r="D422" s="238">
        <v>9</v>
      </c>
      <c r="E422" s="238" t="s">
        <v>33</v>
      </c>
      <c r="F422" s="239"/>
      <c r="G422" s="239">
        <v>365.77</v>
      </c>
      <c r="H422" s="239">
        <v>2.0510000000000002</v>
      </c>
      <c r="I422" s="239">
        <v>2.0510000000000002</v>
      </c>
      <c r="J422" s="239">
        <v>1.44</v>
      </c>
      <c r="K422" s="239">
        <v>1.7960000000000003</v>
      </c>
      <c r="L422" s="239">
        <v>1.8470000000000002</v>
      </c>
      <c r="M422" s="239">
        <v>5</v>
      </c>
      <c r="N422" s="239">
        <v>0.255</v>
      </c>
      <c r="O422" s="239">
        <v>4</v>
      </c>
      <c r="P422" s="239">
        <v>0.20399999999999999</v>
      </c>
      <c r="Q422" s="240">
        <v>160</v>
      </c>
      <c r="R422" s="240">
        <v>199.55555555555557</v>
      </c>
      <c r="S422" s="240">
        <v>205.22222222222226</v>
      </c>
      <c r="T422" s="239">
        <v>0.40700000000000025</v>
      </c>
      <c r="U422" s="239">
        <v>5.1000000000000018E-2</v>
      </c>
      <c r="V422" s="288">
        <v>-1</v>
      </c>
    </row>
    <row r="423" spans="1:22" x14ac:dyDescent="0.2">
      <c r="A423" s="307"/>
      <c r="B423" s="33">
        <v>417</v>
      </c>
      <c r="C423" s="237" t="s">
        <v>228</v>
      </c>
      <c r="D423" s="238">
        <v>6</v>
      </c>
      <c r="E423" s="238" t="s">
        <v>33</v>
      </c>
      <c r="F423" s="239"/>
      <c r="G423" s="239">
        <v>228.35</v>
      </c>
      <c r="H423" s="239">
        <v>1.675</v>
      </c>
      <c r="I423" s="239">
        <v>1.675</v>
      </c>
      <c r="J423" s="239">
        <v>0.96</v>
      </c>
      <c r="K423" s="239">
        <v>1.369</v>
      </c>
      <c r="L423" s="239">
        <v>1.4710000000000001</v>
      </c>
      <c r="M423" s="239">
        <v>6</v>
      </c>
      <c r="N423" s="239">
        <v>0.30599999999999999</v>
      </c>
      <c r="O423" s="239">
        <v>4</v>
      </c>
      <c r="P423" s="239">
        <v>0.20399999999999999</v>
      </c>
      <c r="Q423" s="240">
        <v>160</v>
      </c>
      <c r="R423" s="240">
        <v>228.16666666666666</v>
      </c>
      <c r="S423" s="240">
        <v>245.16666666666666</v>
      </c>
      <c r="T423" s="239">
        <v>0.51100000000000012</v>
      </c>
      <c r="U423" s="239">
        <v>0.10200000000000001</v>
      </c>
      <c r="V423" s="288">
        <v>-2</v>
      </c>
    </row>
    <row r="424" spans="1:22" x14ac:dyDescent="0.2">
      <c r="A424" s="307"/>
      <c r="B424" s="33">
        <v>418</v>
      </c>
      <c r="C424" s="256" t="s">
        <v>255</v>
      </c>
      <c r="D424" s="257">
        <v>40</v>
      </c>
      <c r="E424" s="258" t="s">
        <v>154</v>
      </c>
      <c r="F424" s="259">
        <v>2217.7199999999998</v>
      </c>
      <c r="G424" s="259">
        <v>2217.7199999999998</v>
      </c>
      <c r="H424" s="259">
        <v>9.1999999999999993</v>
      </c>
      <c r="I424" s="239">
        <v>9.1999999999999993</v>
      </c>
      <c r="J424" s="239">
        <v>6.24</v>
      </c>
      <c r="K424" s="239">
        <v>6.6497599999999997</v>
      </c>
      <c r="L424" s="239">
        <v>7.0726747999999997</v>
      </c>
      <c r="M424" s="259">
        <v>48</v>
      </c>
      <c r="N424" s="239">
        <v>2.5502399999999996</v>
      </c>
      <c r="O424" s="259">
        <v>40.04</v>
      </c>
      <c r="P424" s="239">
        <v>2.1273252</v>
      </c>
      <c r="Q424" s="240">
        <v>156</v>
      </c>
      <c r="R424" s="240">
        <v>166.24399999999997</v>
      </c>
      <c r="S424" s="240">
        <v>176.81686999999999</v>
      </c>
      <c r="T424" s="239">
        <v>0.83267479999999949</v>
      </c>
      <c r="U424" s="239">
        <v>0.42291479999999959</v>
      </c>
      <c r="V424" s="288">
        <v>-7.9600000000000009</v>
      </c>
    </row>
    <row r="425" spans="1:22" x14ac:dyDescent="0.2">
      <c r="A425" s="307"/>
      <c r="B425" s="33">
        <v>419</v>
      </c>
      <c r="C425" s="256" t="s">
        <v>257</v>
      </c>
      <c r="D425" s="260">
        <v>76</v>
      </c>
      <c r="E425" s="258" t="s">
        <v>154</v>
      </c>
      <c r="F425" s="259">
        <v>3969.65</v>
      </c>
      <c r="G425" s="259">
        <v>3969.65</v>
      </c>
      <c r="H425" s="259">
        <v>20.95</v>
      </c>
      <c r="I425" s="239">
        <v>20.95</v>
      </c>
      <c r="J425" s="239">
        <v>12</v>
      </c>
      <c r="K425" s="239">
        <v>13.352409999999999</v>
      </c>
      <c r="L425" s="239">
        <v>13.836424300000001</v>
      </c>
      <c r="M425" s="259">
        <v>143</v>
      </c>
      <c r="N425" s="239">
        <v>7.5975899999999994</v>
      </c>
      <c r="O425" s="259">
        <v>133.88999999999999</v>
      </c>
      <c r="P425" s="239">
        <v>7.1135756999999984</v>
      </c>
      <c r="Q425" s="240">
        <v>157.89473684210526</v>
      </c>
      <c r="R425" s="240">
        <v>175.68960526315789</v>
      </c>
      <c r="S425" s="240">
        <v>182.05821447368422</v>
      </c>
      <c r="T425" s="239">
        <v>1.8364243000000009</v>
      </c>
      <c r="U425" s="239">
        <v>0.48401430000000101</v>
      </c>
      <c r="V425" s="288">
        <v>-9.1100000000000136</v>
      </c>
    </row>
    <row r="426" spans="1:22" x14ac:dyDescent="0.2">
      <c r="A426" s="307"/>
      <c r="B426" s="33">
        <v>420</v>
      </c>
      <c r="C426" s="256" t="s">
        <v>258</v>
      </c>
      <c r="D426" s="260">
        <v>40</v>
      </c>
      <c r="E426" s="258" t="s">
        <v>154</v>
      </c>
      <c r="F426" s="259">
        <v>2213.21</v>
      </c>
      <c r="G426" s="259">
        <v>2213.21</v>
      </c>
      <c r="H426" s="259">
        <v>11.27</v>
      </c>
      <c r="I426" s="239">
        <v>11.27</v>
      </c>
      <c r="J426" s="239">
        <v>6.4</v>
      </c>
      <c r="K426" s="239">
        <v>7.1258599999999994</v>
      </c>
      <c r="L426" s="239">
        <v>7.5068020999999998</v>
      </c>
      <c r="M426" s="259">
        <v>78</v>
      </c>
      <c r="N426" s="239">
        <v>4.1441400000000002</v>
      </c>
      <c r="O426" s="259">
        <v>70.83</v>
      </c>
      <c r="P426" s="239">
        <v>3.7631978999999998</v>
      </c>
      <c r="Q426" s="240">
        <v>160</v>
      </c>
      <c r="R426" s="240">
        <v>178.1465</v>
      </c>
      <c r="S426" s="240">
        <v>187.6700525</v>
      </c>
      <c r="T426" s="239">
        <v>1.1068020999999995</v>
      </c>
      <c r="U426" s="239">
        <v>0.38094210000000039</v>
      </c>
      <c r="V426" s="288">
        <v>-7.1700000000000017</v>
      </c>
    </row>
    <row r="427" spans="1:22" x14ac:dyDescent="0.2">
      <c r="A427" s="307"/>
      <c r="B427" s="33">
        <v>421</v>
      </c>
      <c r="C427" s="256" t="s">
        <v>259</v>
      </c>
      <c r="D427" s="260">
        <v>16</v>
      </c>
      <c r="E427" s="258" t="s">
        <v>154</v>
      </c>
      <c r="F427" s="259">
        <v>1475.2</v>
      </c>
      <c r="G427" s="259">
        <v>1475.2</v>
      </c>
      <c r="H427" s="259">
        <v>5.25</v>
      </c>
      <c r="I427" s="239">
        <v>5.25</v>
      </c>
      <c r="J427" s="239">
        <v>2.48</v>
      </c>
      <c r="K427" s="239">
        <v>3.1248</v>
      </c>
      <c r="L427" s="239">
        <v>3.0716700000000001</v>
      </c>
      <c r="M427" s="259">
        <v>40</v>
      </c>
      <c r="N427" s="239">
        <v>2.1252</v>
      </c>
      <c r="O427" s="259">
        <v>41</v>
      </c>
      <c r="P427" s="239">
        <v>2.1783299999999999</v>
      </c>
      <c r="Q427" s="240">
        <v>155</v>
      </c>
      <c r="R427" s="240">
        <v>195.3</v>
      </c>
      <c r="S427" s="240">
        <v>191.979375</v>
      </c>
      <c r="T427" s="239">
        <v>0.59167000000000014</v>
      </c>
      <c r="U427" s="239">
        <v>-5.31299999999999E-2</v>
      </c>
      <c r="V427" s="288">
        <v>1</v>
      </c>
    </row>
    <row r="428" spans="1:22" x14ac:dyDescent="0.2">
      <c r="A428" s="307"/>
      <c r="B428" s="33">
        <v>422</v>
      </c>
      <c r="C428" s="256" t="s">
        <v>261</v>
      </c>
      <c r="D428" s="260">
        <v>77</v>
      </c>
      <c r="E428" s="261" t="s">
        <v>154</v>
      </c>
      <c r="F428" s="259">
        <v>3996.29</v>
      </c>
      <c r="G428" s="259">
        <v>3757.35</v>
      </c>
      <c r="H428" s="259">
        <v>24.08</v>
      </c>
      <c r="I428" s="239">
        <v>24.08</v>
      </c>
      <c r="J428" s="262">
        <v>12.24</v>
      </c>
      <c r="K428" s="239">
        <v>16.907449999999997</v>
      </c>
      <c r="L428" s="239">
        <v>13.019396599999999</v>
      </c>
      <c r="M428" s="259">
        <v>135</v>
      </c>
      <c r="N428" s="239">
        <v>7.1725499999999993</v>
      </c>
      <c r="O428" s="259">
        <v>208.18</v>
      </c>
      <c r="P428" s="239">
        <v>11.0606034</v>
      </c>
      <c r="Q428" s="240">
        <v>158.96103896103895</v>
      </c>
      <c r="R428" s="240">
        <v>219.57727272727269</v>
      </c>
      <c r="S428" s="240">
        <v>169.08307272727271</v>
      </c>
      <c r="T428" s="239">
        <v>0.77939659999999833</v>
      </c>
      <c r="U428" s="239">
        <v>-3.8880534000000004</v>
      </c>
      <c r="V428" s="288">
        <v>73.180000000000007</v>
      </c>
    </row>
    <row r="429" spans="1:22" x14ac:dyDescent="0.2">
      <c r="A429" s="307"/>
      <c r="B429" s="33">
        <v>423</v>
      </c>
      <c r="C429" s="256" t="s">
        <v>262</v>
      </c>
      <c r="D429" s="260">
        <v>16</v>
      </c>
      <c r="E429" s="261" t="s">
        <v>154</v>
      </c>
      <c r="F429" s="259">
        <v>939.96</v>
      </c>
      <c r="G429" s="259">
        <v>872.36</v>
      </c>
      <c r="H429" s="259">
        <v>4.5599999999999996</v>
      </c>
      <c r="I429" s="239">
        <v>4.5599999999999996</v>
      </c>
      <c r="J429" s="262">
        <v>2.33</v>
      </c>
      <c r="K429" s="239">
        <v>2.9661</v>
      </c>
      <c r="L429" s="239">
        <v>2.9799137999999998</v>
      </c>
      <c r="M429" s="259">
        <v>30</v>
      </c>
      <c r="N429" s="239">
        <v>1.5938999999999999</v>
      </c>
      <c r="O429" s="259">
        <v>29.74</v>
      </c>
      <c r="P429" s="239">
        <v>1.5800861999999998</v>
      </c>
      <c r="Q429" s="240">
        <v>145.625</v>
      </c>
      <c r="R429" s="240">
        <v>185.38124999999999</v>
      </c>
      <c r="S429" s="240">
        <v>186.24461249999999</v>
      </c>
      <c r="T429" s="239">
        <v>0.64991379999999976</v>
      </c>
      <c r="U429" s="239">
        <v>1.3813800000000098E-2</v>
      </c>
      <c r="V429" s="288">
        <v>-0.26000000000000156</v>
      </c>
    </row>
    <row r="430" spans="1:22" x14ac:dyDescent="0.2">
      <c r="A430" s="307"/>
      <c r="B430" s="33">
        <v>424</v>
      </c>
      <c r="C430" s="256" t="s">
        <v>263</v>
      </c>
      <c r="D430" s="260">
        <v>79</v>
      </c>
      <c r="E430" s="261" t="s">
        <v>154</v>
      </c>
      <c r="F430" s="259">
        <v>3971.14</v>
      </c>
      <c r="G430" s="259">
        <v>3971.14</v>
      </c>
      <c r="H430" s="259">
        <v>23.2</v>
      </c>
      <c r="I430" s="239">
        <v>23.2</v>
      </c>
      <c r="J430" s="262">
        <v>12</v>
      </c>
      <c r="K430" s="239">
        <v>15.17737</v>
      </c>
      <c r="L430" s="239">
        <v>14.835744099999999</v>
      </c>
      <c r="M430" s="259">
        <v>151</v>
      </c>
      <c r="N430" s="239">
        <v>8.0226299999999995</v>
      </c>
      <c r="O430" s="259">
        <v>157.43</v>
      </c>
      <c r="P430" s="239">
        <v>8.3642558999999999</v>
      </c>
      <c r="Q430" s="240">
        <v>151.8987341772152</v>
      </c>
      <c r="R430" s="240">
        <v>192.11860759493669</v>
      </c>
      <c r="S430" s="240">
        <v>187.79422911392405</v>
      </c>
      <c r="T430" s="239">
        <v>2.8357440999999994</v>
      </c>
      <c r="U430" s="239">
        <v>-0.34162590000000037</v>
      </c>
      <c r="V430" s="288">
        <v>6.4300000000000068</v>
      </c>
    </row>
    <row r="431" spans="1:22" x14ac:dyDescent="0.2">
      <c r="A431" s="307"/>
      <c r="B431" s="33">
        <v>425</v>
      </c>
      <c r="C431" s="256" t="s">
        <v>264</v>
      </c>
      <c r="D431" s="260">
        <v>47</v>
      </c>
      <c r="E431" s="261" t="s">
        <v>154</v>
      </c>
      <c r="F431" s="259">
        <v>2893.5</v>
      </c>
      <c r="G431" s="259">
        <v>2893.5</v>
      </c>
      <c r="H431" s="259">
        <v>13.44</v>
      </c>
      <c r="I431" s="239">
        <v>13.44</v>
      </c>
      <c r="J431" s="262">
        <v>7.52</v>
      </c>
      <c r="K431" s="239">
        <v>8.7645599999999995</v>
      </c>
      <c r="L431" s="239">
        <v>10.015240200000001</v>
      </c>
      <c r="M431" s="259">
        <v>88</v>
      </c>
      <c r="N431" s="239">
        <v>4.67544</v>
      </c>
      <c r="O431" s="259">
        <v>64.459999999999994</v>
      </c>
      <c r="P431" s="239">
        <v>3.4247597999999995</v>
      </c>
      <c r="Q431" s="240">
        <v>160</v>
      </c>
      <c r="R431" s="240">
        <v>186.48</v>
      </c>
      <c r="S431" s="240">
        <v>213.0902170212766</v>
      </c>
      <c r="T431" s="239">
        <v>2.4952402000000014</v>
      </c>
      <c r="U431" s="239">
        <v>1.2506802000000006</v>
      </c>
      <c r="V431" s="288">
        <v>-23.540000000000006</v>
      </c>
    </row>
    <row r="432" spans="1:22" x14ac:dyDescent="0.2">
      <c r="A432" s="307"/>
      <c r="B432" s="33">
        <v>426</v>
      </c>
      <c r="C432" s="256" t="s">
        <v>265</v>
      </c>
      <c r="D432" s="257">
        <v>34</v>
      </c>
      <c r="E432" s="261" t="s">
        <v>154</v>
      </c>
      <c r="F432" s="259">
        <v>1183.53</v>
      </c>
      <c r="G432" s="259">
        <v>1183.53</v>
      </c>
      <c r="H432" s="259">
        <v>9.1460000000000008</v>
      </c>
      <c r="I432" s="239">
        <v>9.1460000000000008</v>
      </c>
      <c r="J432" s="262">
        <v>4.84</v>
      </c>
      <c r="K432" s="239">
        <v>7.2333200000000009</v>
      </c>
      <c r="L432" s="239">
        <v>7.2811370000000011</v>
      </c>
      <c r="M432" s="259">
        <v>36</v>
      </c>
      <c r="N432" s="239">
        <v>1.9126799999999999</v>
      </c>
      <c r="O432" s="259">
        <v>35.1</v>
      </c>
      <c r="P432" s="239">
        <v>1.8648629999999999</v>
      </c>
      <c r="Q432" s="240">
        <v>142.35294117647058</v>
      </c>
      <c r="R432" s="240">
        <v>212.74470588235295</v>
      </c>
      <c r="S432" s="240">
        <v>214.15108823529414</v>
      </c>
      <c r="T432" s="239">
        <v>2.4411370000000012</v>
      </c>
      <c r="U432" s="239">
        <v>4.7816999999999998E-2</v>
      </c>
      <c r="V432" s="288">
        <v>-0.89999999999999858</v>
      </c>
    </row>
    <row r="433" spans="1:22" x14ac:dyDescent="0.2">
      <c r="A433" s="307"/>
      <c r="B433" s="33">
        <v>427</v>
      </c>
      <c r="C433" s="256" t="s">
        <v>266</v>
      </c>
      <c r="D433" s="260">
        <v>45</v>
      </c>
      <c r="E433" s="261" t="s">
        <v>154</v>
      </c>
      <c r="F433" s="259">
        <v>2541.61</v>
      </c>
      <c r="G433" s="259">
        <v>2541.61</v>
      </c>
      <c r="H433" s="259">
        <v>14.04</v>
      </c>
      <c r="I433" s="239">
        <v>14.04</v>
      </c>
      <c r="J433" s="262">
        <v>7.04</v>
      </c>
      <c r="K433" s="239">
        <v>9.205169999999999</v>
      </c>
      <c r="L433" s="239">
        <v>9.7024667999999998</v>
      </c>
      <c r="M433" s="259">
        <v>91</v>
      </c>
      <c r="N433" s="239">
        <v>4.8348299999999993</v>
      </c>
      <c r="O433" s="259">
        <v>81.64</v>
      </c>
      <c r="P433" s="239">
        <v>4.3375332000000002</v>
      </c>
      <c r="Q433" s="240">
        <v>156.44444444444446</v>
      </c>
      <c r="R433" s="240">
        <v>204.55933333333329</v>
      </c>
      <c r="S433" s="240">
        <v>215.61037333333334</v>
      </c>
      <c r="T433" s="239">
        <v>2.6624667999999998</v>
      </c>
      <c r="U433" s="239">
        <v>0.4972967999999991</v>
      </c>
      <c r="V433" s="288">
        <v>-9.36</v>
      </c>
    </row>
    <row r="434" spans="1:22" x14ac:dyDescent="0.2">
      <c r="A434" s="307"/>
      <c r="B434" s="33">
        <v>428</v>
      </c>
      <c r="C434" s="256" t="s">
        <v>267</v>
      </c>
      <c r="D434" s="260">
        <v>77</v>
      </c>
      <c r="E434" s="261" t="s">
        <v>154</v>
      </c>
      <c r="F434" s="259">
        <v>4025.07</v>
      </c>
      <c r="G434" s="259">
        <v>4025.07</v>
      </c>
      <c r="H434" s="259">
        <v>25.96</v>
      </c>
      <c r="I434" s="239">
        <v>25.96</v>
      </c>
      <c r="J434" s="262">
        <v>12.32</v>
      </c>
      <c r="K434" s="239">
        <v>18.256150000000002</v>
      </c>
      <c r="L434" s="239">
        <v>18.0037825</v>
      </c>
      <c r="M434" s="259">
        <v>145</v>
      </c>
      <c r="N434" s="239">
        <v>7.7038499999999992</v>
      </c>
      <c r="O434" s="259">
        <v>149.75</v>
      </c>
      <c r="P434" s="239">
        <v>7.9562174999999993</v>
      </c>
      <c r="Q434" s="240">
        <v>160</v>
      </c>
      <c r="R434" s="240">
        <v>237.09285714285716</v>
      </c>
      <c r="S434" s="240">
        <v>233.81535714285715</v>
      </c>
      <c r="T434" s="239">
        <v>5.6837824999999995</v>
      </c>
      <c r="U434" s="239">
        <v>-0.25236750000000008</v>
      </c>
      <c r="V434" s="288">
        <v>4.75</v>
      </c>
    </row>
    <row r="435" spans="1:22" x14ac:dyDescent="0.2">
      <c r="A435" s="307"/>
      <c r="B435" s="33">
        <v>429</v>
      </c>
      <c r="C435" s="256" t="s">
        <v>268</v>
      </c>
      <c r="D435" s="260">
        <v>77</v>
      </c>
      <c r="E435" s="261" t="s">
        <v>154</v>
      </c>
      <c r="F435" s="259">
        <v>4066.05</v>
      </c>
      <c r="G435" s="259">
        <v>4066.05</v>
      </c>
      <c r="H435" s="259">
        <v>26.82</v>
      </c>
      <c r="I435" s="239">
        <v>26.82</v>
      </c>
      <c r="J435" s="262">
        <v>12.32</v>
      </c>
      <c r="K435" s="239">
        <v>18.744240000000001</v>
      </c>
      <c r="L435" s="239">
        <v>18.3330138</v>
      </c>
      <c r="M435" s="259">
        <v>152</v>
      </c>
      <c r="N435" s="239">
        <v>8.0757599999999989</v>
      </c>
      <c r="O435" s="259">
        <v>159.74</v>
      </c>
      <c r="P435" s="239">
        <v>8.4869862000000005</v>
      </c>
      <c r="Q435" s="240">
        <v>160</v>
      </c>
      <c r="R435" s="240">
        <v>243.43168831168833</v>
      </c>
      <c r="S435" s="240">
        <v>238.09108831168831</v>
      </c>
      <c r="T435" s="239">
        <v>6.0130137999999995</v>
      </c>
      <c r="U435" s="239">
        <v>-0.41122620000000154</v>
      </c>
      <c r="V435" s="288">
        <v>7.7400000000000091</v>
      </c>
    </row>
    <row r="436" spans="1:22" x14ac:dyDescent="0.2">
      <c r="A436" s="307"/>
      <c r="B436" s="33">
        <v>430</v>
      </c>
      <c r="C436" s="256" t="s">
        <v>269</v>
      </c>
      <c r="D436" s="260">
        <v>13</v>
      </c>
      <c r="E436" s="261" t="s">
        <v>154</v>
      </c>
      <c r="F436" s="259">
        <v>955.66</v>
      </c>
      <c r="G436" s="259">
        <v>646.5</v>
      </c>
      <c r="H436" s="259">
        <v>4.3899999999999997</v>
      </c>
      <c r="I436" s="239">
        <v>4.3899999999999997</v>
      </c>
      <c r="J436" s="263">
        <v>2.0099999999999998</v>
      </c>
      <c r="K436" s="239">
        <v>2.5835799999999995</v>
      </c>
      <c r="L436" s="239">
        <v>3.2907402999999995</v>
      </c>
      <c r="M436" s="259">
        <v>34</v>
      </c>
      <c r="N436" s="239">
        <v>1.8064199999999999</v>
      </c>
      <c r="O436" s="259">
        <v>20.69</v>
      </c>
      <c r="P436" s="239">
        <v>1.0992597</v>
      </c>
      <c r="Q436" s="240">
        <v>154.61538461538458</v>
      </c>
      <c r="R436" s="240">
        <v>198.73692307692303</v>
      </c>
      <c r="S436" s="240">
        <v>253.13386923076919</v>
      </c>
      <c r="T436" s="239">
        <v>1.2807402999999997</v>
      </c>
      <c r="U436" s="239">
        <v>0.70716029999999996</v>
      </c>
      <c r="V436" s="288">
        <v>-13.309999999999999</v>
      </c>
    </row>
    <row r="437" spans="1:22" x14ac:dyDescent="0.2">
      <c r="A437" s="307"/>
      <c r="B437" s="33">
        <v>431</v>
      </c>
      <c r="C437" s="237" t="s">
        <v>275</v>
      </c>
      <c r="D437" s="238">
        <v>18</v>
      </c>
      <c r="E437" s="238">
        <v>1989</v>
      </c>
      <c r="F437" s="239">
        <v>1068.04</v>
      </c>
      <c r="G437" s="239">
        <v>988.02</v>
      </c>
      <c r="H437" s="239">
        <v>4.84</v>
      </c>
      <c r="I437" s="239">
        <f t="shared" ref="I437:I454" si="36">H437</f>
        <v>4.84</v>
      </c>
      <c r="J437" s="239">
        <v>2.88</v>
      </c>
      <c r="K437" s="239">
        <f t="shared" ref="K437:K454" si="37">I437-N437</f>
        <v>3.4119999999999999</v>
      </c>
      <c r="L437" s="239">
        <f t="shared" ref="L437:L454" si="38">I437-P437</f>
        <v>3.4986999999999999</v>
      </c>
      <c r="M437" s="239">
        <v>28</v>
      </c>
      <c r="N437" s="239">
        <f t="shared" ref="N437:N454" si="39">M437*0.051</f>
        <v>1.4279999999999999</v>
      </c>
      <c r="O437" s="239">
        <v>26.3</v>
      </c>
      <c r="P437" s="239">
        <f t="shared" ref="P437:P454" si="40">O437*0.051</f>
        <v>1.3412999999999999</v>
      </c>
      <c r="Q437" s="240">
        <f t="shared" ref="Q437:Q454" si="41">J437*1000/D437</f>
        <v>160</v>
      </c>
      <c r="R437" s="240">
        <f t="shared" ref="R437:R454" si="42">K437*1000/D437</f>
        <v>189.55555555555554</v>
      </c>
      <c r="S437" s="240">
        <f t="shared" ref="S437:S454" si="43">L437*1000/D437</f>
        <v>194.37222222222221</v>
      </c>
      <c r="T437" s="239">
        <f t="shared" ref="T437:T454" si="44">L437-J437</f>
        <v>0.61870000000000003</v>
      </c>
      <c r="U437" s="239">
        <f t="shared" ref="U437:U454" si="45">N437-P437</f>
        <v>8.6699999999999999E-2</v>
      </c>
      <c r="V437" s="288">
        <f t="shared" ref="V437:V454" si="46">O437-M437</f>
        <v>-1.6999999999999993</v>
      </c>
    </row>
    <row r="438" spans="1:22" x14ac:dyDescent="0.2">
      <c r="A438" s="307"/>
      <c r="B438" s="33">
        <v>432</v>
      </c>
      <c r="C438" s="242" t="s">
        <v>279</v>
      </c>
      <c r="D438" s="243">
        <v>25</v>
      </c>
      <c r="E438" s="243">
        <v>1987</v>
      </c>
      <c r="F438" s="244">
        <v>1350.28</v>
      </c>
      <c r="G438" s="244">
        <v>1350.28</v>
      </c>
      <c r="H438" s="239">
        <v>7.319</v>
      </c>
      <c r="I438" s="239">
        <f t="shared" si="36"/>
        <v>7.319</v>
      </c>
      <c r="J438" s="244">
        <v>4</v>
      </c>
      <c r="K438" s="239">
        <f t="shared" si="37"/>
        <v>5.2279999999999998</v>
      </c>
      <c r="L438" s="239">
        <f t="shared" si="38"/>
        <v>4.3709450000000007</v>
      </c>
      <c r="M438" s="239">
        <v>41</v>
      </c>
      <c r="N438" s="239">
        <f t="shared" si="39"/>
        <v>2.0909999999999997</v>
      </c>
      <c r="O438" s="239">
        <v>57.805</v>
      </c>
      <c r="P438" s="239">
        <f t="shared" si="40"/>
        <v>2.9480549999999996</v>
      </c>
      <c r="Q438" s="240">
        <f t="shared" si="41"/>
        <v>160</v>
      </c>
      <c r="R438" s="240">
        <f t="shared" si="42"/>
        <v>209.12</v>
      </c>
      <c r="S438" s="240">
        <f t="shared" si="43"/>
        <v>174.83780000000002</v>
      </c>
      <c r="T438" s="239">
        <f t="shared" si="44"/>
        <v>0.37094500000000075</v>
      </c>
      <c r="U438" s="239">
        <f t="shared" si="45"/>
        <v>-0.8570549999999999</v>
      </c>
      <c r="V438" s="288">
        <f t="shared" si="46"/>
        <v>16.805</v>
      </c>
    </row>
    <row r="439" spans="1:22" x14ac:dyDescent="0.2">
      <c r="A439" s="307"/>
      <c r="B439" s="33">
        <v>433</v>
      </c>
      <c r="C439" s="237" t="s">
        <v>280</v>
      </c>
      <c r="D439" s="238">
        <v>10</v>
      </c>
      <c r="E439" s="238">
        <v>1958</v>
      </c>
      <c r="F439" s="239">
        <v>633.79</v>
      </c>
      <c r="G439" s="239">
        <v>526.54999999999995</v>
      </c>
      <c r="H439" s="239">
        <v>2.6509999999999998</v>
      </c>
      <c r="I439" s="239">
        <f t="shared" si="36"/>
        <v>2.6509999999999998</v>
      </c>
      <c r="J439" s="239">
        <v>1.6</v>
      </c>
      <c r="K439" s="239">
        <f t="shared" si="37"/>
        <v>2.0389999999999997</v>
      </c>
      <c r="L439" s="239">
        <f t="shared" si="38"/>
        <v>2.1815449999999998</v>
      </c>
      <c r="M439" s="239">
        <v>12</v>
      </c>
      <c r="N439" s="239">
        <f t="shared" si="39"/>
        <v>0.61199999999999999</v>
      </c>
      <c r="O439" s="239">
        <v>9.2050000000000001</v>
      </c>
      <c r="P439" s="239">
        <f t="shared" si="40"/>
        <v>0.46945499999999996</v>
      </c>
      <c r="Q439" s="240">
        <f t="shared" si="41"/>
        <v>160</v>
      </c>
      <c r="R439" s="240">
        <f t="shared" si="42"/>
        <v>203.89999999999998</v>
      </c>
      <c r="S439" s="240">
        <f t="shared" si="43"/>
        <v>218.15450000000001</v>
      </c>
      <c r="T439" s="239">
        <f t="shared" si="44"/>
        <v>0.58154499999999976</v>
      </c>
      <c r="U439" s="239">
        <f t="shared" si="45"/>
        <v>0.14254500000000003</v>
      </c>
      <c r="V439" s="288">
        <f t="shared" si="46"/>
        <v>-2.7949999999999999</v>
      </c>
    </row>
    <row r="440" spans="1:22" x14ac:dyDescent="0.2">
      <c r="A440" s="307"/>
      <c r="B440" s="33">
        <v>434</v>
      </c>
      <c r="C440" s="237" t="s">
        <v>281</v>
      </c>
      <c r="D440" s="238">
        <v>8</v>
      </c>
      <c r="E440" s="238">
        <v>1962</v>
      </c>
      <c r="F440" s="239">
        <v>372.35</v>
      </c>
      <c r="G440" s="239">
        <v>273.55</v>
      </c>
      <c r="H440" s="239">
        <v>2.1040000000000001</v>
      </c>
      <c r="I440" s="239">
        <f t="shared" si="36"/>
        <v>2.1040000000000001</v>
      </c>
      <c r="J440" s="239">
        <v>1.28</v>
      </c>
      <c r="K440" s="239">
        <f t="shared" si="37"/>
        <v>1.5940000000000001</v>
      </c>
      <c r="L440" s="239">
        <f t="shared" si="38"/>
        <v>1.5430000000000001</v>
      </c>
      <c r="M440" s="239">
        <v>10</v>
      </c>
      <c r="N440" s="239">
        <f t="shared" si="39"/>
        <v>0.51</v>
      </c>
      <c r="O440" s="239">
        <v>11</v>
      </c>
      <c r="P440" s="239">
        <f t="shared" si="40"/>
        <v>0.56099999999999994</v>
      </c>
      <c r="Q440" s="240">
        <f t="shared" si="41"/>
        <v>160</v>
      </c>
      <c r="R440" s="240">
        <f t="shared" si="42"/>
        <v>199.25</v>
      </c>
      <c r="S440" s="240">
        <f t="shared" si="43"/>
        <v>192.87500000000003</v>
      </c>
      <c r="T440" s="239">
        <f t="shared" si="44"/>
        <v>0.26300000000000012</v>
      </c>
      <c r="U440" s="239">
        <f t="shared" si="45"/>
        <v>-5.0999999999999934E-2</v>
      </c>
      <c r="V440" s="288">
        <f t="shared" si="46"/>
        <v>1</v>
      </c>
    </row>
    <row r="441" spans="1:22" x14ac:dyDescent="0.2">
      <c r="A441" s="307"/>
      <c r="B441" s="33">
        <v>435</v>
      </c>
      <c r="C441" s="237" t="s">
        <v>283</v>
      </c>
      <c r="D441" s="238">
        <v>11</v>
      </c>
      <c r="E441" s="238">
        <v>1968</v>
      </c>
      <c r="F441" s="239">
        <v>563.82000000000005</v>
      </c>
      <c r="G441" s="239">
        <v>424.14</v>
      </c>
      <c r="H441" s="239">
        <v>2.4980000000000002</v>
      </c>
      <c r="I441" s="239">
        <f t="shared" si="36"/>
        <v>2.4980000000000002</v>
      </c>
      <c r="J441" s="239">
        <v>1.728</v>
      </c>
      <c r="K441" s="239">
        <f t="shared" si="37"/>
        <v>2.0900000000000003</v>
      </c>
      <c r="L441" s="239">
        <f t="shared" si="38"/>
        <v>2.0900000000000003</v>
      </c>
      <c r="M441" s="239">
        <v>8</v>
      </c>
      <c r="N441" s="239">
        <f t="shared" si="39"/>
        <v>0.40799999999999997</v>
      </c>
      <c r="O441" s="239">
        <v>8</v>
      </c>
      <c r="P441" s="239">
        <f t="shared" si="40"/>
        <v>0.40799999999999997</v>
      </c>
      <c r="Q441" s="240">
        <f t="shared" si="41"/>
        <v>157.09090909090909</v>
      </c>
      <c r="R441" s="240">
        <f t="shared" si="42"/>
        <v>190.00000000000003</v>
      </c>
      <c r="S441" s="240">
        <f t="shared" si="43"/>
        <v>190.00000000000003</v>
      </c>
      <c r="T441" s="239">
        <f t="shared" si="44"/>
        <v>0.36200000000000032</v>
      </c>
      <c r="U441" s="239">
        <f t="shared" si="45"/>
        <v>0</v>
      </c>
      <c r="V441" s="288">
        <f t="shared" si="46"/>
        <v>0</v>
      </c>
    </row>
    <row r="442" spans="1:22" x14ac:dyDescent="0.2">
      <c r="A442" s="307"/>
      <c r="B442" s="33">
        <v>436</v>
      </c>
      <c r="C442" s="237" t="s">
        <v>284</v>
      </c>
      <c r="D442" s="238">
        <v>39</v>
      </c>
      <c r="E442" s="238">
        <v>1980</v>
      </c>
      <c r="F442" s="239">
        <v>1888.23</v>
      </c>
      <c r="G442" s="239">
        <v>1888.23</v>
      </c>
      <c r="H442" s="239">
        <v>10.753</v>
      </c>
      <c r="I442" s="239">
        <f t="shared" si="36"/>
        <v>10.753</v>
      </c>
      <c r="J442" s="239">
        <v>6.24</v>
      </c>
      <c r="K442" s="239">
        <f t="shared" si="37"/>
        <v>7.6420000000000003</v>
      </c>
      <c r="L442" s="239">
        <f t="shared" si="38"/>
        <v>7.7719990000000001</v>
      </c>
      <c r="M442" s="239">
        <v>61</v>
      </c>
      <c r="N442" s="239">
        <f t="shared" si="39"/>
        <v>3.1109999999999998</v>
      </c>
      <c r="O442" s="239">
        <v>58.451000000000001</v>
      </c>
      <c r="P442" s="239">
        <f t="shared" si="40"/>
        <v>2.981001</v>
      </c>
      <c r="Q442" s="240">
        <f t="shared" si="41"/>
        <v>160</v>
      </c>
      <c r="R442" s="240">
        <f t="shared" si="42"/>
        <v>195.94871794871796</v>
      </c>
      <c r="S442" s="240">
        <f t="shared" si="43"/>
        <v>199.28202564102563</v>
      </c>
      <c r="T442" s="239">
        <f t="shared" si="44"/>
        <v>1.5319989999999999</v>
      </c>
      <c r="U442" s="239">
        <f t="shared" si="45"/>
        <v>0.12999899999999975</v>
      </c>
      <c r="V442" s="288">
        <f t="shared" si="46"/>
        <v>-2.5489999999999995</v>
      </c>
    </row>
    <row r="443" spans="1:22" x14ac:dyDescent="0.2">
      <c r="A443" s="307"/>
      <c r="B443" s="33">
        <v>437</v>
      </c>
      <c r="C443" s="237" t="s">
        <v>285</v>
      </c>
      <c r="D443" s="238">
        <v>43</v>
      </c>
      <c r="E443" s="238">
        <v>1988</v>
      </c>
      <c r="F443" s="239">
        <v>2187.56</v>
      </c>
      <c r="G443" s="239">
        <v>2187.56</v>
      </c>
      <c r="H443" s="239">
        <v>10.930999999999999</v>
      </c>
      <c r="I443" s="239">
        <f t="shared" si="36"/>
        <v>10.930999999999999</v>
      </c>
      <c r="J443" s="239">
        <v>6.88</v>
      </c>
      <c r="K443" s="239">
        <f t="shared" si="37"/>
        <v>8.1769999999999996</v>
      </c>
      <c r="L443" s="239">
        <f t="shared" si="38"/>
        <v>8.2436059999999998</v>
      </c>
      <c r="M443" s="239">
        <v>54</v>
      </c>
      <c r="N443" s="239">
        <f t="shared" si="39"/>
        <v>2.754</v>
      </c>
      <c r="O443" s="239">
        <v>52.694000000000003</v>
      </c>
      <c r="P443" s="239">
        <f t="shared" si="40"/>
        <v>2.6873939999999998</v>
      </c>
      <c r="Q443" s="240">
        <f t="shared" si="41"/>
        <v>160</v>
      </c>
      <c r="R443" s="240">
        <f t="shared" si="42"/>
        <v>190.16279069767441</v>
      </c>
      <c r="S443" s="240">
        <f t="shared" si="43"/>
        <v>191.71176744186047</v>
      </c>
      <c r="T443" s="239">
        <f t="shared" si="44"/>
        <v>1.3636059999999999</v>
      </c>
      <c r="U443" s="239">
        <f t="shared" si="45"/>
        <v>6.6606000000000165E-2</v>
      </c>
      <c r="V443" s="288">
        <f t="shared" si="46"/>
        <v>-1.3059999999999974</v>
      </c>
    </row>
    <row r="444" spans="1:22" x14ac:dyDescent="0.2">
      <c r="A444" s="307"/>
      <c r="B444" s="33">
        <v>438</v>
      </c>
      <c r="C444" s="237" t="s">
        <v>286</v>
      </c>
      <c r="D444" s="238">
        <v>12</v>
      </c>
      <c r="E444" s="238">
        <v>1963</v>
      </c>
      <c r="F444" s="239">
        <v>538.22</v>
      </c>
      <c r="G444" s="239">
        <v>497.34</v>
      </c>
      <c r="H444" s="239">
        <v>3.2170000000000001</v>
      </c>
      <c r="I444" s="239">
        <f t="shared" si="36"/>
        <v>3.2170000000000001</v>
      </c>
      <c r="J444" s="239">
        <v>1.92</v>
      </c>
      <c r="K444" s="239">
        <f t="shared" si="37"/>
        <v>2.2480000000000002</v>
      </c>
      <c r="L444" s="239">
        <f t="shared" si="38"/>
        <v>2.1724180000000004</v>
      </c>
      <c r="M444" s="239">
        <v>19</v>
      </c>
      <c r="N444" s="239">
        <f t="shared" si="39"/>
        <v>0.96899999999999997</v>
      </c>
      <c r="O444" s="239">
        <v>20.481999999999999</v>
      </c>
      <c r="P444" s="239">
        <f t="shared" si="40"/>
        <v>1.0445819999999999</v>
      </c>
      <c r="Q444" s="240">
        <f t="shared" si="41"/>
        <v>160</v>
      </c>
      <c r="R444" s="240">
        <f t="shared" si="42"/>
        <v>187.33333333333334</v>
      </c>
      <c r="S444" s="240">
        <f t="shared" si="43"/>
        <v>181.03483333333338</v>
      </c>
      <c r="T444" s="239">
        <f t="shared" si="44"/>
        <v>0.25241800000000048</v>
      </c>
      <c r="U444" s="239">
        <f t="shared" si="45"/>
        <v>-7.5581999999999927E-2</v>
      </c>
      <c r="V444" s="288">
        <f t="shared" si="46"/>
        <v>1.4819999999999993</v>
      </c>
    </row>
    <row r="445" spans="1:22" x14ac:dyDescent="0.2">
      <c r="A445" s="307"/>
      <c r="B445" s="33">
        <v>439</v>
      </c>
      <c r="C445" s="237" t="s">
        <v>287</v>
      </c>
      <c r="D445" s="238">
        <v>45</v>
      </c>
      <c r="E445" s="238">
        <v>1975</v>
      </c>
      <c r="F445" s="239">
        <v>2328.04</v>
      </c>
      <c r="G445" s="239">
        <v>2328.04</v>
      </c>
      <c r="H445" s="239">
        <v>11.59</v>
      </c>
      <c r="I445" s="239">
        <f t="shared" si="36"/>
        <v>11.59</v>
      </c>
      <c r="J445" s="239">
        <v>7.2</v>
      </c>
      <c r="K445" s="239">
        <f t="shared" si="37"/>
        <v>8.2750000000000004</v>
      </c>
      <c r="L445" s="239">
        <f t="shared" si="38"/>
        <v>8.0857899999999994</v>
      </c>
      <c r="M445" s="239">
        <v>65</v>
      </c>
      <c r="N445" s="239">
        <f t="shared" si="39"/>
        <v>3.3149999999999999</v>
      </c>
      <c r="O445" s="239">
        <v>68.709999999999994</v>
      </c>
      <c r="P445" s="239">
        <f t="shared" si="40"/>
        <v>3.5042099999999996</v>
      </c>
      <c r="Q445" s="240">
        <f t="shared" si="41"/>
        <v>160</v>
      </c>
      <c r="R445" s="240">
        <f t="shared" si="42"/>
        <v>183.88888888888889</v>
      </c>
      <c r="S445" s="240">
        <f t="shared" si="43"/>
        <v>179.68422222222219</v>
      </c>
      <c r="T445" s="239">
        <f t="shared" si="44"/>
        <v>0.88578999999999919</v>
      </c>
      <c r="U445" s="239">
        <f t="shared" si="45"/>
        <v>-0.18920999999999966</v>
      </c>
      <c r="V445" s="288">
        <f t="shared" si="46"/>
        <v>3.7099999999999937</v>
      </c>
    </row>
    <row r="446" spans="1:22" x14ac:dyDescent="0.2">
      <c r="A446" s="307"/>
      <c r="B446" s="33">
        <v>440</v>
      </c>
      <c r="C446" s="242" t="s">
        <v>288</v>
      </c>
      <c r="D446" s="243">
        <v>4</v>
      </c>
      <c r="E446" s="243">
        <v>1950</v>
      </c>
      <c r="F446" s="244">
        <v>193.31</v>
      </c>
      <c r="G446" s="244">
        <v>193.31</v>
      </c>
      <c r="H446" s="239">
        <v>2.5910000000000002</v>
      </c>
      <c r="I446" s="239">
        <f t="shared" si="36"/>
        <v>2.5910000000000002</v>
      </c>
      <c r="J446" s="244">
        <v>0.64</v>
      </c>
      <c r="K446" s="239">
        <f t="shared" si="37"/>
        <v>1.7240000000000002</v>
      </c>
      <c r="L446" s="239">
        <f t="shared" si="38"/>
        <v>1.8260000000000003</v>
      </c>
      <c r="M446" s="239">
        <v>17</v>
      </c>
      <c r="N446" s="239">
        <f t="shared" si="39"/>
        <v>0.86699999999999999</v>
      </c>
      <c r="O446" s="239">
        <v>15</v>
      </c>
      <c r="P446" s="239">
        <f t="shared" si="40"/>
        <v>0.7649999999999999</v>
      </c>
      <c r="Q446" s="240">
        <f t="shared" si="41"/>
        <v>160</v>
      </c>
      <c r="R446" s="240">
        <f t="shared" si="42"/>
        <v>431.00000000000006</v>
      </c>
      <c r="S446" s="240">
        <f t="shared" si="43"/>
        <v>456.50000000000006</v>
      </c>
      <c r="T446" s="239">
        <f t="shared" si="44"/>
        <v>1.1860000000000004</v>
      </c>
      <c r="U446" s="239">
        <f t="shared" si="45"/>
        <v>0.10200000000000009</v>
      </c>
      <c r="V446" s="288">
        <f t="shared" si="46"/>
        <v>-2</v>
      </c>
    </row>
    <row r="447" spans="1:22" x14ac:dyDescent="0.2">
      <c r="A447" s="307"/>
      <c r="B447" s="33">
        <v>441</v>
      </c>
      <c r="C447" s="237" t="s">
        <v>289</v>
      </c>
      <c r="D447" s="238">
        <v>3</v>
      </c>
      <c r="E447" s="238">
        <v>1988</v>
      </c>
      <c r="F447" s="239">
        <v>167.31</v>
      </c>
      <c r="G447" s="239">
        <v>167.31</v>
      </c>
      <c r="H447" s="239">
        <v>1.117</v>
      </c>
      <c r="I447" s="239">
        <f t="shared" si="36"/>
        <v>1.117</v>
      </c>
      <c r="J447" s="239">
        <v>0.48</v>
      </c>
      <c r="K447" s="239">
        <f t="shared" si="37"/>
        <v>1.0149999999999999</v>
      </c>
      <c r="L447" s="239">
        <f t="shared" si="38"/>
        <v>0.96399999999999997</v>
      </c>
      <c r="M447" s="239">
        <v>2</v>
      </c>
      <c r="N447" s="239">
        <f t="shared" si="39"/>
        <v>0.10199999999999999</v>
      </c>
      <c r="O447" s="239">
        <v>3</v>
      </c>
      <c r="P447" s="239">
        <f t="shared" si="40"/>
        <v>0.153</v>
      </c>
      <c r="Q447" s="240">
        <f t="shared" si="41"/>
        <v>160</v>
      </c>
      <c r="R447" s="240">
        <f t="shared" si="42"/>
        <v>338.33333333333331</v>
      </c>
      <c r="S447" s="240">
        <f t="shared" si="43"/>
        <v>321.33333333333331</v>
      </c>
      <c r="T447" s="239">
        <f t="shared" si="44"/>
        <v>0.48399999999999999</v>
      </c>
      <c r="U447" s="239">
        <f t="shared" si="45"/>
        <v>-5.1000000000000004E-2</v>
      </c>
      <c r="V447" s="288">
        <f t="shared" si="46"/>
        <v>1</v>
      </c>
    </row>
    <row r="448" spans="1:22" x14ac:dyDescent="0.2">
      <c r="A448" s="307"/>
      <c r="B448" s="33">
        <v>442</v>
      </c>
      <c r="C448" s="237" t="s">
        <v>290</v>
      </c>
      <c r="D448" s="238">
        <v>8</v>
      </c>
      <c r="E448" s="238">
        <v>1978</v>
      </c>
      <c r="F448" s="239">
        <v>571.25</v>
      </c>
      <c r="G448" s="239">
        <v>571.25</v>
      </c>
      <c r="H448" s="239">
        <v>1.2190000000000001</v>
      </c>
      <c r="I448" s="239">
        <f t="shared" si="36"/>
        <v>1.2190000000000001</v>
      </c>
      <c r="J448" s="239">
        <v>0.64</v>
      </c>
      <c r="K448" s="239">
        <f t="shared" si="37"/>
        <v>1.117</v>
      </c>
      <c r="L448" s="239">
        <f t="shared" si="38"/>
        <v>1.117</v>
      </c>
      <c r="M448" s="239">
        <v>2</v>
      </c>
      <c r="N448" s="239">
        <f t="shared" si="39"/>
        <v>0.10199999999999999</v>
      </c>
      <c r="O448" s="239">
        <v>2</v>
      </c>
      <c r="P448" s="239">
        <f t="shared" si="40"/>
        <v>0.10199999999999999</v>
      </c>
      <c r="Q448" s="240">
        <f t="shared" si="41"/>
        <v>80</v>
      </c>
      <c r="R448" s="240">
        <f t="shared" si="42"/>
        <v>139.625</v>
      </c>
      <c r="S448" s="240">
        <f t="shared" si="43"/>
        <v>139.625</v>
      </c>
      <c r="T448" s="239">
        <f t="shared" si="44"/>
        <v>0.47699999999999998</v>
      </c>
      <c r="U448" s="239">
        <f t="shared" si="45"/>
        <v>0</v>
      </c>
      <c r="V448" s="288">
        <f t="shared" si="46"/>
        <v>0</v>
      </c>
    </row>
    <row r="449" spans="1:22" x14ac:dyDescent="0.2">
      <c r="A449" s="307"/>
      <c r="B449" s="33">
        <v>443</v>
      </c>
      <c r="C449" s="237" t="s">
        <v>291</v>
      </c>
      <c r="D449" s="238">
        <v>6</v>
      </c>
      <c r="E449" s="238">
        <v>1985</v>
      </c>
      <c r="F449" s="239">
        <v>230.55</v>
      </c>
      <c r="G449" s="239">
        <v>230.55</v>
      </c>
      <c r="H449" s="239">
        <v>2.0089999999999999</v>
      </c>
      <c r="I449" s="239">
        <f t="shared" si="36"/>
        <v>2.0089999999999999</v>
      </c>
      <c r="J449" s="239">
        <v>0.96</v>
      </c>
      <c r="K449" s="239">
        <f t="shared" si="37"/>
        <v>1.601</v>
      </c>
      <c r="L449" s="239">
        <f t="shared" si="38"/>
        <v>1.8049999999999999</v>
      </c>
      <c r="M449" s="239">
        <v>8</v>
      </c>
      <c r="N449" s="239">
        <f t="shared" si="39"/>
        <v>0.40799999999999997</v>
      </c>
      <c r="O449" s="239">
        <v>4</v>
      </c>
      <c r="P449" s="239">
        <f t="shared" si="40"/>
        <v>0.20399999999999999</v>
      </c>
      <c r="Q449" s="240">
        <f t="shared" si="41"/>
        <v>160</v>
      </c>
      <c r="R449" s="240">
        <f t="shared" si="42"/>
        <v>266.83333333333331</v>
      </c>
      <c r="S449" s="240">
        <f t="shared" si="43"/>
        <v>300.83333333333331</v>
      </c>
      <c r="T449" s="239">
        <f t="shared" si="44"/>
        <v>0.84499999999999997</v>
      </c>
      <c r="U449" s="239">
        <f t="shared" si="45"/>
        <v>0.20399999999999999</v>
      </c>
      <c r="V449" s="288">
        <f t="shared" si="46"/>
        <v>-4</v>
      </c>
    </row>
    <row r="450" spans="1:22" x14ac:dyDescent="0.2">
      <c r="A450" s="307"/>
      <c r="B450" s="33">
        <v>444</v>
      </c>
      <c r="C450" s="237" t="s">
        <v>292</v>
      </c>
      <c r="D450" s="238">
        <v>55</v>
      </c>
      <c r="E450" s="238">
        <v>1985</v>
      </c>
      <c r="F450" s="239">
        <v>2678.78</v>
      </c>
      <c r="G450" s="239">
        <v>2678.78</v>
      </c>
      <c r="H450" s="239">
        <v>14.698</v>
      </c>
      <c r="I450" s="239">
        <f t="shared" si="36"/>
        <v>14.698</v>
      </c>
      <c r="J450" s="239">
        <v>8.8000000000000007</v>
      </c>
      <c r="K450" s="239">
        <f t="shared" si="37"/>
        <v>12.811</v>
      </c>
      <c r="L450" s="239">
        <f t="shared" si="38"/>
        <v>10.992850000000001</v>
      </c>
      <c r="M450" s="239">
        <v>37</v>
      </c>
      <c r="N450" s="239">
        <f t="shared" si="39"/>
        <v>1.8869999999999998</v>
      </c>
      <c r="O450" s="239">
        <v>72.650000000000006</v>
      </c>
      <c r="P450" s="239">
        <f t="shared" si="40"/>
        <v>3.7051500000000002</v>
      </c>
      <c r="Q450" s="240">
        <f t="shared" si="41"/>
        <v>160</v>
      </c>
      <c r="R450" s="240">
        <f t="shared" si="42"/>
        <v>232.92727272727274</v>
      </c>
      <c r="S450" s="240">
        <f t="shared" si="43"/>
        <v>199.87</v>
      </c>
      <c r="T450" s="239">
        <f t="shared" si="44"/>
        <v>2.19285</v>
      </c>
      <c r="U450" s="239">
        <f t="shared" si="45"/>
        <v>-1.8181500000000004</v>
      </c>
      <c r="V450" s="288">
        <f t="shared" si="46"/>
        <v>35.650000000000006</v>
      </c>
    </row>
    <row r="451" spans="1:22" x14ac:dyDescent="0.2">
      <c r="A451" s="307"/>
      <c r="B451" s="33">
        <v>445</v>
      </c>
      <c r="C451" s="237" t="s">
        <v>293</v>
      </c>
      <c r="D451" s="238">
        <v>36</v>
      </c>
      <c r="E451" s="238">
        <v>1984</v>
      </c>
      <c r="F451" s="239">
        <v>2237.98</v>
      </c>
      <c r="G451" s="239">
        <v>2237.98</v>
      </c>
      <c r="H451" s="239">
        <v>9.6159999999999997</v>
      </c>
      <c r="I451" s="239">
        <f t="shared" si="36"/>
        <v>9.6159999999999997</v>
      </c>
      <c r="J451" s="239">
        <v>5.76</v>
      </c>
      <c r="K451" s="239">
        <f t="shared" si="37"/>
        <v>8.0350000000000001</v>
      </c>
      <c r="L451" s="239">
        <f t="shared" si="38"/>
        <v>6.4631290000000003</v>
      </c>
      <c r="M451" s="239">
        <v>31</v>
      </c>
      <c r="N451" s="239">
        <f t="shared" si="39"/>
        <v>1.581</v>
      </c>
      <c r="O451" s="239">
        <v>61.820999999999998</v>
      </c>
      <c r="P451" s="239">
        <f t="shared" si="40"/>
        <v>3.1528709999999998</v>
      </c>
      <c r="Q451" s="240">
        <f t="shared" si="41"/>
        <v>160</v>
      </c>
      <c r="R451" s="240">
        <f t="shared" si="42"/>
        <v>223.19444444444446</v>
      </c>
      <c r="S451" s="240">
        <f t="shared" si="43"/>
        <v>179.5313611111111</v>
      </c>
      <c r="T451" s="239">
        <f t="shared" si="44"/>
        <v>0.70312900000000056</v>
      </c>
      <c r="U451" s="239">
        <f t="shared" si="45"/>
        <v>-1.5718709999999998</v>
      </c>
      <c r="V451" s="288">
        <f t="shared" si="46"/>
        <v>30.820999999999998</v>
      </c>
    </row>
    <row r="452" spans="1:22" x14ac:dyDescent="0.2">
      <c r="A452" s="307"/>
      <c r="B452" s="33">
        <v>446</v>
      </c>
      <c r="C452" s="237" t="s">
        <v>294</v>
      </c>
      <c r="D452" s="238">
        <v>36</v>
      </c>
      <c r="E452" s="238">
        <v>1967</v>
      </c>
      <c r="F452" s="239">
        <v>1522.31</v>
      </c>
      <c r="G452" s="239">
        <v>1522.31</v>
      </c>
      <c r="H452" s="239">
        <v>10.805999999999999</v>
      </c>
      <c r="I452" s="239">
        <f t="shared" si="36"/>
        <v>10.805999999999999</v>
      </c>
      <c r="J452" s="239">
        <v>5.76</v>
      </c>
      <c r="K452" s="239">
        <f t="shared" si="37"/>
        <v>8.1029999999999998</v>
      </c>
      <c r="L452" s="239">
        <f t="shared" si="38"/>
        <v>8.4122640000000004</v>
      </c>
      <c r="M452" s="239">
        <v>53</v>
      </c>
      <c r="N452" s="239">
        <f t="shared" si="39"/>
        <v>2.7029999999999998</v>
      </c>
      <c r="O452" s="239">
        <v>46.936</v>
      </c>
      <c r="P452" s="239">
        <f t="shared" si="40"/>
        <v>2.3937359999999996</v>
      </c>
      <c r="Q452" s="240">
        <f t="shared" si="41"/>
        <v>160</v>
      </c>
      <c r="R452" s="240">
        <f t="shared" si="42"/>
        <v>225.08333333333334</v>
      </c>
      <c r="S452" s="240">
        <f t="shared" si="43"/>
        <v>233.67400000000004</v>
      </c>
      <c r="T452" s="239">
        <f t="shared" si="44"/>
        <v>2.6522640000000006</v>
      </c>
      <c r="U452" s="239">
        <f t="shared" si="45"/>
        <v>0.30926400000000021</v>
      </c>
      <c r="V452" s="288">
        <f t="shared" si="46"/>
        <v>-6.0640000000000001</v>
      </c>
    </row>
    <row r="453" spans="1:22" x14ac:dyDescent="0.2">
      <c r="A453" s="307"/>
      <c r="B453" s="33">
        <v>447</v>
      </c>
      <c r="C453" s="237" t="s">
        <v>295</v>
      </c>
      <c r="D453" s="238">
        <v>12</v>
      </c>
      <c r="E453" s="238">
        <v>1964</v>
      </c>
      <c r="F453" s="239">
        <v>539.13</v>
      </c>
      <c r="G453" s="239">
        <v>495.17</v>
      </c>
      <c r="H453" s="239">
        <v>3.016</v>
      </c>
      <c r="I453" s="239">
        <f t="shared" si="36"/>
        <v>3.016</v>
      </c>
      <c r="J453" s="239">
        <v>1.92</v>
      </c>
      <c r="K453" s="239">
        <f t="shared" si="37"/>
        <v>2.5060000000000002</v>
      </c>
      <c r="L453" s="239">
        <f t="shared" si="38"/>
        <v>2.0979999999999999</v>
      </c>
      <c r="M453" s="239">
        <v>10</v>
      </c>
      <c r="N453" s="239">
        <f t="shared" si="39"/>
        <v>0.51</v>
      </c>
      <c r="O453" s="239">
        <v>18</v>
      </c>
      <c r="P453" s="239">
        <f t="shared" si="40"/>
        <v>0.91799999999999993</v>
      </c>
      <c r="Q453" s="240">
        <f t="shared" si="41"/>
        <v>160</v>
      </c>
      <c r="R453" s="240">
        <f t="shared" si="42"/>
        <v>208.83333333333334</v>
      </c>
      <c r="S453" s="240">
        <f t="shared" si="43"/>
        <v>174.83333333333334</v>
      </c>
      <c r="T453" s="239">
        <f t="shared" si="44"/>
        <v>0.17799999999999994</v>
      </c>
      <c r="U453" s="239">
        <f t="shared" si="45"/>
        <v>-0.40799999999999992</v>
      </c>
      <c r="V453" s="288">
        <f t="shared" si="46"/>
        <v>8</v>
      </c>
    </row>
    <row r="454" spans="1:22" x14ac:dyDescent="0.2">
      <c r="A454" s="307"/>
      <c r="B454" s="33">
        <v>448</v>
      </c>
      <c r="C454" s="237" t="s">
        <v>296</v>
      </c>
      <c r="D454" s="238">
        <v>20</v>
      </c>
      <c r="E454" s="238">
        <v>1976</v>
      </c>
      <c r="F454" s="239">
        <v>951.69</v>
      </c>
      <c r="G454" s="239">
        <v>951.69</v>
      </c>
      <c r="H454" s="239">
        <v>5.4459999999999997</v>
      </c>
      <c r="I454" s="239">
        <f t="shared" si="36"/>
        <v>5.4459999999999997</v>
      </c>
      <c r="J454" s="239">
        <v>3.2</v>
      </c>
      <c r="K454" s="239">
        <f t="shared" si="37"/>
        <v>4.1709999999999994</v>
      </c>
      <c r="L454" s="239">
        <f t="shared" si="38"/>
        <v>4.5024999999999995</v>
      </c>
      <c r="M454" s="239">
        <v>25</v>
      </c>
      <c r="N454" s="239">
        <f t="shared" si="39"/>
        <v>1.2749999999999999</v>
      </c>
      <c r="O454" s="239">
        <v>18.5</v>
      </c>
      <c r="P454" s="239">
        <f t="shared" si="40"/>
        <v>0.94349999999999989</v>
      </c>
      <c r="Q454" s="240">
        <f t="shared" si="41"/>
        <v>160</v>
      </c>
      <c r="R454" s="240">
        <f t="shared" si="42"/>
        <v>208.54999999999995</v>
      </c>
      <c r="S454" s="240">
        <f t="shared" si="43"/>
        <v>225.12499999999994</v>
      </c>
      <c r="T454" s="239">
        <f t="shared" si="44"/>
        <v>1.3024999999999993</v>
      </c>
      <c r="U454" s="239">
        <f t="shared" si="45"/>
        <v>0.33150000000000002</v>
      </c>
      <c r="V454" s="288">
        <f t="shared" si="46"/>
        <v>-6.5</v>
      </c>
    </row>
    <row r="455" spans="1:22" x14ac:dyDescent="0.2">
      <c r="A455" s="307"/>
      <c r="B455" s="33">
        <v>449</v>
      </c>
      <c r="C455" s="264" t="s">
        <v>305</v>
      </c>
      <c r="D455" s="265">
        <v>35</v>
      </c>
      <c r="E455" s="265">
        <v>1993</v>
      </c>
      <c r="F455" s="266">
        <v>2275.2199999999998</v>
      </c>
      <c r="G455" s="266">
        <v>2275.2199999999998</v>
      </c>
      <c r="H455" s="266">
        <v>10.446</v>
      </c>
      <c r="I455" s="266">
        <v>10.446</v>
      </c>
      <c r="J455" s="266">
        <v>5.6</v>
      </c>
      <c r="K455" s="266">
        <v>6.6720000000000006</v>
      </c>
      <c r="L455" s="266">
        <v>7.2839999999999998</v>
      </c>
      <c r="M455" s="266">
        <v>74</v>
      </c>
      <c r="N455" s="266">
        <v>3.7739999999999996</v>
      </c>
      <c r="O455" s="266">
        <v>62</v>
      </c>
      <c r="P455" s="266">
        <v>3.1619999999999999</v>
      </c>
      <c r="Q455" s="267">
        <v>160</v>
      </c>
      <c r="R455" s="267">
        <v>190.62857142857146</v>
      </c>
      <c r="S455" s="267">
        <v>208.11428571428573</v>
      </c>
      <c r="T455" s="266">
        <v>1.6840000000000002</v>
      </c>
      <c r="U455" s="266">
        <v>0.61199999999999966</v>
      </c>
      <c r="V455" s="291">
        <v>-12</v>
      </c>
    </row>
    <row r="456" spans="1:22" x14ac:dyDescent="0.2">
      <c r="A456" s="307"/>
      <c r="B456" s="33">
        <v>450</v>
      </c>
      <c r="C456" s="264" t="s">
        <v>307</v>
      </c>
      <c r="D456" s="265">
        <v>20</v>
      </c>
      <c r="E456" s="265">
        <v>1997</v>
      </c>
      <c r="F456" s="266">
        <v>1186.3800000000001</v>
      </c>
      <c r="G456" s="266">
        <v>1186.3800000000001</v>
      </c>
      <c r="H456" s="266">
        <v>5.33</v>
      </c>
      <c r="I456" s="266">
        <v>5.33</v>
      </c>
      <c r="J456" s="266">
        <v>3.2</v>
      </c>
      <c r="K456" s="266">
        <v>3.7490000000000001</v>
      </c>
      <c r="L456" s="266">
        <v>3.851</v>
      </c>
      <c r="M456" s="266">
        <v>31</v>
      </c>
      <c r="N456" s="266">
        <v>1.581</v>
      </c>
      <c r="O456" s="266">
        <v>29</v>
      </c>
      <c r="P456" s="266">
        <v>1.4789999999999999</v>
      </c>
      <c r="Q456" s="267">
        <v>160</v>
      </c>
      <c r="R456" s="267">
        <v>187.45</v>
      </c>
      <c r="S456" s="267">
        <v>192.55</v>
      </c>
      <c r="T456" s="266">
        <v>0.6509999999999998</v>
      </c>
      <c r="U456" s="266">
        <v>0.10200000000000009</v>
      </c>
      <c r="V456" s="291">
        <v>-2</v>
      </c>
    </row>
    <row r="457" spans="1:22" x14ac:dyDescent="0.2">
      <c r="A457" s="307"/>
      <c r="B457" s="33">
        <v>451</v>
      </c>
      <c r="C457" s="264" t="s">
        <v>314</v>
      </c>
      <c r="D457" s="265">
        <v>40</v>
      </c>
      <c r="E457" s="265">
        <v>1975</v>
      </c>
      <c r="F457" s="266">
        <v>2260.9699999999998</v>
      </c>
      <c r="G457" s="266">
        <v>2260.9699999999998</v>
      </c>
      <c r="H457" s="266">
        <v>9.2330000000000005</v>
      </c>
      <c r="I457" s="266">
        <v>9.2330000000000005</v>
      </c>
      <c r="J457" s="266">
        <v>6.4</v>
      </c>
      <c r="K457" s="266">
        <v>7.0910000000000011</v>
      </c>
      <c r="L457" s="266">
        <v>6.9125000000000005</v>
      </c>
      <c r="M457" s="266">
        <v>42</v>
      </c>
      <c r="N457" s="266">
        <v>2.1419999999999999</v>
      </c>
      <c r="O457" s="266">
        <v>45.5</v>
      </c>
      <c r="P457" s="266">
        <v>2.3205</v>
      </c>
      <c r="Q457" s="267">
        <v>160</v>
      </c>
      <c r="R457" s="267">
        <v>177.27500000000003</v>
      </c>
      <c r="S457" s="267">
        <v>172.81250000000003</v>
      </c>
      <c r="T457" s="266">
        <v>0.51250000000000018</v>
      </c>
      <c r="U457" s="266">
        <v>-0.1785000000000001</v>
      </c>
      <c r="V457" s="291">
        <v>3.5</v>
      </c>
    </row>
    <row r="458" spans="1:22" x14ac:dyDescent="0.2">
      <c r="A458" s="307"/>
      <c r="B458" s="33">
        <v>452</v>
      </c>
      <c r="C458" s="264" t="s">
        <v>317</v>
      </c>
      <c r="D458" s="265">
        <v>20</v>
      </c>
      <c r="E458" s="265">
        <v>1985</v>
      </c>
      <c r="F458" s="266">
        <v>1063.32</v>
      </c>
      <c r="G458" s="266">
        <v>1063.32</v>
      </c>
      <c r="H458" s="266">
        <v>5.35</v>
      </c>
      <c r="I458" s="266">
        <v>5.35</v>
      </c>
      <c r="J458" s="266">
        <v>3.2</v>
      </c>
      <c r="K458" s="266">
        <v>4.1769999999999996</v>
      </c>
      <c r="L458" s="266">
        <v>3.5649999999999995</v>
      </c>
      <c r="M458" s="266">
        <v>23</v>
      </c>
      <c r="N458" s="266">
        <v>1.1729999999999998</v>
      </c>
      <c r="O458" s="266">
        <v>35</v>
      </c>
      <c r="P458" s="266">
        <v>1.7849999999999999</v>
      </c>
      <c r="Q458" s="267">
        <v>160</v>
      </c>
      <c r="R458" s="267">
        <v>208.85</v>
      </c>
      <c r="S458" s="267">
        <v>178.24999999999997</v>
      </c>
      <c r="T458" s="266">
        <v>0.36499999999999932</v>
      </c>
      <c r="U458" s="266">
        <v>-0.6120000000000001</v>
      </c>
      <c r="V458" s="291">
        <v>12</v>
      </c>
    </row>
    <row r="459" spans="1:22" x14ac:dyDescent="0.2">
      <c r="A459" s="307"/>
      <c r="B459" s="33">
        <v>453</v>
      </c>
      <c r="C459" s="264" t="s">
        <v>318</v>
      </c>
      <c r="D459" s="265">
        <v>10</v>
      </c>
      <c r="E459" s="265">
        <v>1987</v>
      </c>
      <c r="F459" s="266">
        <v>586.09</v>
      </c>
      <c r="G459" s="266">
        <v>586.09</v>
      </c>
      <c r="H459" s="266">
        <v>3.2429999999999999</v>
      </c>
      <c r="I459" s="266">
        <v>3.2429999999999999</v>
      </c>
      <c r="J459" s="266">
        <v>1.47</v>
      </c>
      <c r="K459" s="266">
        <v>2.58</v>
      </c>
      <c r="L459" s="266">
        <v>2.7329999999999997</v>
      </c>
      <c r="M459" s="266">
        <v>13</v>
      </c>
      <c r="N459" s="266">
        <v>0.66299999999999992</v>
      </c>
      <c r="O459" s="266">
        <v>10</v>
      </c>
      <c r="P459" s="266">
        <v>0.51</v>
      </c>
      <c r="Q459" s="267">
        <v>160</v>
      </c>
      <c r="R459" s="267">
        <v>258</v>
      </c>
      <c r="S459" s="267">
        <v>273.29999999999995</v>
      </c>
      <c r="T459" s="266">
        <v>1.2629999999999997</v>
      </c>
      <c r="U459" s="266">
        <v>0.15299999999999991</v>
      </c>
      <c r="V459" s="291">
        <v>-3</v>
      </c>
    </row>
    <row r="460" spans="1:22" x14ac:dyDescent="0.2">
      <c r="A460" s="307"/>
      <c r="B460" s="33">
        <v>454</v>
      </c>
      <c r="C460" s="264" t="s">
        <v>319</v>
      </c>
      <c r="D460" s="265">
        <v>20</v>
      </c>
      <c r="E460" s="265">
        <v>1988</v>
      </c>
      <c r="F460" s="266">
        <v>1100.8499999999999</v>
      </c>
      <c r="G460" s="266">
        <v>1100.8499999999999</v>
      </c>
      <c r="H460" s="266">
        <v>6.2729999999999997</v>
      </c>
      <c r="I460" s="266">
        <v>6.2729999999999997</v>
      </c>
      <c r="J460" s="266">
        <v>2.95</v>
      </c>
      <c r="K460" s="266">
        <v>4.3860000000000001</v>
      </c>
      <c r="L460" s="266">
        <v>4.8959999999999999</v>
      </c>
      <c r="M460" s="266">
        <v>37</v>
      </c>
      <c r="N460" s="266">
        <v>1.8869999999999998</v>
      </c>
      <c r="O460" s="266">
        <v>27</v>
      </c>
      <c r="P460" s="266">
        <v>1.377</v>
      </c>
      <c r="Q460" s="267">
        <v>160</v>
      </c>
      <c r="R460" s="267">
        <v>219.3</v>
      </c>
      <c r="S460" s="267">
        <v>244.8</v>
      </c>
      <c r="T460" s="266">
        <v>1.9459999999999997</v>
      </c>
      <c r="U460" s="266">
        <v>0.50999999999999979</v>
      </c>
      <c r="V460" s="291">
        <v>-10</v>
      </c>
    </row>
    <row r="461" spans="1:22" x14ac:dyDescent="0.2">
      <c r="A461" s="307"/>
      <c r="B461" s="33">
        <v>455</v>
      </c>
      <c r="C461" s="264" t="s">
        <v>320</v>
      </c>
      <c r="D461" s="265">
        <v>20</v>
      </c>
      <c r="E461" s="265">
        <v>1970</v>
      </c>
      <c r="F461" s="266">
        <v>925.85</v>
      </c>
      <c r="G461" s="266">
        <v>925.85</v>
      </c>
      <c r="H461" s="266">
        <v>5.54</v>
      </c>
      <c r="I461" s="266">
        <v>5.54</v>
      </c>
      <c r="J461" s="266">
        <v>2.95</v>
      </c>
      <c r="K461" s="266">
        <v>4.01</v>
      </c>
      <c r="L461" s="266">
        <v>4.01</v>
      </c>
      <c r="M461" s="266">
        <v>30</v>
      </c>
      <c r="N461" s="266">
        <v>1.5299999999999998</v>
      </c>
      <c r="O461" s="266">
        <v>30</v>
      </c>
      <c r="P461" s="266">
        <v>1.5299999999999998</v>
      </c>
      <c r="Q461" s="267">
        <v>160</v>
      </c>
      <c r="R461" s="267">
        <v>200.5</v>
      </c>
      <c r="S461" s="267">
        <v>200.5</v>
      </c>
      <c r="T461" s="266">
        <v>1.0599999999999996</v>
      </c>
      <c r="U461" s="266">
        <v>0</v>
      </c>
      <c r="V461" s="291">
        <v>0</v>
      </c>
    </row>
    <row r="462" spans="1:22" x14ac:dyDescent="0.2">
      <c r="A462" s="307"/>
      <c r="B462" s="33">
        <v>456</v>
      </c>
      <c r="C462" s="237" t="s">
        <v>326</v>
      </c>
      <c r="D462" s="238">
        <v>18</v>
      </c>
      <c r="E462" s="238">
        <v>1989</v>
      </c>
      <c r="F462" s="239">
        <v>1068.04</v>
      </c>
      <c r="G462" s="239">
        <v>988.02</v>
      </c>
      <c r="H462" s="239">
        <v>4.84</v>
      </c>
      <c r="I462" s="239">
        <f t="shared" ref="I462:I480" si="47">H462</f>
        <v>4.84</v>
      </c>
      <c r="J462" s="239">
        <v>2.88</v>
      </c>
      <c r="K462" s="239">
        <f t="shared" ref="K462:K480" si="48">I462-N462</f>
        <v>3.4119999999999999</v>
      </c>
      <c r="L462" s="239">
        <f t="shared" ref="L462:L480" si="49">I462-P462</f>
        <v>3.4986999999999999</v>
      </c>
      <c r="M462" s="239">
        <v>28</v>
      </c>
      <c r="N462" s="239">
        <f t="shared" ref="N462:N480" si="50">M462*0.051</f>
        <v>1.4279999999999999</v>
      </c>
      <c r="O462" s="239">
        <v>26.3</v>
      </c>
      <c r="P462" s="239">
        <f t="shared" ref="P462:P480" si="51">O462*0.051</f>
        <v>1.3412999999999999</v>
      </c>
      <c r="Q462" s="240">
        <f t="shared" ref="Q462:Q480" si="52">J462*1000/D462</f>
        <v>160</v>
      </c>
      <c r="R462" s="240">
        <f t="shared" ref="R462:R480" si="53">K462*1000/D462</f>
        <v>189.55555555555554</v>
      </c>
      <c r="S462" s="240">
        <f t="shared" ref="S462:S480" si="54">L462*1000/D462</f>
        <v>194.37222222222221</v>
      </c>
      <c r="T462" s="239">
        <f t="shared" ref="T462:T480" si="55">L462-J462</f>
        <v>0.61870000000000003</v>
      </c>
      <c r="U462" s="239">
        <f t="shared" ref="U462:U480" si="56">N462-P462</f>
        <v>8.6699999999999999E-2</v>
      </c>
      <c r="V462" s="288">
        <f t="shared" ref="V462:V480" si="57">O462-M462</f>
        <v>-1.6999999999999993</v>
      </c>
    </row>
    <row r="463" spans="1:22" x14ac:dyDescent="0.2">
      <c r="A463" s="307"/>
      <c r="B463" s="33">
        <v>457</v>
      </c>
      <c r="C463" s="242" t="s">
        <v>330</v>
      </c>
      <c r="D463" s="243">
        <v>25</v>
      </c>
      <c r="E463" s="243">
        <v>1987</v>
      </c>
      <c r="F463" s="244">
        <v>1350.28</v>
      </c>
      <c r="G463" s="244">
        <v>1350.28</v>
      </c>
      <c r="H463" s="239">
        <v>7.319</v>
      </c>
      <c r="I463" s="239">
        <f t="shared" si="47"/>
        <v>7.319</v>
      </c>
      <c r="J463" s="244">
        <v>4</v>
      </c>
      <c r="K463" s="239">
        <f t="shared" si="48"/>
        <v>5.2279999999999998</v>
      </c>
      <c r="L463" s="239">
        <f t="shared" si="49"/>
        <v>4.3709450000000007</v>
      </c>
      <c r="M463" s="239">
        <v>41</v>
      </c>
      <c r="N463" s="239">
        <f t="shared" si="50"/>
        <v>2.0909999999999997</v>
      </c>
      <c r="O463" s="239">
        <v>57.805</v>
      </c>
      <c r="P463" s="239">
        <f t="shared" si="51"/>
        <v>2.9480549999999996</v>
      </c>
      <c r="Q463" s="240">
        <f t="shared" si="52"/>
        <v>160</v>
      </c>
      <c r="R463" s="240">
        <f t="shared" si="53"/>
        <v>209.12</v>
      </c>
      <c r="S463" s="240">
        <f t="shared" si="54"/>
        <v>174.83780000000002</v>
      </c>
      <c r="T463" s="239">
        <f t="shared" si="55"/>
        <v>0.37094500000000075</v>
      </c>
      <c r="U463" s="239">
        <f t="shared" si="56"/>
        <v>-0.8570549999999999</v>
      </c>
      <c r="V463" s="288">
        <f t="shared" si="57"/>
        <v>16.805</v>
      </c>
    </row>
    <row r="464" spans="1:22" x14ac:dyDescent="0.2">
      <c r="A464" s="307"/>
      <c r="B464" s="33">
        <v>458</v>
      </c>
      <c r="C464" s="237" t="s">
        <v>331</v>
      </c>
      <c r="D464" s="238">
        <v>10</v>
      </c>
      <c r="E464" s="238">
        <v>1958</v>
      </c>
      <c r="F464" s="239">
        <v>633.79</v>
      </c>
      <c r="G464" s="239">
        <v>526.54999999999995</v>
      </c>
      <c r="H464" s="239">
        <v>2.6509999999999998</v>
      </c>
      <c r="I464" s="239">
        <f t="shared" si="47"/>
        <v>2.6509999999999998</v>
      </c>
      <c r="J464" s="239">
        <v>1.6</v>
      </c>
      <c r="K464" s="239">
        <f t="shared" si="48"/>
        <v>2.0389999999999997</v>
      </c>
      <c r="L464" s="239">
        <f t="shared" si="49"/>
        <v>2.1815449999999998</v>
      </c>
      <c r="M464" s="239">
        <v>12</v>
      </c>
      <c r="N464" s="239">
        <f t="shared" si="50"/>
        <v>0.61199999999999999</v>
      </c>
      <c r="O464" s="239">
        <v>9.2050000000000001</v>
      </c>
      <c r="P464" s="239">
        <f t="shared" si="51"/>
        <v>0.46945499999999996</v>
      </c>
      <c r="Q464" s="240">
        <f t="shared" si="52"/>
        <v>160</v>
      </c>
      <c r="R464" s="240">
        <f t="shared" si="53"/>
        <v>203.89999999999998</v>
      </c>
      <c r="S464" s="240">
        <f t="shared" si="54"/>
        <v>218.15450000000001</v>
      </c>
      <c r="T464" s="239">
        <f t="shared" si="55"/>
        <v>0.58154499999999976</v>
      </c>
      <c r="U464" s="239">
        <f t="shared" si="56"/>
        <v>0.14254500000000003</v>
      </c>
      <c r="V464" s="288">
        <f t="shared" si="57"/>
        <v>-2.7949999999999999</v>
      </c>
    </row>
    <row r="465" spans="1:22" x14ac:dyDescent="0.2">
      <c r="A465" s="307"/>
      <c r="B465" s="33">
        <v>459</v>
      </c>
      <c r="C465" s="237" t="s">
        <v>332</v>
      </c>
      <c r="D465" s="238">
        <v>8</v>
      </c>
      <c r="E465" s="238">
        <v>1962</v>
      </c>
      <c r="F465" s="239">
        <v>372.35</v>
      </c>
      <c r="G465" s="239">
        <v>273.55</v>
      </c>
      <c r="H465" s="239">
        <v>2.1040000000000001</v>
      </c>
      <c r="I465" s="239">
        <f t="shared" si="47"/>
        <v>2.1040000000000001</v>
      </c>
      <c r="J465" s="239">
        <v>1.28</v>
      </c>
      <c r="K465" s="239">
        <f t="shared" si="48"/>
        <v>1.5940000000000001</v>
      </c>
      <c r="L465" s="239">
        <f t="shared" si="49"/>
        <v>1.5430000000000001</v>
      </c>
      <c r="M465" s="239">
        <v>10</v>
      </c>
      <c r="N465" s="239">
        <f t="shared" si="50"/>
        <v>0.51</v>
      </c>
      <c r="O465" s="239">
        <v>11</v>
      </c>
      <c r="P465" s="239">
        <f t="shared" si="51"/>
        <v>0.56099999999999994</v>
      </c>
      <c r="Q465" s="240">
        <f t="shared" si="52"/>
        <v>160</v>
      </c>
      <c r="R465" s="240">
        <f t="shared" si="53"/>
        <v>199.25</v>
      </c>
      <c r="S465" s="240">
        <f t="shared" si="54"/>
        <v>192.87500000000003</v>
      </c>
      <c r="T465" s="239">
        <f t="shared" si="55"/>
        <v>0.26300000000000012</v>
      </c>
      <c r="U465" s="239">
        <f t="shared" si="56"/>
        <v>-5.0999999999999934E-2</v>
      </c>
      <c r="V465" s="288">
        <f t="shared" si="57"/>
        <v>1</v>
      </c>
    </row>
    <row r="466" spans="1:22" x14ac:dyDescent="0.2">
      <c r="A466" s="307"/>
      <c r="B466" s="33">
        <v>460</v>
      </c>
      <c r="C466" s="237" t="s">
        <v>333</v>
      </c>
      <c r="D466" s="238">
        <v>4</v>
      </c>
      <c r="E466" s="238">
        <v>1948</v>
      </c>
      <c r="F466" s="239">
        <v>301.55</v>
      </c>
      <c r="G466" s="239">
        <v>250.99</v>
      </c>
      <c r="H466" s="239">
        <v>0.995</v>
      </c>
      <c r="I466" s="239">
        <f t="shared" si="47"/>
        <v>0.995</v>
      </c>
      <c r="J466" s="239">
        <v>0.8</v>
      </c>
      <c r="K466" s="239">
        <f t="shared" si="48"/>
        <v>0.79100000000000004</v>
      </c>
      <c r="L466" s="239">
        <f t="shared" si="49"/>
        <v>0.82017200000000001</v>
      </c>
      <c r="M466" s="239">
        <v>4</v>
      </c>
      <c r="N466" s="239">
        <f t="shared" si="50"/>
        <v>0.20399999999999999</v>
      </c>
      <c r="O466" s="239">
        <v>3.4279999999999999</v>
      </c>
      <c r="P466" s="239">
        <f t="shared" si="51"/>
        <v>0.17482799999999998</v>
      </c>
      <c r="Q466" s="240">
        <f t="shared" si="52"/>
        <v>200</v>
      </c>
      <c r="R466" s="240">
        <f t="shared" si="53"/>
        <v>197.75</v>
      </c>
      <c r="S466" s="240">
        <f t="shared" si="54"/>
        <v>205.04300000000001</v>
      </c>
      <c r="T466" s="239">
        <f t="shared" si="55"/>
        <v>2.0171999999999968E-2</v>
      </c>
      <c r="U466" s="239">
        <f t="shared" si="56"/>
        <v>2.9172000000000003E-2</v>
      </c>
      <c r="V466" s="288">
        <f t="shared" si="57"/>
        <v>-0.57200000000000006</v>
      </c>
    </row>
    <row r="467" spans="1:22" x14ac:dyDescent="0.2">
      <c r="A467" s="307"/>
      <c r="B467" s="33">
        <v>461</v>
      </c>
      <c r="C467" s="237" t="s">
        <v>334</v>
      </c>
      <c r="D467" s="238">
        <v>11</v>
      </c>
      <c r="E467" s="238">
        <v>1968</v>
      </c>
      <c r="F467" s="239">
        <v>563.82000000000005</v>
      </c>
      <c r="G467" s="239">
        <v>424.14</v>
      </c>
      <c r="H467" s="239">
        <v>2.4980000000000002</v>
      </c>
      <c r="I467" s="239">
        <f t="shared" si="47"/>
        <v>2.4980000000000002</v>
      </c>
      <c r="J467" s="239">
        <v>1.728</v>
      </c>
      <c r="K467" s="239">
        <f t="shared" si="48"/>
        <v>2.0900000000000003</v>
      </c>
      <c r="L467" s="239">
        <f t="shared" si="49"/>
        <v>2.0900000000000003</v>
      </c>
      <c r="M467" s="239">
        <v>8</v>
      </c>
      <c r="N467" s="239">
        <f t="shared" si="50"/>
        <v>0.40799999999999997</v>
      </c>
      <c r="O467" s="239">
        <v>8</v>
      </c>
      <c r="P467" s="239">
        <f t="shared" si="51"/>
        <v>0.40799999999999997</v>
      </c>
      <c r="Q467" s="240">
        <f t="shared" si="52"/>
        <v>157.09090909090909</v>
      </c>
      <c r="R467" s="240">
        <f t="shared" si="53"/>
        <v>190.00000000000003</v>
      </c>
      <c r="S467" s="240">
        <f t="shared" si="54"/>
        <v>190.00000000000003</v>
      </c>
      <c r="T467" s="239">
        <f t="shared" si="55"/>
        <v>0.36200000000000032</v>
      </c>
      <c r="U467" s="239">
        <f t="shared" si="56"/>
        <v>0</v>
      </c>
      <c r="V467" s="288">
        <f t="shared" si="57"/>
        <v>0</v>
      </c>
    </row>
    <row r="468" spans="1:22" x14ac:dyDescent="0.2">
      <c r="A468" s="307"/>
      <c r="B468" s="33">
        <v>462</v>
      </c>
      <c r="C468" s="237" t="s">
        <v>335</v>
      </c>
      <c r="D468" s="238">
        <v>39</v>
      </c>
      <c r="E468" s="238">
        <v>1980</v>
      </c>
      <c r="F468" s="239">
        <v>1888.23</v>
      </c>
      <c r="G468" s="239">
        <v>1888.23</v>
      </c>
      <c r="H468" s="239">
        <v>10.753</v>
      </c>
      <c r="I468" s="239">
        <f t="shared" si="47"/>
        <v>10.753</v>
      </c>
      <c r="J468" s="239">
        <v>6.24</v>
      </c>
      <c r="K468" s="239">
        <f t="shared" si="48"/>
        <v>7.6420000000000003</v>
      </c>
      <c r="L468" s="239">
        <f t="shared" si="49"/>
        <v>7.7719990000000001</v>
      </c>
      <c r="M468" s="239">
        <v>61</v>
      </c>
      <c r="N468" s="239">
        <f t="shared" si="50"/>
        <v>3.1109999999999998</v>
      </c>
      <c r="O468" s="239">
        <v>58.451000000000001</v>
      </c>
      <c r="P468" s="239">
        <f t="shared" si="51"/>
        <v>2.981001</v>
      </c>
      <c r="Q468" s="240">
        <f t="shared" si="52"/>
        <v>160</v>
      </c>
      <c r="R468" s="240">
        <f t="shared" si="53"/>
        <v>195.94871794871796</v>
      </c>
      <c r="S468" s="240">
        <f t="shared" si="54"/>
        <v>199.28202564102563</v>
      </c>
      <c r="T468" s="239">
        <f t="shared" si="55"/>
        <v>1.5319989999999999</v>
      </c>
      <c r="U468" s="239">
        <f t="shared" si="56"/>
        <v>0.12999899999999975</v>
      </c>
      <c r="V468" s="288">
        <f t="shared" si="57"/>
        <v>-2.5489999999999995</v>
      </c>
    </row>
    <row r="469" spans="1:22" x14ac:dyDescent="0.2">
      <c r="A469" s="307"/>
      <c r="B469" s="33">
        <v>463</v>
      </c>
      <c r="C469" s="237" t="s">
        <v>336</v>
      </c>
      <c r="D469" s="238">
        <v>43</v>
      </c>
      <c r="E469" s="238">
        <v>1988</v>
      </c>
      <c r="F469" s="239">
        <v>2187.56</v>
      </c>
      <c r="G469" s="239">
        <v>2187.56</v>
      </c>
      <c r="H469" s="239">
        <v>10.930999999999999</v>
      </c>
      <c r="I469" s="239">
        <f t="shared" si="47"/>
        <v>10.930999999999999</v>
      </c>
      <c r="J469" s="239">
        <v>6.88</v>
      </c>
      <c r="K469" s="239">
        <f t="shared" si="48"/>
        <v>8.1769999999999996</v>
      </c>
      <c r="L469" s="239">
        <f t="shared" si="49"/>
        <v>8.2436059999999998</v>
      </c>
      <c r="M469" s="239">
        <v>54</v>
      </c>
      <c r="N469" s="239">
        <f t="shared" si="50"/>
        <v>2.754</v>
      </c>
      <c r="O469" s="239">
        <v>52.694000000000003</v>
      </c>
      <c r="P469" s="239">
        <f t="shared" si="51"/>
        <v>2.6873939999999998</v>
      </c>
      <c r="Q469" s="240">
        <f t="shared" si="52"/>
        <v>160</v>
      </c>
      <c r="R469" s="240">
        <f t="shared" si="53"/>
        <v>190.16279069767441</v>
      </c>
      <c r="S469" s="240">
        <f t="shared" si="54"/>
        <v>191.71176744186047</v>
      </c>
      <c r="T469" s="239">
        <f t="shared" si="55"/>
        <v>1.3636059999999999</v>
      </c>
      <c r="U469" s="239">
        <f t="shared" si="56"/>
        <v>6.6606000000000165E-2</v>
      </c>
      <c r="V469" s="288">
        <f t="shared" si="57"/>
        <v>-1.3059999999999974</v>
      </c>
    </row>
    <row r="470" spans="1:22" x14ac:dyDescent="0.2">
      <c r="A470" s="307"/>
      <c r="B470" s="33">
        <v>464</v>
      </c>
      <c r="C470" s="237" t="s">
        <v>337</v>
      </c>
      <c r="D470" s="238">
        <v>12</v>
      </c>
      <c r="E470" s="238">
        <v>1963</v>
      </c>
      <c r="F470" s="239">
        <v>538.22</v>
      </c>
      <c r="G470" s="239">
        <v>497.34</v>
      </c>
      <c r="H470" s="239">
        <v>3.2170000000000001</v>
      </c>
      <c r="I470" s="239">
        <f t="shared" si="47"/>
        <v>3.2170000000000001</v>
      </c>
      <c r="J470" s="239">
        <v>1.92</v>
      </c>
      <c r="K470" s="239">
        <f t="shared" si="48"/>
        <v>2.2480000000000002</v>
      </c>
      <c r="L470" s="239">
        <f t="shared" si="49"/>
        <v>2.1724180000000004</v>
      </c>
      <c r="M470" s="239">
        <v>19</v>
      </c>
      <c r="N470" s="239">
        <f t="shared" si="50"/>
        <v>0.96899999999999997</v>
      </c>
      <c r="O470" s="239">
        <v>20.481999999999999</v>
      </c>
      <c r="P470" s="239">
        <f t="shared" si="51"/>
        <v>1.0445819999999999</v>
      </c>
      <c r="Q470" s="240">
        <f t="shared" si="52"/>
        <v>160</v>
      </c>
      <c r="R470" s="240">
        <f t="shared" si="53"/>
        <v>187.33333333333334</v>
      </c>
      <c r="S470" s="240">
        <f t="shared" si="54"/>
        <v>181.03483333333338</v>
      </c>
      <c r="T470" s="239">
        <f t="shared" si="55"/>
        <v>0.25241800000000048</v>
      </c>
      <c r="U470" s="239">
        <f t="shared" si="56"/>
        <v>-7.5581999999999927E-2</v>
      </c>
      <c r="V470" s="288">
        <f t="shared" si="57"/>
        <v>1.4819999999999993</v>
      </c>
    </row>
    <row r="471" spans="1:22" x14ac:dyDescent="0.2">
      <c r="A471" s="307"/>
      <c r="B471" s="33">
        <v>465</v>
      </c>
      <c r="C471" s="237" t="s">
        <v>338</v>
      </c>
      <c r="D471" s="238">
        <v>45</v>
      </c>
      <c r="E471" s="238">
        <v>1975</v>
      </c>
      <c r="F471" s="239">
        <v>2328.04</v>
      </c>
      <c r="G471" s="239">
        <v>2328.04</v>
      </c>
      <c r="H471" s="239">
        <v>11.59</v>
      </c>
      <c r="I471" s="239">
        <f t="shared" si="47"/>
        <v>11.59</v>
      </c>
      <c r="J471" s="239">
        <v>7.2</v>
      </c>
      <c r="K471" s="239">
        <f t="shared" si="48"/>
        <v>8.2750000000000004</v>
      </c>
      <c r="L471" s="239">
        <f t="shared" si="49"/>
        <v>8.0857899999999994</v>
      </c>
      <c r="M471" s="239">
        <v>65</v>
      </c>
      <c r="N471" s="239">
        <f t="shared" si="50"/>
        <v>3.3149999999999999</v>
      </c>
      <c r="O471" s="239">
        <v>68.709999999999994</v>
      </c>
      <c r="P471" s="239">
        <f t="shared" si="51"/>
        <v>3.5042099999999996</v>
      </c>
      <c r="Q471" s="240">
        <f t="shared" si="52"/>
        <v>160</v>
      </c>
      <c r="R471" s="240">
        <f t="shared" si="53"/>
        <v>183.88888888888889</v>
      </c>
      <c r="S471" s="240">
        <f t="shared" si="54"/>
        <v>179.68422222222219</v>
      </c>
      <c r="T471" s="239">
        <f t="shared" si="55"/>
        <v>0.88578999999999919</v>
      </c>
      <c r="U471" s="239">
        <f t="shared" si="56"/>
        <v>-0.18920999999999966</v>
      </c>
      <c r="V471" s="288">
        <f t="shared" si="57"/>
        <v>3.7099999999999937</v>
      </c>
    </row>
    <row r="472" spans="1:22" x14ac:dyDescent="0.2">
      <c r="A472" s="307"/>
      <c r="B472" s="33">
        <v>466</v>
      </c>
      <c r="C472" s="242" t="s">
        <v>339</v>
      </c>
      <c r="D472" s="243">
        <v>4</v>
      </c>
      <c r="E472" s="243">
        <v>1950</v>
      </c>
      <c r="F472" s="244">
        <v>193.31</v>
      </c>
      <c r="G472" s="244">
        <v>193.31</v>
      </c>
      <c r="H472" s="239">
        <v>2.5910000000000002</v>
      </c>
      <c r="I472" s="239">
        <f t="shared" si="47"/>
        <v>2.5910000000000002</v>
      </c>
      <c r="J472" s="244">
        <v>0.64</v>
      </c>
      <c r="K472" s="239">
        <f t="shared" si="48"/>
        <v>1.7240000000000002</v>
      </c>
      <c r="L472" s="239">
        <f t="shared" si="49"/>
        <v>1.8260000000000003</v>
      </c>
      <c r="M472" s="239">
        <v>17</v>
      </c>
      <c r="N472" s="239">
        <f t="shared" si="50"/>
        <v>0.86699999999999999</v>
      </c>
      <c r="O472" s="239">
        <v>15</v>
      </c>
      <c r="P472" s="239">
        <f t="shared" si="51"/>
        <v>0.7649999999999999</v>
      </c>
      <c r="Q472" s="240">
        <f t="shared" si="52"/>
        <v>160</v>
      </c>
      <c r="R472" s="240">
        <f t="shared" si="53"/>
        <v>431.00000000000006</v>
      </c>
      <c r="S472" s="240">
        <f t="shared" si="54"/>
        <v>456.50000000000006</v>
      </c>
      <c r="T472" s="239">
        <f t="shared" si="55"/>
        <v>1.1860000000000004</v>
      </c>
      <c r="U472" s="239">
        <f t="shared" si="56"/>
        <v>0.10200000000000009</v>
      </c>
      <c r="V472" s="288">
        <f t="shared" si="57"/>
        <v>-2</v>
      </c>
    </row>
    <row r="473" spans="1:22" x14ac:dyDescent="0.2">
      <c r="A473" s="307"/>
      <c r="B473" s="33">
        <v>467</v>
      </c>
      <c r="C473" s="237" t="s">
        <v>340</v>
      </c>
      <c r="D473" s="238">
        <v>3</v>
      </c>
      <c r="E473" s="238">
        <v>1988</v>
      </c>
      <c r="F473" s="239">
        <v>167.31</v>
      </c>
      <c r="G473" s="239">
        <v>167.31</v>
      </c>
      <c r="H473" s="239">
        <v>1.117</v>
      </c>
      <c r="I473" s="239">
        <f t="shared" si="47"/>
        <v>1.117</v>
      </c>
      <c r="J473" s="239">
        <v>0.48</v>
      </c>
      <c r="K473" s="239">
        <f t="shared" si="48"/>
        <v>1.0149999999999999</v>
      </c>
      <c r="L473" s="239">
        <f t="shared" si="49"/>
        <v>0.96399999999999997</v>
      </c>
      <c r="M473" s="239">
        <v>2</v>
      </c>
      <c r="N473" s="239">
        <f t="shared" si="50"/>
        <v>0.10199999999999999</v>
      </c>
      <c r="O473" s="239">
        <v>3</v>
      </c>
      <c r="P473" s="239">
        <f t="shared" si="51"/>
        <v>0.153</v>
      </c>
      <c r="Q473" s="240">
        <f t="shared" si="52"/>
        <v>160</v>
      </c>
      <c r="R473" s="240">
        <f t="shared" si="53"/>
        <v>338.33333333333331</v>
      </c>
      <c r="S473" s="240">
        <f t="shared" si="54"/>
        <v>321.33333333333331</v>
      </c>
      <c r="T473" s="239">
        <f t="shared" si="55"/>
        <v>0.48399999999999999</v>
      </c>
      <c r="U473" s="239">
        <f t="shared" si="56"/>
        <v>-5.1000000000000004E-2</v>
      </c>
      <c r="V473" s="288">
        <f t="shared" si="57"/>
        <v>1</v>
      </c>
    </row>
    <row r="474" spans="1:22" x14ac:dyDescent="0.2">
      <c r="A474" s="307"/>
      <c r="B474" s="33">
        <v>468</v>
      </c>
      <c r="C474" s="237" t="s">
        <v>341</v>
      </c>
      <c r="D474" s="238">
        <v>8</v>
      </c>
      <c r="E474" s="238">
        <v>1978</v>
      </c>
      <c r="F474" s="239">
        <v>571.25</v>
      </c>
      <c r="G474" s="239">
        <v>571.25</v>
      </c>
      <c r="H474" s="239">
        <v>1.2190000000000001</v>
      </c>
      <c r="I474" s="239">
        <f t="shared" si="47"/>
        <v>1.2190000000000001</v>
      </c>
      <c r="J474" s="239">
        <v>0.64</v>
      </c>
      <c r="K474" s="239">
        <f t="shared" si="48"/>
        <v>1.117</v>
      </c>
      <c r="L474" s="239">
        <f t="shared" si="49"/>
        <v>1.117</v>
      </c>
      <c r="M474" s="239">
        <v>2</v>
      </c>
      <c r="N474" s="239">
        <f t="shared" si="50"/>
        <v>0.10199999999999999</v>
      </c>
      <c r="O474" s="239">
        <v>2</v>
      </c>
      <c r="P474" s="239">
        <f t="shared" si="51"/>
        <v>0.10199999999999999</v>
      </c>
      <c r="Q474" s="240">
        <f t="shared" si="52"/>
        <v>80</v>
      </c>
      <c r="R474" s="240">
        <f t="shared" si="53"/>
        <v>139.625</v>
      </c>
      <c r="S474" s="240">
        <f t="shared" si="54"/>
        <v>139.625</v>
      </c>
      <c r="T474" s="239">
        <f t="shared" si="55"/>
        <v>0.47699999999999998</v>
      </c>
      <c r="U474" s="239">
        <f t="shared" si="56"/>
        <v>0</v>
      </c>
      <c r="V474" s="288">
        <f t="shared" si="57"/>
        <v>0</v>
      </c>
    </row>
    <row r="475" spans="1:22" x14ac:dyDescent="0.2">
      <c r="A475" s="307"/>
      <c r="B475" s="33">
        <v>469</v>
      </c>
      <c r="C475" s="237" t="s">
        <v>342</v>
      </c>
      <c r="D475" s="238">
        <v>6</v>
      </c>
      <c r="E475" s="238">
        <v>1985</v>
      </c>
      <c r="F475" s="239">
        <v>230.55</v>
      </c>
      <c r="G475" s="239">
        <v>230.55</v>
      </c>
      <c r="H475" s="239">
        <v>2.0089999999999999</v>
      </c>
      <c r="I475" s="239">
        <f t="shared" si="47"/>
        <v>2.0089999999999999</v>
      </c>
      <c r="J475" s="239">
        <v>0.96</v>
      </c>
      <c r="K475" s="239">
        <f t="shared" si="48"/>
        <v>1.601</v>
      </c>
      <c r="L475" s="239">
        <f t="shared" si="49"/>
        <v>1.8049999999999999</v>
      </c>
      <c r="M475" s="239">
        <v>8</v>
      </c>
      <c r="N475" s="239">
        <f t="shared" si="50"/>
        <v>0.40799999999999997</v>
      </c>
      <c r="O475" s="239">
        <v>4</v>
      </c>
      <c r="P475" s="239">
        <f t="shared" si="51"/>
        <v>0.20399999999999999</v>
      </c>
      <c r="Q475" s="240">
        <f t="shared" si="52"/>
        <v>160</v>
      </c>
      <c r="R475" s="240">
        <f t="shared" si="53"/>
        <v>266.83333333333331</v>
      </c>
      <c r="S475" s="240">
        <f t="shared" si="54"/>
        <v>300.83333333333331</v>
      </c>
      <c r="T475" s="239">
        <f t="shared" si="55"/>
        <v>0.84499999999999997</v>
      </c>
      <c r="U475" s="239">
        <f t="shared" si="56"/>
        <v>0.20399999999999999</v>
      </c>
      <c r="V475" s="288">
        <f t="shared" si="57"/>
        <v>-4</v>
      </c>
    </row>
    <row r="476" spans="1:22" x14ac:dyDescent="0.2">
      <c r="A476" s="307"/>
      <c r="B476" s="33">
        <v>470</v>
      </c>
      <c r="C476" s="237" t="s">
        <v>343</v>
      </c>
      <c r="D476" s="238">
        <v>55</v>
      </c>
      <c r="E476" s="238">
        <v>1985</v>
      </c>
      <c r="F476" s="239">
        <v>2678.78</v>
      </c>
      <c r="G476" s="239">
        <v>2678.78</v>
      </c>
      <c r="H476" s="239">
        <v>14.698</v>
      </c>
      <c r="I476" s="239">
        <f t="shared" si="47"/>
        <v>14.698</v>
      </c>
      <c r="J476" s="239">
        <v>8.8000000000000007</v>
      </c>
      <c r="K476" s="239">
        <f t="shared" si="48"/>
        <v>12.811</v>
      </c>
      <c r="L476" s="239">
        <f t="shared" si="49"/>
        <v>10.992850000000001</v>
      </c>
      <c r="M476" s="239">
        <v>37</v>
      </c>
      <c r="N476" s="239">
        <f t="shared" si="50"/>
        <v>1.8869999999999998</v>
      </c>
      <c r="O476" s="239">
        <v>72.650000000000006</v>
      </c>
      <c r="P476" s="239">
        <f t="shared" si="51"/>
        <v>3.7051500000000002</v>
      </c>
      <c r="Q476" s="240">
        <f t="shared" si="52"/>
        <v>160</v>
      </c>
      <c r="R476" s="240">
        <f t="shared" si="53"/>
        <v>232.92727272727274</v>
      </c>
      <c r="S476" s="240">
        <f t="shared" si="54"/>
        <v>199.87</v>
      </c>
      <c r="T476" s="239">
        <f t="shared" si="55"/>
        <v>2.19285</v>
      </c>
      <c r="U476" s="239">
        <f t="shared" si="56"/>
        <v>-1.8181500000000004</v>
      </c>
      <c r="V476" s="288">
        <f t="shared" si="57"/>
        <v>35.650000000000006</v>
      </c>
    </row>
    <row r="477" spans="1:22" x14ac:dyDescent="0.2">
      <c r="A477" s="307"/>
      <c r="B477" s="33">
        <v>471</v>
      </c>
      <c r="C477" s="237" t="s">
        <v>344</v>
      </c>
      <c r="D477" s="238">
        <v>36</v>
      </c>
      <c r="E477" s="238">
        <v>1984</v>
      </c>
      <c r="F477" s="239">
        <v>2237.98</v>
      </c>
      <c r="G477" s="239">
        <v>2237.98</v>
      </c>
      <c r="H477" s="239">
        <v>9.6159999999999997</v>
      </c>
      <c r="I477" s="239">
        <f t="shared" si="47"/>
        <v>9.6159999999999997</v>
      </c>
      <c r="J477" s="239">
        <v>5.76</v>
      </c>
      <c r="K477" s="239">
        <f t="shared" si="48"/>
        <v>8.0350000000000001</v>
      </c>
      <c r="L477" s="239">
        <f t="shared" si="49"/>
        <v>6.4631290000000003</v>
      </c>
      <c r="M477" s="239">
        <v>31</v>
      </c>
      <c r="N477" s="239">
        <f t="shared" si="50"/>
        <v>1.581</v>
      </c>
      <c r="O477" s="239">
        <v>61.820999999999998</v>
      </c>
      <c r="P477" s="239">
        <f t="shared" si="51"/>
        <v>3.1528709999999998</v>
      </c>
      <c r="Q477" s="240">
        <f t="shared" si="52"/>
        <v>160</v>
      </c>
      <c r="R477" s="240">
        <f t="shared" si="53"/>
        <v>223.19444444444446</v>
      </c>
      <c r="S477" s="240">
        <f t="shared" si="54"/>
        <v>179.5313611111111</v>
      </c>
      <c r="T477" s="239">
        <f t="shared" si="55"/>
        <v>0.70312900000000056</v>
      </c>
      <c r="U477" s="239">
        <f t="shared" si="56"/>
        <v>-1.5718709999999998</v>
      </c>
      <c r="V477" s="288">
        <f t="shared" si="57"/>
        <v>30.820999999999998</v>
      </c>
    </row>
    <row r="478" spans="1:22" x14ac:dyDescent="0.2">
      <c r="A478" s="307"/>
      <c r="B478" s="33">
        <v>472</v>
      </c>
      <c r="C478" s="237" t="s">
        <v>345</v>
      </c>
      <c r="D478" s="238">
        <v>36</v>
      </c>
      <c r="E478" s="238">
        <v>1967</v>
      </c>
      <c r="F478" s="239">
        <v>1522.31</v>
      </c>
      <c r="G478" s="239">
        <v>1522.31</v>
      </c>
      <c r="H478" s="239">
        <v>10.805999999999999</v>
      </c>
      <c r="I478" s="239">
        <f t="shared" si="47"/>
        <v>10.805999999999999</v>
      </c>
      <c r="J478" s="239">
        <v>5.76</v>
      </c>
      <c r="K478" s="239">
        <f t="shared" si="48"/>
        <v>8.1029999999999998</v>
      </c>
      <c r="L478" s="239">
        <f t="shared" si="49"/>
        <v>8.4122640000000004</v>
      </c>
      <c r="M478" s="239">
        <v>53</v>
      </c>
      <c r="N478" s="239">
        <f t="shared" si="50"/>
        <v>2.7029999999999998</v>
      </c>
      <c r="O478" s="239">
        <v>46.936</v>
      </c>
      <c r="P478" s="239">
        <f t="shared" si="51"/>
        <v>2.3937359999999996</v>
      </c>
      <c r="Q478" s="240">
        <f t="shared" si="52"/>
        <v>160</v>
      </c>
      <c r="R478" s="240">
        <f t="shared" si="53"/>
        <v>225.08333333333334</v>
      </c>
      <c r="S478" s="240">
        <f t="shared" si="54"/>
        <v>233.67400000000004</v>
      </c>
      <c r="T478" s="239">
        <f t="shared" si="55"/>
        <v>2.6522640000000006</v>
      </c>
      <c r="U478" s="239">
        <f t="shared" si="56"/>
        <v>0.30926400000000021</v>
      </c>
      <c r="V478" s="288">
        <f t="shared" si="57"/>
        <v>-6.0640000000000001</v>
      </c>
    </row>
    <row r="479" spans="1:22" x14ac:dyDescent="0.2">
      <c r="A479" s="307"/>
      <c r="B479" s="33">
        <v>473</v>
      </c>
      <c r="C479" s="237" t="s">
        <v>346</v>
      </c>
      <c r="D479" s="238">
        <v>12</v>
      </c>
      <c r="E479" s="238">
        <v>1964</v>
      </c>
      <c r="F479" s="239">
        <v>539.13</v>
      </c>
      <c r="G479" s="239">
        <v>495.17</v>
      </c>
      <c r="H479" s="239">
        <v>3.016</v>
      </c>
      <c r="I479" s="239">
        <f t="shared" si="47"/>
        <v>3.016</v>
      </c>
      <c r="J479" s="239">
        <v>1.92</v>
      </c>
      <c r="K479" s="239">
        <f t="shared" si="48"/>
        <v>2.5060000000000002</v>
      </c>
      <c r="L479" s="239">
        <f t="shared" si="49"/>
        <v>2.0979999999999999</v>
      </c>
      <c r="M479" s="239">
        <v>10</v>
      </c>
      <c r="N479" s="239">
        <f t="shared" si="50"/>
        <v>0.51</v>
      </c>
      <c r="O479" s="239">
        <v>18</v>
      </c>
      <c r="P479" s="239">
        <f t="shared" si="51"/>
        <v>0.91799999999999993</v>
      </c>
      <c r="Q479" s="240">
        <f t="shared" si="52"/>
        <v>160</v>
      </c>
      <c r="R479" s="240">
        <f t="shared" si="53"/>
        <v>208.83333333333334</v>
      </c>
      <c r="S479" s="240">
        <f t="shared" si="54"/>
        <v>174.83333333333334</v>
      </c>
      <c r="T479" s="239">
        <f t="shared" si="55"/>
        <v>0.17799999999999994</v>
      </c>
      <c r="U479" s="239">
        <f t="shared" si="56"/>
        <v>-0.40799999999999992</v>
      </c>
      <c r="V479" s="288">
        <f t="shared" si="57"/>
        <v>8</v>
      </c>
    </row>
    <row r="480" spans="1:22" x14ac:dyDescent="0.2">
      <c r="A480" s="307"/>
      <c r="B480" s="33">
        <v>474</v>
      </c>
      <c r="C480" s="237" t="s">
        <v>347</v>
      </c>
      <c r="D480" s="238">
        <v>20</v>
      </c>
      <c r="E480" s="238">
        <v>1976</v>
      </c>
      <c r="F480" s="239">
        <v>951.69</v>
      </c>
      <c r="G480" s="239">
        <v>951.69</v>
      </c>
      <c r="H480" s="239">
        <v>5.4459999999999997</v>
      </c>
      <c r="I480" s="239">
        <f t="shared" si="47"/>
        <v>5.4459999999999997</v>
      </c>
      <c r="J480" s="239">
        <v>3.2</v>
      </c>
      <c r="K480" s="239">
        <f t="shared" si="48"/>
        <v>4.1709999999999994</v>
      </c>
      <c r="L480" s="239">
        <f t="shared" si="49"/>
        <v>4.5024999999999995</v>
      </c>
      <c r="M480" s="239">
        <v>25</v>
      </c>
      <c r="N480" s="239">
        <f t="shared" si="50"/>
        <v>1.2749999999999999</v>
      </c>
      <c r="O480" s="239">
        <v>18.5</v>
      </c>
      <c r="P480" s="239">
        <f t="shared" si="51"/>
        <v>0.94349999999999989</v>
      </c>
      <c r="Q480" s="240">
        <f t="shared" si="52"/>
        <v>160</v>
      </c>
      <c r="R480" s="240">
        <f t="shared" si="53"/>
        <v>208.54999999999995</v>
      </c>
      <c r="S480" s="240">
        <f t="shared" si="54"/>
        <v>225.12499999999994</v>
      </c>
      <c r="T480" s="239">
        <f t="shared" si="55"/>
        <v>1.3024999999999993</v>
      </c>
      <c r="U480" s="239">
        <f t="shared" si="56"/>
        <v>0.33150000000000002</v>
      </c>
      <c r="V480" s="288">
        <f t="shared" si="57"/>
        <v>-6.5</v>
      </c>
    </row>
    <row r="481" spans="1:22" x14ac:dyDescent="0.2">
      <c r="A481" s="307"/>
      <c r="B481" s="33">
        <v>475</v>
      </c>
      <c r="C481" s="237" t="s">
        <v>349</v>
      </c>
      <c r="D481" s="238">
        <v>40</v>
      </c>
      <c r="E481" s="238">
        <v>1975</v>
      </c>
      <c r="F481" s="239">
        <v>2232.09</v>
      </c>
      <c r="G481" s="239">
        <v>2232.09</v>
      </c>
      <c r="H481" s="239">
        <v>11.454000000000001</v>
      </c>
      <c r="I481" s="239">
        <v>11.454000000000001</v>
      </c>
      <c r="J481" s="239">
        <v>6.4</v>
      </c>
      <c r="K481" s="239">
        <v>6.8130000000000006</v>
      </c>
      <c r="L481" s="239">
        <v>7.9860000000000007</v>
      </c>
      <c r="M481" s="239">
        <v>91</v>
      </c>
      <c r="N481" s="239">
        <v>4.641</v>
      </c>
      <c r="O481" s="239">
        <v>68</v>
      </c>
      <c r="P481" s="239">
        <v>3.468</v>
      </c>
      <c r="Q481" s="240">
        <v>160</v>
      </c>
      <c r="R481" s="240">
        <v>170.32500000000002</v>
      </c>
      <c r="S481" s="240">
        <v>199.65000000000003</v>
      </c>
      <c r="T481" s="239">
        <v>1.5860000000000003</v>
      </c>
      <c r="U481" s="239">
        <v>1.173</v>
      </c>
      <c r="V481" s="288">
        <v>-23</v>
      </c>
    </row>
    <row r="482" spans="1:22" x14ac:dyDescent="0.2">
      <c r="A482" s="307"/>
      <c r="B482" s="33">
        <v>476</v>
      </c>
      <c r="C482" s="237" t="s">
        <v>350</v>
      </c>
      <c r="D482" s="238">
        <v>21</v>
      </c>
      <c r="E482" s="238">
        <v>1975</v>
      </c>
      <c r="F482" s="239">
        <v>937.3</v>
      </c>
      <c r="G482" s="239">
        <v>937.3</v>
      </c>
      <c r="H482" s="239">
        <v>5.4619999999999997</v>
      </c>
      <c r="I482" s="239">
        <v>5.4619999999999997</v>
      </c>
      <c r="J482" s="239">
        <v>3.36</v>
      </c>
      <c r="K482" s="239">
        <v>3.5750000000000002</v>
      </c>
      <c r="L482" s="239">
        <v>3.8809999999999998</v>
      </c>
      <c r="M482" s="239">
        <v>37</v>
      </c>
      <c r="N482" s="239">
        <v>1.8869999999999998</v>
      </c>
      <c r="O482" s="239">
        <v>31</v>
      </c>
      <c r="P482" s="239">
        <v>1.581</v>
      </c>
      <c r="Q482" s="240">
        <v>160</v>
      </c>
      <c r="R482" s="240">
        <v>170.23809523809524</v>
      </c>
      <c r="S482" s="240">
        <v>184.8095238095238</v>
      </c>
      <c r="T482" s="239">
        <v>0.52099999999999991</v>
      </c>
      <c r="U482" s="239">
        <v>0.30599999999999983</v>
      </c>
      <c r="V482" s="288">
        <v>-6</v>
      </c>
    </row>
    <row r="483" spans="1:22" x14ac:dyDescent="0.2">
      <c r="A483" s="307"/>
      <c r="B483" s="33">
        <v>477</v>
      </c>
      <c r="C483" s="237" t="s">
        <v>352</v>
      </c>
      <c r="D483" s="238">
        <v>39</v>
      </c>
      <c r="E483" s="238">
        <v>1975</v>
      </c>
      <c r="F483" s="239">
        <v>2215.37</v>
      </c>
      <c r="G483" s="239">
        <v>2215.37</v>
      </c>
      <c r="H483" s="239">
        <v>12.128</v>
      </c>
      <c r="I483" s="239">
        <v>12.128</v>
      </c>
      <c r="J483" s="239">
        <v>6.24</v>
      </c>
      <c r="K483" s="239">
        <v>6.9770000000000003</v>
      </c>
      <c r="L483" s="239">
        <v>7.5890000000000004</v>
      </c>
      <c r="M483" s="239">
        <v>101</v>
      </c>
      <c r="N483" s="239">
        <v>5.1509999999999998</v>
      </c>
      <c r="O483" s="239">
        <v>89</v>
      </c>
      <c r="P483" s="239">
        <v>4.5389999999999997</v>
      </c>
      <c r="Q483" s="240">
        <v>160</v>
      </c>
      <c r="R483" s="240">
        <v>178.89743589743588</v>
      </c>
      <c r="S483" s="240">
        <v>194.58974358974359</v>
      </c>
      <c r="T483" s="239">
        <v>1.3490000000000002</v>
      </c>
      <c r="U483" s="239">
        <v>0.6120000000000001</v>
      </c>
      <c r="V483" s="288">
        <v>-12</v>
      </c>
    </row>
    <row r="484" spans="1:22" x14ac:dyDescent="0.2">
      <c r="A484" s="307"/>
      <c r="B484" s="33">
        <v>478</v>
      </c>
      <c r="C484" s="237" t="s">
        <v>353</v>
      </c>
      <c r="D484" s="238">
        <v>20</v>
      </c>
      <c r="E484" s="238">
        <v>1989</v>
      </c>
      <c r="F484" s="239">
        <v>1042.6199999999999</v>
      </c>
      <c r="G484" s="239">
        <v>1042.6199999999999</v>
      </c>
      <c r="H484" s="239">
        <v>5.1989999999999998</v>
      </c>
      <c r="I484" s="239">
        <v>5.1989999999999998</v>
      </c>
      <c r="J484" s="239">
        <v>3.2</v>
      </c>
      <c r="K484" s="239">
        <v>3.4139999999999997</v>
      </c>
      <c r="L484" s="239">
        <v>3.3752399999999998</v>
      </c>
      <c r="M484" s="239">
        <v>35</v>
      </c>
      <c r="N484" s="239">
        <v>1.7849999999999999</v>
      </c>
      <c r="O484" s="239">
        <v>35.76</v>
      </c>
      <c r="P484" s="239">
        <v>1.8237599999999998</v>
      </c>
      <c r="Q484" s="240">
        <v>160</v>
      </c>
      <c r="R484" s="240">
        <v>170.7</v>
      </c>
      <c r="S484" s="240">
        <v>168.762</v>
      </c>
      <c r="T484" s="239">
        <v>0.17523999999999962</v>
      </c>
      <c r="U484" s="239">
        <v>-3.8759999999999906E-2</v>
      </c>
      <c r="V484" s="288">
        <v>0.75999999999999801</v>
      </c>
    </row>
    <row r="485" spans="1:22" x14ac:dyDescent="0.2">
      <c r="A485" s="307"/>
      <c r="B485" s="33">
        <v>479</v>
      </c>
      <c r="C485" s="237" t="s">
        <v>354</v>
      </c>
      <c r="D485" s="238">
        <v>20</v>
      </c>
      <c r="E485" s="238">
        <v>1987</v>
      </c>
      <c r="F485" s="239">
        <v>1032.3699999999999</v>
      </c>
      <c r="G485" s="239">
        <v>1032.3699999999999</v>
      </c>
      <c r="H485" s="239">
        <v>5.4930000000000003</v>
      </c>
      <c r="I485" s="239">
        <v>5.4930000000000003</v>
      </c>
      <c r="J485" s="239">
        <v>3.2</v>
      </c>
      <c r="K485" s="239">
        <v>3.7080000000000002</v>
      </c>
      <c r="L485" s="239">
        <v>3.8610000000000007</v>
      </c>
      <c r="M485" s="239">
        <v>35</v>
      </c>
      <c r="N485" s="239">
        <v>1.7849999999999999</v>
      </c>
      <c r="O485" s="239">
        <v>32</v>
      </c>
      <c r="P485" s="239">
        <v>1.6319999999999999</v>
      </c>
      <c r="Q485" s="240">
        <v>160</v>
      </c>
      <c r="R485" s="240">
        <v>185.4</v>
      </c>
      <c r="S485" s="240">
        <v>193.05</v>
      </c>
      <c r="T485" s="239">
        <v>0.66100000000000048</v>
      </c>
      <c r="U485" s="239">
        <v>0.15300000000000002</v>
      </c>
      <c r="V485" s="288">
        <v>-3</v>
      </c>
    </row>
    <row r="486" spans="1:22" x14ac:dyDescent="0.2">
      <c r="A486" s="307"/>
      <c r="B486" s="33">
        <v>480</v>
      </c>
      <c r="C486" s="237" t="s">
        <v>355</v>
      </c>
      <c r="D486" s="238">
        <v>44</v>
      </c>
      <c r="E486" s="238">
        <v>1970</v>
      </c>
      <c r="F486" s="239">
        <v>2033.99</v>
      </c>
      <c r="G486" s="239">
        <v>2033.99</v>
      </c>
      <c r="H486" s="239">
        <v>11.728</v>
      </c>
      <c r="I486" s="239">
        <v>11.728</v>
      </c>
      <c r="J486" s="239">
        <v>7.04</v>
      </c>
      <c r="K486" s="239">
        <v>8.2089999999999996</v>
      </c>
      <c r="L486" s="239">
        <v>8.8209999999999997</v>
      </c>
      <c r="M486" s="239">
        <v>69</v>
      </c>
      <c r="N486" s="239">
        <v>3.5189999999999997</v>
      </c>
      <c r="O486" s="239">
        <v>57</v>
      </c>
      <c r="P486" s="239">
        <v>2.907</v>
      </c>
      <c r="Q486" s="240">
        <v>160</v>
      </c>
      <c r="R486" s="240">
        <v>186.56818181818181</v>
      </c>
      <c r="S486" s="240">
        <v>200.47727272727272</v>
      </c>
      <c r="T486" s="239">
        <v>1.7809999999999997</v>
      </c>
      <c r="U486" s="239">
        <v>0.61199999999999966</v>
      </c>
      <c r="V486" s="288">
        <v>-12</v>
      </c>
    </row>
    <row r="487" spans="1:22" x14ac:dyDescent="0.2">
      <c r="A487" s="307"/>
      <c r="B487" s="33">
        <v>481</v>
      </c>
      <c r="C487" s="237" t="s">
        <v>357</v>
      </c>
      <c r="D487" s="238">
        <v>18</v>
      </c>
      <c r="E487" s="238">
        <v>1984</v>
      </c>
      <c r="F487" s="239">
        <v>900.66</v>
      </c>
      <c r="G487" s="239">
        <v>900.66</v>
      </c>
      <c r="H487" s="239">
        <v>5.1020000000000003</v>
      </c>
      <c r="I487" s="239">
        <v>5.1020000000000003</v>
      </c>
      <c r="J487" s="239">
        <v>2.88</v>
      </c>
      <c r="K487" s="239">
        <v>3.6230000000000002</v>
      </c>
      <c r="L487" s="239">
        <v>3.6740000000000004</v>
      </c>
      <c r="M487" s="239">
        <v>29</v>
      </c>
      <c r="N487" s="239">
        <v>1.4789999999999999</v>
      </c>
      <c r="O487" s="239">
        <v>28</v>
      </c>
      <c r="P487" s="239">
        <v>1.4279999999999999</v>
      </c>
      <c r="Q487" s="240">
        <v>160</v>
      </c>
      <c r="R487" s="240">
        <v>201.27777777777777</v>
      </c>
      <c r="S487" s="240">
        <v>204.11111111111114</v>
      </c>
      <c r="T487" s="239">
        <v>0.79400000000000048</v>
      </c>
      <c r="U487" s="239">
        <v>5.0999999999999934E-2</v>
      </c>
      <c r="V487" s="288">
        <v>-1</v>
      </c>
    </row>
    <row r="488" spans="1:22" x14ac:dyDescent="0.2">
      <c r="A488" s="307"/>
      <c r="B488" s="33">
        <v>482</v>
      </c>
      <c r="C488" s="237" t="s">
        <v>360</v>
      </c>
      <c r="D488" s="238">
        <v>31</v>
      </c>
      <c r="E488" s="238">
        <v>1989</v>
      </c>
      <c r="F488" s="239">
        <v>1601.08</v>
      </c>
      <c r="G488" s="239">
        <v>1601.08</v>
      </c>
      <c r="H488" s="239">
        <v>8.74</v>
      </c>
      <c r="I488" s="239">
        <v>8.74</v>
      </c>
      <c r="J488" s="239">
        <v>4.96</v>
      </c>
      <c r="K488" s="239">
        <v>6.088000000000001</v>
      </c>
      <c r="L488" s="239">
        <v>6.0370000000000008</v>
      </c>
      <c r="M488" s="239">
        <v>52</v>
      </c>
      <c r="N488" s="239">
        <v>2.6519999999999997</v>
      </c>
      <c r="O488" s="239">
        <v>53</v>
      </c>
      <c r="P488" s="239">
        <v>2.7029999999999998</v>
      </c>
      <c r="Q488" s="240">
        <v>160</v>
      </c>
      <c r="R488" s="240">
        <v>196.38709677419357</v>
      </c>
      <c r="S488" s="240">
        <v>194.741935483871</v>
      </c>
      <c r="T488" s="239">
        <v>1.0770000000000008</v>
      </c>
      <c r="U488" s="239">
        <v>-5.1000000000000156E-2</v>
      </c>
      <c r="V488" s="288">
        <v>1</v>
      </c>
    </row>
    <row r="489" spans="1:22" x14ac:dyDescent="0.2">
      <c r="A489" s="307"/>
      <c r="B489" s="33">
        <v>483</v>
      </c>
      <c r="C489" s="237" t="s">
        <v>361</v>
      </c>
      <c r="D489" s="238">
        <v>49</v>
      </c>
      <c r="E489" s="238">
        <v>1974</v>
      </c>
      <c r="F489" s="239">
        <v>2478.85</v>
      </c>
      <c r="G489" s="239">
        <v>2478.85</v>
      </c>
      <c r="H489" s="239">
        <v>12.611000000000001</v>
      </c>
      <c r="I489" s="239">
        <v>12.611000000000001</v>
      </c>
      <c r="J489" s="239">
        <v>7.84</v>
      </c>
      <c r="K489" s="239">
        <v>7.205000000000001</v>
      </c>
      <c r="L489" s="239">
        <v>8.7095000000000002</v>
      </c>
      <c r="M489" s="239">
        <v>106</v>
      </c>
      <c r="N489" s="239">
        <v>5.4059999999999997</v>
      </c>
      <c r="O489" s="239">
        <v>76.5</v>
      </c>
      <c r="P489" s="239">
        <v>3.9015</v>
      </c>
      <c r="Q489" s="240">
        <v>160</v>
      </c>
      <c r="R489" s="240">
        <v>147.04081632653063</v>
      </c>
      <c r="S489" s="240">
        <v>177.74489795918367</v>
      </c>
      <c r="T489" s="239">
        <v>0.86950000000000038</v>
      </c>
      <c r="U489" s="239">
        <v>1.5044999999999997</v>
      </c>
      <c r="V489" s="288">
        <v>-29.5</v>
      </c>
    </row>
    <row r="490" spans="1:22" x14ac:dyDescent="0.2">
      <c r="A490" s="307"/>
      <c r="B490" s="33">
        <v>484</v>
      </c>
      <c r="C490" s="237" t="s">
        <v>364</v>
      </c>
      <c r="D490" s="238">
        <v>30</v>
      </c>
      <c r="E490" s="238">
        <v>1982</v>
      </c>
      <c r="F490" s="239">
        <v>1604.48</v>
      </c>
      <c r="G490" s="239">
        <v>1604.48</v>
      </c>
      <c r="H490" s="239">
        <v>8.5259999999999998</v>
      </c>
      <c r="I490" s="239">
        <v>8.5259999999999998</v>
      </c>
      <c r="J490" s="239">
        <v>4.8</v>
      </c>
      <c r="K490" s="239">
        <v>5.4660000000000002</v>
      </c>
      <c r="L490" s="239">
        <v>5.7720000000000002</v>
      </c>
      <c r="M490" s="239">
        <v>60</v>
      </c>
      <c r="N490" s="239">
        <v>3.0599999999999996</v>
      </c>
      <c r="O490" s="239">
        <v>54</v>
      </c>
      <c r="P490" s="239">
        <v>2.754</v>
      </c>
      <c r="Q490" s="240">
        <v>160</v>
      </c>
      <c r="R490" s="240">
        <v>182.2</v>
      </c>
      <c r="S490" s="240">
        <v>192.4</v>
      </c>
      <c r="T490" s="239">
        <v>0.97200000000000042</v>
      </c>
      <c r="U490" s="239">
        <v>0.30599999999999961</v>
      </c>
      <c r="V490" s="288">
        <v>-6</v>
      </c>
    </row>
    <row r="491" spans="1:22" x14ac:dyDescent="0.2">
      <c r="A491" s="307"/>
      <c r="B491" s="33">
        <v>485</v>
      </c>
      <c r="C491" s="237" t="s">
        <v>365</v>
      </c>
      <c r="D491" s="238">
        <v>36</v>
      </c>
      <c r="E491" s="238">
        <v>1972</v>
      </c>
      <c r="F491" s="239">
        <v>1745.13</v>
      </c>
      <c r="G491" s="239">
        <v>1745.13</v>
      </c>
      <c r="H491" s="239">
        <v>9.8469999999999995</v>
      </c>
      <c r="I491" s="239">
        <v>9.8469999999999995</v>
      </c>
      <c r="J491" s="239">
        <v>5.76</v>
      </c>
      <c r="K491" s="239">
        <v>6.3279999999999994</v>
      </c>
      <c r="L491" s="239">
        <v>7.6539999999999999</v>
      </c>
      <c r="M491" s="239">
        <v>69</v>
      </c>
      <c r="N491" s="239">
        <v>3.5189999999999997</v>
      </c>
      <c r="O491" s="239">
        <v>43</v>
      </c>
      <c r="P491" s="239">
        <v>2.1930000000000001</v>
      </c>
      <c r="Q491" s="240">
        <v>160</v>
      </c>
      <c r="R491" s="240">
        <v>175.77777777777774</v>
      </c>
      <c r="S491" s="240">
        <v>212.61111111111111</v>
      </c>
      <c r="T491" s="239">
        <v>1.8940000000000001</v>
      </c>
      <c r="U491" s="239">
        <v>1.3259999999999996</v>
      </c>
      <c r="V491" s="288">
        <v>-26</v>
      </c>
    </row>
    <row r="492" spans="1:22" x14ac:dyDescent="0.2">
      <c r="A492" s="307"/>
      <c r="B492" s="33">
        <v>486</v>
      </c>
      <c r="C492" s="237" t="s">
        <v>366</v>
      </c>
      <c r="D492" s="238">
        <v>30</v>
      </c>
      <c r="E492" s="238">
        <v>1990</v>
      </c>
      <c r="F492" s="239">
        <v>1619.42</v>
      </c>
      <c r="G492" s="239">
        <v>1619.42</v>
      </c>
      <c r="H492" s="239">
        <v>8.9870000000000001</v>
      </c>
      <c r="I492" s="239">
        <v>8.9870000000000001</v>
      </c>
      <c r="J492" s="239">
        <v>4.8</v>
      </c>
      <c r="K492" s="239">
        <v>4.8560000000000008</v>
      </c>
      <c r="L492" s="239">
        <v>6.0289999999999999</v>
      </c>
      <c r="M492" s="239">
        <v>81</v>
      </c>
      <c r="N492" s="239">
        <v>4.1309999999999993</v>
      </c>
      <c r="O492" s="239">
        <v>58</v>
      </c>
      <c r="P492" s="239">
        <v>2.9579999999999997</v>
      </c>
      <c r="Q492" s="240">
        <v>160</v>
      </c>
      <c r="R492" s="240">
        <v>161.8666666666667</v>
      </c>
      <c r="S492" s="240">
        <v>200.96666666666667</v>
      </c>
      <c r="T492" s="239">
        <v>1.2290000000000001</v>
      </c>
      <c r="U492" s="239">
        <v>1.1729999999999996</v>
      </c>
      <c r="V492" s="288">
        <v>-23</v>
      </c>
    </row>
    <row r="493" spans="1:22" x14ac:dyDescent="0.2">
      <c r="A493" s="307"/>
      <c r="B493" s="33">
        <v>487</v>
      </c>
      <c r="C493" s="241" t="s">
        <v>368</v>
      </c>
      <c r="D493" s="238">
        <v>45</v>
      </c>
      <c r="E493" s="238">
        <v>1980</v>
      </c>
      <c r="F493" s="239">
        <v>2298</v>
      </c>
      <c r="G493" s="239">
        <v>2298</v>
      </c>
      <c r="H493" s="239">
        <v>12.295999999999999</v>
      </c>
      <c r="I493" s="239">
        <v>12.295999999999999</v>
      </c>
      <c r="J493" s="239">
        <v>7.2</v>
      </c>
      <c r="K493" s="239">
        <v>7.7059999999999995</v>
      </c>
      <c r="L493" s="239">
        <v>8.4710000000000001</v>
      </c>
      <c r="M493" s="239">
        <v>90</v>
      </c>
      <c r="N493" s="239">
        <v>4.59</v>
      </c>
      <c r="O493" s="239">
        <v>75</v>
      </c>
      <c r="P493" s="239">
        <v>3.8249999999999997</v>
      </c>
      <c r="Q493" s="240">
        <v>160</v>
      </c>
      <c r="R493" s="240">
        <v>171.24444444444441</v>
      </c>
      <c r="S493" s="240">
        <v>188.24444444444444</v>
      </c>
      <c r="T493" s="239">
        <v>1.2709999999999999</v>
      </c>
      <c r="U493" s="239">
        <v>0.76500000000000012</v>
      </c>
      <c r="V493" s="288">
        <v>-15</v>
      </c>
    </row>
    <row r="494" spans="1:22" x14ac:dyDescent="0.2">
      <c r="A494" s="307"/>
      <c r="B494" s="33">
        <v>488</v>
      </c>
      <c r="C494" s="237" t="s">
        <v>370</v>
      </c>
      <c r="D494" s="238">
        <v>12</v>
      </c>
      <c r="E494" s="238">
        <v>1987</v>
      </c>
      <c r="F494" s="239">
        <v>651.44000000000005</v>
      </c>
      <c r="G494" s="239">
        <v>651.44000000000005</v>
      </c>
      <c r="H494" s="239">
        <v>4.8899999999999997</v>
      </c>
      <c r="I494" s="239">
        <v>4.8899999999999997</v>
      </c>
      <c r="J494" s="239">
        <v>1.92</v>
      </c>
      <c r="K494" s="239">
        <v>2.6969999999999996</v>
      </c>
      <c r="L494" s="239">
        <v>3.0539999999999998</v>
      </c>
      <c r="M494" s="239">
        <v>43</v>
      </c>
      <c r="N494" s="239">
        <v>2.1930000000000001</v>
      </c>
      <c r="O494" s="239">
        <v>36</v>
      </c>
      <c r="P494" s="239">
        <v>1.8359999999999999</v>
      </c>
      <c r="Q494" s="240">
        <v>160</v>
      </c>
      <c r="R494" s="240">
        <v>224.74999999999997</v>
      </c>
      <c r="S494" s="240">
        <v>254.5</v>
      </c>
      <c r="T494" s="239">
        <v>1.1339999999999999</v>
      </c>
      <c r="U494" s="239">
        <v>0.35700000000000021</v>
      </c>
      <c r="V494" s="288">
        <v>-7</v>
      </c>
    </row>
    <row r="495" spans="1:22" x14ac:dyDescent="0.2">
      <c r="A495" s="307"/>
      <c r="B495" s="33">
        <v>489</v>
      </c>
      <c r="C495" s="237" t="s">
        <v>372</v>
      </c>
      <c r="D495" s="238">
        <v>17</v>
      </c>
      <c r="E495" s="238">
        <v>1974</v>
      </c>
      <c r="F495" s="239">
        <v>827.36</v>
      </c>
      <c r="G495" s="239">
        <v>827.36</v>
      </c>
      <c r="H495" s="239">
        <v>4.5709999999999997</v>
      </c>
      <c r="I495" s="239">
        <v>4.5709999999999997</v>
      </c>
      <c r="J495" s="239">
        <v>2.72</v>
      </c>
      <c r="K495" s="239">
        <v>3.1429999999999998</v>
      </c>
      <c r="L495" s="239">
        <v>3.194</v>
      </c>
      <c r="M495" s="239">
        <v>28</v>
      </c>
      <c r="N495" s="239">
        <v>1.4279999999999999</v>
      </c>
      <c r="O495" s="239">
        <v>27</v>
      </c>
      <c r="P495" s="239">
        <v>1.377</v>
      </c>
      <c r="Q495" s="240">
        <v>160</v>
      </c>
      <c r="R495" s="240">
        <v>184.88235294117646</v>
      </c>
      <c r="S495" s="240">
        <v>187.88235294117646</v>
      </c>
      <c r="T495" s="239">
        <v>0.47399999999999975</v>
      </c>
      <c r="U495" s="239">
        <v>5.0999999999999934E-2</v>
      </c>
      <c r="V495" s="288">
        <v>-1</v>
      </c>
    </row>
    <row r="496" spans="1:22" x14ac:dyDescent="0.2">
      <c r="A496" s="307"/>
      <c r="B496" s="33">
        <v>490</v>
      </c>
      <c r="C496" s="237" t="s">
        <v>373</v>
      </c>
      <c r="D496" s="238">
        <v>19</v>
      </c>
      <c r="E496" s="238">
        <v>1974</v>
      </c>
      <c r="F496" s="239">
        <v>899.46</v>
      </c>
      <c r="G496" s="239">
        <v>899.46</v>
      </c>
      <c r="H496" s="239">
        <v>5.2350000000000003</v>
      </c>
      <c r="I496" s="239">
        <v>5.2350000000000003</v>
      </c>
      <c r="J496" s="239">
        <v>3.04</v>
      </c>
      <c r="K496" s="239">
        <v>3.8070000000000004</v>
      </c>
      <c r="L496" s="239">
        <v>3.8580000000000005</v>
      </c>
      <c r="M496" s="239">
        <v>28</v>
      </c>
      <c r="N496" s="239">
        <v>1.4279999999999999</v>
      </c>
      <c r="O496" s="239">
        <v>27</v>
      </c>
      <c r="P496" s="239">
        <v>1.377</v>
      </c>
      <c r="Q496" s="240">
        <v>160</v>
      </c>
      <c r="R496" s="240">
        <v>200.36842105263159</v>
      </c>
      <c r="S496" s="240">
        <v>203.0526315789474</v>
      </c>
      <c r="T496" s="239">
        <v>0.8180000000000005</v>
      </c>
      <c r="U496" s="239">
        <v>5.0999999999999934E-2</v>
      </c>
      <c r="V496" s="288">
        <v>-1</v>
      </c>
    </row>
    <row r="497" spans="1:22" x14ac:dyDescent="0.2">
      <c r="A497" s="307"/>
      <c r="B497" s="33">
        <v>491</v>
      </c>
      <c r="C497" s="237" t="s">
        <v>374</v>
      </c>
      <c r="D497" s="238">
        <v>20</v>
      </c>
      <c r="E497" s="238">
        <v>1974</v>
      </c>
      <c r="F497" s="239">
        <v>948.51</v>
      </c>
      <c r="G497" s="239">
        <v>948.51</v>
      </c>
      <c r="H497" s="239">
        <v>5.7270000000000003</v>
      </c>
      <c r="I497" s="239">
        <v>5.7270000000000003</v>
      </c>
      <c r="J497" s="239">
        <v>3.2</v>
      </c>
      <c r="K497" s="239">
        <v>3.5340000000000003</v>
      </c>
      <c r="L497" s="239">
        <v>3.9930000000000003</v>
      </c>
      <c r="M497" s="239">
        <v>43</v>
      </c>
      <c r="N497" s="239">
        <v>2.1930000000000001</v>
      </c>
      <c r="O497" s="239">
        <v>34</v>
      </c>
      <c r="P497" s="239">
        <v>1.734</v>
      </c>
      <c r="Q497" s="240">
        <v>160</v>
      </c>
      <c r="R497" s="240">
        <v>176.70000000000002</v>
      </c>
      <c r="S497" s="240">
        <v>199.65000000000003</v>
      </c>
      <c r="T497" s="239">
        <v>0.79300000000000015</v>
      </c>
      <c r="U497" s="239">
        <v>0.45900000000000007</v>
      </c>
      <c r="V497" s="288">
        <v>-9</v>
      </c>
    </row>
    <row r="498" spans="1:22" x14ac:dyDescent="0.2">
      <c r="A498" s="307"/>
      <c r="B498" s="33">
        <v>492</v>
      </c>
      <c r="C498" s="237" t="s">
        <v>375</v>
      </c>
      <c r="D498" s="238">
        <v>20</v>
      </c>
      <c r="E498" s="238">
        <v>1975</v>
      </c>
      <c r="F498" s="239">
        <v>1032.8900000000001</v>
      </c>
      <c r="G498" s="239">
        <v>1032.8900000000001</v>
      </c>
      <c r="H498" s="239">
        <v>5.7839999999999998</v>
      </c>
      <c r="I498" s="239">
        <v>5.7839999999999998</v>
      </c>
      <c r="J498" s="239">
        <v>3.2</v>
      </c>
      <c r="K498" s="239">
        <v>3.8460000000000001</v>
      </c>
      <c r="L498" s="239">
        <v>3.9989999999999997</v>
      </c>
      <c r="M498" s="239">
        <v>38</v>
      </c>
      <c r="N498" s="239">
        <v>1.9379999999999999</v>
      </c>
      <c r="O498" s="239">
        <v>35</v>
      </c>
      <c r="P498" s="239">
        <v>1.7849999999999999</v>
      </c>
      <c r="Q498" s="240">
        <v>160</v>
      </c>
      <c r="R498" s="240">
        <v>192.3</v>
      </c>
      <c r="S498" s="240">
        <v>199.95</v>
      </c>
      <c r="T498" s="239">
        <v>0.79899999999999949</v>
      </c>
      <c r="U498" s="239">
        <v>0.15300000000000002</v>
      </c>
      <c r="V498" s="288">
        <v>-3</v>
      </c>
    </row>
    <row r="499" spans="1:22" x14ac:dyDescent="0.2">
      <c r="A499" s="307"/>
      <c r="B499" s="33">
        <v>493</v>
      </c>
      <c r="C499" s="237" t="s">
        <v>376</v>
      </c>
      <c r="D499" s="238">
        <v>10</v>
      </c>
      <c r="E499" s="238">
        <v>1983</v>
      </c>
      <c r="F499" s="239">
        <v>681.36</v>
      </c>
      <c r="G499" s="239">
        <v>681.36</v>
      </c>
      <c r="H499" s="239">
        <v>2.8639999999999999</v>
      </c>
      <c r="I499" s="239">
        <v>2.8639999999999999</v>
      </c>
      <c r="J499" s="239">
        <v>1.6</v>
      </c>
      <c r="K499" s="239">
        <v>2.15</v>
      </c>
      <c r="L499" s="239">
        <v>1.9969999999999999</v>
      </c>
      <c r="M499" s="239">
        <v>14</v>
      </c>
      <c r="N499" s="239">
        <v>0.71399999999999997</v>
      </c>
      <c r="O499" s="239">
        <v>17</v>
      </c>
      <c r="P499" s="239">
        <v>0.86699999999999999</v>
      </c>
      <c r="Q499" s="240">
        <v>160</v>
      </c>
      <c r="R499" s="240">
        <v>215</v>
      </c>
      <c r="S499" s="240">
        <v>199.7</v>
      </c>
      <c r="T499" s="239">
        <v>0.3969999999999998</v>
      </c>
      <c r="U499" s="239">
        <v>-0.15300000000000002</v>
      </c>
      <c r="V499" s="288">
        <v>3</v>
      </c>
    </row>
    <row r="500" spans="1:22" x14ac:dyDescent="0.2">
      <c r="A500" s="307"/>
      <c r="B500" s="33">
        <v>494</v>
      </c>
      <c r="C500" s="237" t="s">
        <v>377</v>
      </c>
      <c r="D500" s="238">
        <v>20</v>
      </c>
      <c r="E500" s="238">
        <v>1984</v>
      </c>
      <c r="F500" s="239">
        <v>1075.26</v>
      </c>
      <c r="G500" s="239">
        <v>1075.26</v>
      </c>
      <c r="H500" s="239">
        <v>5.1219999999999999</v>
      </c>
      <c r="I500" s="239">
        <v>5.1219999999999999</v>
      </c>
      <c r="J500" s="239">
        <v>3.2</v>
      </c>
      <c r="K500" s="239">
        <v>3.3369999999999997</v>
      </c>
      <c r="L500" s="239">
        <v>3.6429999999999998</v>
      </c>
      <c r="M500" s="239">
        <v>35</v>
      </c>
      <c r="N500" s="239">
        <v>1.7849999999999999</v>
      </c>
      <c r="O500" s="239">
        <v>29</v>
      </c>
      <c r="P500" s="239">
        <v>1.4789999999999999</v>
      </c>
      <c r="Q500" s="240">
        <v>160</v>
      </c>
      <c r="R500" s="240">
        <v>166.84999999999997</v>
      </c>
      <c r="S500" s="240">
        <v>182.15</v>
      </c>
      <c r="T500" s="239">
        <v>0.44299999999999962</v>
      </c>
      <c r="U500" s="239">
        <v>0.30600000000000005</v>
      </c>
      <c r="V500" s="288">
        <v>-6</v>
      </c>
    </row>
    <row r="501" spans="1:22" x14ac:dyDescent="0.2">
      <c r="A501" s="307"/>
      <c r="B501" s="33">
        <v>495</v>
      </c>
      <c r="C501" s="237" t="s">
        <v>378</v>
      </c>
      <c r="D501" s="238">
        <v>21</v>
      </c>
      <c r="E501" s="238">
        <v>1974</v>
      </c>
      <c r="F501" s="239">
        <v>944.31</v>
      </c>
      <c r="G501" s="239">
        <v>944.31</v>
      </c>
      <c r="H501" s="239">
        <v>5.5</v>
      </c>
      <c r="I501" s="239">
        <v>5.5</v>
      </c>
      <c r="J501" s="239">
        <v>3.36</v>
      </c>
      <c r="K501" s="239">
        <v>4.1740000000000004</v>
      </c>
      <c r="L501" s="239">
        <v>3.97</v>
      </c>
      <c r="M501" s="239">
        <v>26</v>
      </c>
      <c r="N501" s="239">
        <v>1.3259999999999998</v>
      </c>
      <c r="O501" s="239">
        <v>30</v>
      </c>
      <c r="P501" s="239">
        <v>1.5299999999999998</v>
      </c>
      <c r="Q501" s="240">
        <v>160</v>
      </c>
      <c r="R501" s="240">
        <v>198.76190476190476</v>
      </c>
      <c r="S501" s="240">
        <v>189.04761904761904</v>
      </c>
      <c r="T501" s="239">
        <v>0.61000000000000032</v>
      </c>
      <c r="U501" s="239">
        <v>-0.20399999999999996</v>
      </c>
      <c r="V501" s="288">
        <v>4</v>
      </c>
    </row>
    <row r="502" spans="1:22" x14ac:dyDescent="0.2">
      <c r="A502" s="307"/>
      <c r="B502" s="33">
        <v>496</v>
      </c>
      <c r="C502" s="237" t="s">
        <v>400</v>
      </c>
      <c r="D502" s="238">
        <v>12</v>
      </c>
      <c r="E502" s="238">
        <v>1954</v>
      </c>
      <c r="F502" s="239">
        <v>575.37</v>
      </c>
      <c r="G502" s="239">
        <v>575.37</v>
      </c>
      <c r="H502" s="239">
        <v>3.28</v>
      </c>
      <c r="I502" s="239">
        <v>3.28</v>
      </c>
      <c r="J502" s="239">
        <v>1.92</v>
      </c>
      <c r="K502" s="239">
        <v>2.056</v>
      </c>
      <c r="L502" s="239">
        <v>2.1733000000000002</v>
      </c>
      <c r="M502" s="239">
        <v>24</v>
      </c>
      <c r="N502" s="239">
        <v>1.224</v>
      </c>
      <c r="O502" s="239">
        <v>21.7</v>
      </c>
      <c r="P502" s="239">
        <v>1.1066999999999998</v>
      </c>
      <c r="Q502" s="240">
        <v>160</v>
      </c>
      <c r="R502" s="240">
        <v>171.33333333333334</v>
      </c>
      <c r="S502" s="240">
        <v>181.10833333333335</v>
      </c>
      <c r="T502" s="239">
        <v>0.2533000000000003</v>
      </c>
      <c r="U502" s="239">
        <v>0.11730000000000018</v>
      </c>
      <c r="V502" s="288">
        <v>-2.3000000000000007</v>
      </c>
    </row>
    <row r="503" spans="1:22" x14ac:dyDescent="0.2">
      <c r="A503" s="307"/>
      <c r="B503" s="33">
        <v>497</v>
      </c>
      <c r="C503" s="237" t="s">
        <v>401</v>
      </c>
      <c r="D503" s="238">
        <v>48</v>
      </c>
      <c r="E503" s="238">
        <v>1980</v>
      </c>
      <c r="F503" s="239">
        <v>2943.62</v>
      </c>
      <c r="G503" s="239">
        <v>2943.62</v>
      </c>
      <c r="H503" s="239">
        <v>13.098000000000001</v>
      </c>
      <c r="I503" s="239">
        <v>13.098000000000001</v>
      </c>
      <c r="J503" s="239">
        <v>7.68</v>
      </c>
      <c r="K503" s="239">
        <v>8.7119999999999997</v>
      </c>
      <c r="L503" s="239">
        <v>8.7885000000000009</v>
      </c>
      <c r="M503" s="239">
        <v>86</v>
      </c>
      <c r="N503" s="239">
        <v>4.3860000000000001</v>
      </c>
      <c r="O503" s="239">
        <v>84.5</v>
      </c>
      <c r="P503" s="239">
        <v>4.3094999999999999</v>
      </c>
      <c r="Q503" s="240">
        <v>160</v>
      </c>
      <c r="R503" s="240">
        <v>181.5</v>
      </c>
      <c r="S503" s="240">
        <v>183.09375</v>
      </c>
      <c r="T503" s="239">
        <v>1.1085000000000012</v>
      </c>
      <c r="U503" s="239">
        <v>7.6500000000000234E-2</v>
      </c>
      <c r="V503" s="288">
        <v>-1.5</v>
      </c>
    </row>
    <row r="504" spans="1:22" x14ac:dyDescent="0.2">
      <c r="A504" s="307"/>
      <c r="B504" s="33">
        <v>498</v>
      </c>
      <c r="C504" s="237" t="s">
        <v>402</v>
      </c>
      <c r="D504" s="238">
        <v>4</v>
      </c>
      <c r="E504" s="238">
        <v>1954</v>
      </c>
      <c r="F504" s="239">
        <v>268.89999999999998</v>
      </c>
      <c r="G504" s="239">
        <v>268.89999999999998</v>
      </c>
      <c r="H504" s="239">
        <v>0.98399999999999999</v>
      </c>
      <c r="I504" s="239">
        <v>0.98399999999999999</v>
      </c>
      <c r="J504" s="239">
        <v>0.64</v>
      </c>
      <c r="K504" s="239">
        <v>0.83099999999999996</v>
      </c>
      <c r="L504" s="239">
        <v>0.73920000000000008</v>
      </c>
      <c r="M504" s="239">
        <v>3</v>
      </c>
      <c r="N504" s="239">
        <v>0.153</v>
      </c>
      <c r="O504" s="239">
        <v>4.8</v>
      </c>
      <c r="P504" s="239">
        <v>0.24479999999999996</v>
      </c>
      <c r="Q504" s="240">
        <v>160</v>
      </c>
      <c r="R504" s="240">
        <v>207.75</v>
      </c>
      <c r="S504" s="240">
        <v>184.8</v>
      </c>
      <c r="T504" s="239">
        <v>9.9200000000000066E-2</v>
      </c>
      <c r="U504" s="239">
        <v>-9.1799999999999965E-2</v>
      </c>
      <c r="V504" s="288">
        <v>1.7999999999999998</v>
      </c>
    </row>
    <row r="505" spans="1:22" x14ac:dyDescent="0.2">
      <c r="A505" s="307"/>
      <c r="B505" s="33">
        <v>499</v>
      </c>
      <c r="C505" s="237" t="s">
        <v>403</v>
      </c>
      <c r="D505" s="238">
        <v>32</v>
      </c>
      <c r="E505" s="238">
        <v>1980</v>
      </c>
      <c r="F505" s="239">
        <v>2480.6</v>
      </c>
      <c r="G505" s="239">
        <v>1819.68</v>
      </c>
      <c r="H505" s="239">
        <v>9.2940000000000005</v>
      </c>
      <c r="I505" s="239">
        <v>9.2940000000000005</v>
      </c>
      <c r="J505" s="244">
        <v>5.12</v>
      </c>
      <c r="K505" s="239">
        <v>5.3670000000000009</v>
      </c>
      <c r="L505" s="239">
        <v>5.9994000000000014</v>
      </c>
      <c r="M505" s="239">
        <v>77</v>
      </c>
      <c r="N505" s="239">
        <v>3.9269999999999996</v>
      </c>
      <c r="O505" s="239">
        <v>64.599999999999994</v>
      </c>
      <c r="P505" s="239">
        <v>3.2945999999999995</v>
      </c>
      <c r="Q505" s="240">
        <v>160</v>
      </c>
      <c r="R505" s="240">
        <v>167.71875000000003</v>
      </c>
      <c r="S505" s="240">
        <v>187.48125000000005</v>
      </c>
      <c r="T505" s="239">
        <v>0.87940000000000129</v>
      </c>
      <c r="U505" s="239">
        <v>0.63240000000000007</v>
      </c>
      <c r="V505" s="288">
        <v>-12.400000000000006</v>
      </c>
    </row>
    <row r="506" spans="1:22" x14ac:dyDescent="0.2">
      <c r="A506" s="307"/>
      <c r="B506" s="33">
        <v>500</v>
      </c>
      <c r="C506" s="237" t="s">
        <v>405</v>
      </c>
      <c r="D506" s="238">
        <v>40</v>
      </c>
      <c r="E506" s="238">
        <v>1979</v>
      </c>
      <c r="F506" s="239">
        <v>2264.81</v>
      </c>
      <c r="G506" s="239">
        <v>2264.81</v>
      </c>
      <c r="H506" s="239">
        <v>10.976000000000001</v>
      </c>
      <c r="I506" s="239">
        <v>10.976000000000001</v>
      </c>
      <c r="J506" s="239">
        <v>6.3288799999999998</v>
      </c>
      <c r="K506" s="239">
        <v>7.3040000000000012</v>
      </c>
      <c r="L506" s="239">
        <v>7.9960700000000013</v>
      </c>
      <c r="M506" s="239">
        <v>72</v>
      </c>
      <c r="N506" s="239">
        <v>3.6719999999999997</v>
      </c>
      <c r="O506" s="239">
        <v>58.43</v>
      </c>
      <c r="P506" s="239">
        <v>2.97993</v>
      </c>
      <c r="Q506" s="240">
        <v>158.22200000000001</v>
      </c>
      <c r="R506" s="240">
        <v>182.60000000000002</v>
      </c>
      <c r="S506" s="240">
        <v>199.90175000000005</v>
      </c>
      <c r="T506" s="239">
        <v>1.6671900000000015</v>
      </c>
      <c r="U506" s="239">
        <v>0.69206999999999974</v>
      </c>
      <c r="V506" s="288">
        <v>-13.57</v>
      </c>
    </row>
    <row r="507" spans="1:22" x14ac:dyDescent="0.2">
      <c r="A507" s="307"/>
      <c r="B507" s="33">
        <v>501</v>
      </c>
      <c r="C507" s="237" t="s">
        <v>406</v>
      </c>
      <c r="D507" s="238">
        <v>20</v>
      </c>
      <c r="E507" s="238">
        <v>1976</v>
      </c>
      <c r="F507" s="239">
        <v>1049.3</v>
      </c>
      <c r="G507" s="239">
        <v>1049.3</v>
      </c>
      <c r="H507" s="239">
        <v>5.0670000000000002</v>
      </c>
      <c r="I507" s="239">
        <v>5.0670000000000002</v>
      </c>
      <c r="J507" s="239">
        <v>3.2</v>
      </c>
      <c r="K507" s="239">
        <v>3.7410000000000005</v>
      </c>
      <c r="L507" s="239">
        <v>4.0470000000000006</v>
      </c>
      <c r="M507" s="239">
        <v>26</v>
      </c>
      <c r="N507" s="239">
        <v>1.3259999999999998</v>
      </c>
      <c r="O507" s="239">
        <v>20</v>
      </c>
      <c r="P507" s="239">
        <v>1.02</v>
      </c>
      <c r="Q507" s="240">
        <v>160</v>
      </c>
      <c r="R507" s="240">
        <v>187.05</v>
      </c>
      <c r="S507" s="240">
        <v>202.35000000000002</v>
      </c>
      <c r="T507" s="239">
        <v>0.84700000000000042</v>
      </c>
      <c r="U507" s="239">
        <v>0.30599999999999983</v>
      </c>
      <c r="V507" s="288">
        <v>-6</v>
      </c>
    </row>
    <row r="508" spans="1:22" x14ac:dyDescent="0.2">
      <c r="A508" s="307"/>
      <c r="B508" s="33">
        <v>502</v>
      </c>
      <c r="C508" s="237" t="s">
        <v>407</v>
      </c>
      <c r="D508" s="238">
        <v>18</v>
      </c>
      <c r="E508" s="238">
        <v>1982</v>
      </c>
      <c r="F508" s="239">
        <v>1065.74</v>
      </c>
      <c r="G508" s="239">
        <v>999.12</v>
      </c>
      <c r="H508" s="239">
        <v>5.3079999999999998</v>
      </c>
      <c r="I508" s="239">
        <v>5.3079999999999998</v>
      </c>
      <c r="J508" s="239">
        <v>2.88</v>
      </c>
      <c r="K508" s="239">
        <v>3.2170000000000001</v>
      </c>
      <c r="L508" s="239">
        <v>3.6861999999999999</v>
      </c>
      <c r="M508" s="239">
        <v>41</v>
      </c>
      <c r="N508" s="239">
        <v>2.0909999999999997</v>
      </c>
      <c r="O508" s="239">
        <v>31.8</v>
      </c>
      <c r="P508" s="239">
        <v>1.6217999999999999</v>
      </c>
      <c r="Q508" s="240">
        <v>160</v>
      </c>
      <c r="R508" s="240">
        <v>178.72222222222223</v>
      </c>
      <c r="S508" s="240">
        <v>204.78888888888889</v>
      </c>
      <c r="T508" s="239">
        <v>0.80620000000000003</v>
      </c>
      <c r="U508" s="239">
        <v>0.46919999999999984</v>
      </c>
      <c r="V508" s="288">
        <v>-9.1999999999999993</v>
      </c>
    </row>
    <row r="509" spans="1:22" x14ac:dyDescent="0.2">
      <c r="A509" s="307"/>
      <c r="B509" s="33">
        <v>503</v>
      </c>
      <c r="C509" s="237" t="s">
        <v>408</v>
      </c>
      <c r="D509" s="238">
        <v>23</v>
      </c>
      <c r="E509" s="238">
        <v>1976</v>
      </c>
      <c r="F509" s="239">
        <v>1238.27</v>
      </c>
      <c r="G509" s="239">
        <v>1238.27</v>
      </c>
      <c r="H509" s="239">
        <v>6.6740000000000004</v>
      </c>
      <c r="I509" s="239">
        <v>6.6740000000000004</v>
      </c>
      <c r="J509" s="239">
        <v>3.68</v>
      </c>
      <c r="K509" s="239">
        <v>4.7360000000000007</v>
      </c>
      <c r="L509" s="239">
        <v>4.7553800000000006</v>
      </c>
      <c r="M509" s="239">
        <v>38</v>
      </c>
      <c r="N509" s="239">
        <v>1.9379999999999999</v>
      </c>
      <c r="O509" s="239">
        <v>37.619999999999997</v>
      </c>
      <c r="P509" s="239">
        <v>1.9186199999999998</v>
      </c>
      <c r="Q509" s="240">
        <v>160</v>
      </c>
      <c r="R509" s="240">
        <v>205.9130434782609</v>
      </c>
      <c r="S509" s="240">
        <v>206.75565217391309</v>
      </c>
      <c r="T509" s="239">
        <v>1.0753800000000004</v>
      </c>
      <c r="U509" s="239">
        <v>1.9380000000000175E-2</v>
      </c>
      <c r="V509" s="288">
        <v>-0.38000000000000256</v>
      </c>
    </row>
    <row r="510" spans="1:22" x14ac:dyDescent="0.2">
      <c r="A510" s="307"/>
      <c r="B510" s="33">
        <v>504</v>
      </c>
      <c r="C510" s="237" t="s">
        <v>409</v>
      </c>
      <c r="D510" s="238">
        <v>100</v>
      </c>
      <c r="E510" s="238">
        <v>1965</v>
      </c>
      <c r="F510" s="239">
        <v>4437.93</v>
      </c>
      <c r="G510" s="239">
        <v>4383.46</v>
      </c>
      <c r="H510" s="244">
        <v>28.338999999999999</v>
      </c>
      <c r="I510" s="239">
        <v>28.338999999999999</v>
      </c>
      <c r="J510" s="239">
        <v>16</v>
      </c>
      <c r="K510" s="239">
        <v>19.363</v>
      </c>
      <c r="L510" s="239">
        <v>21.15973</v>
      </c>
      <c r="M510" s="239">
        <v>176</v>
      </c>
      <c r="N510" s="239">
        <v>8.9759999999999991</v>
      </c>
      <c r="O510" s="239">
        <v>140.77000000000001</v>
      </c>
      <c r="P510" s="239">
        <v>7.1792699999999998</v>
      </c>
      <c r="Q510" s="240">
        <v>160</v>
      </c>
      <c r="R510" s="240">
        <v>193.63</v>
      </c>
      <c r="S510" s="240">
        <v>211.59729999999999</v>
      </c>
      <c r="T510" s="239">
        <v>5.1597299999999997</v>
      </c>
      <c r="U510" s="239">
        <v>1.7967299999999993</v>
      </c>
      <c r="V510" s="288">
        <v>-35.22999999999999</v>
      </c>
    </row>
    <row r="511" spans="1:22" x14ac:dyDescent="0.2">
      <c r="A511" s="307"/>
      <c r="B511" s="33">
        <v>505</v>
      </c>
      <c r="C511" s="237" t="s">
        <v>410</v>
      </c>
      <c r="D511" s="238">
        <v>12</v>
      </c>
      <c r="E511" s="238">
        <v>1954</v>
      </c>
      <c r="F511" s="239">
        <v>562.47</v>
      </c>
      <c r="G511" s="239">
        <v>562.47</v>
      </c>
      <c r="H511" s="239">
        <v>3.4020000000000001</v>
      </c>
      <c r="I511" s="239">
        <v>3.4020000000000001</v>
      </c>
      <c r="J511" s="244">
        <v>1.92</v>
      </c>
      <c r="K511" s="239">
        <v>2.2290000000000001</v>
      </c>
      <c r="L511" s="239">
        <v>2.5350000000000001</v>
      </c>
      <c r="M511" s="239">
        <v>23</v>
      </c>
      <c r="N511" s="239">
        <v>1.1729999999999998</v>
      </c>
      <c r="O511" s="239">
        <v>17</v>
      </c>
      <c r="P511" s="239">
        <v>0.86699999999999999</v>
      </c>
      <c r="Q511" s="240">
        <v>160</v>
      </c>
      <c r="R511" s="240">
        <v>185.75</v>
      </c>
      <c r="S511" s="240">
        <v>211.25</v>
      </c>
      <c r="T511" s="239">
        <v>0.61500000000000021</v>
      </c>
      <c r="U511" s="239">
        <v>0.30599999999999983</v>
      </c>
      <c r="V511" s="288">
        <v>-6</v>
      </c>
    </row>
    <row r="512" spans="1:22" x14ac:dyDescent="0.2">
      <c r="A512" s="307"/>
      <c r="B512" s="33">
        <v>506</v>
      </c>
      <c r="C512" s="237" t="s">
        <v>412</v>
      </c>
      <c r="D512" s="238">
        <v>63</v>
      </c>
      <c r="E512" s="238">
        <v>1989</v>
      </c>
      <c r="F512" s="239">
        <v>4649.6400000000003</v>
      </c>
      <c r="G512" s="239">
        <v>4649.6400000000003</v>
      </c>
      <c r="H512" s="239">
        <v>19.058</v>
      </c>
      <c r="I512" s="239">
        <v>19.058</v>
      </c>
      <c r="J512" s="239">
        <v>10.08</v>
      </c>
      <c r="K512" s="239">
        <v>12.478999999999999</v>
      </c>
      <c r="L512" s="239">
        <v>13.998290000000001</v>
      </c>
      <c r="M512" s="239">
        <v>129</v>
      </c>
      <c r="N512" s="239">
        <v>6.5789999999999997</v>
      </c>
      <c r="O512" s="239">
        <v>99.21</v>
      </c>
      <c r="P512" s="239">
        <v>5.059709999999999</v>
      </c>
      <c r="Q512" s="240">
        <v>160</v>
      </c>
      <c r="R512" s="240">
        <v>198.07936507936509</v>
      </c>
      <c r="S512" s="240">
        <v>222.19507936507938</v>
      </c>
      <c r="T512" s="239">
        <v>3.9182900000000007</v>
      </c>
      <c r="U512" s="239">
        <v>1.5192900000000007</v>
      </c>
      <c r="V512" s="288">
        <v>-29.790000000000006</v>
      </c>
    </row>
    <row r="513" spans="1:22" x14ac:dyDescent="0.2">
      <c r="A513" s="307"/>
      <c r="B513" s="33">
        <v>507</v>
      </c>
      <c r="C513" s="237" t="s">
        <v>413</v>
      </c>
      <c r="D513" s="238">
        <v>40</v>
      </c>
      <c r="E513" s="238">
        <v>1978</v>
      </c>
      <c r="F513" s="239">
        <v>2220.1999999999998</v>
      </c>
      <c r="G513" s="239">
        <v>2220.1999999999998</v>
      </c>
      <c r="H513" s="239">
        <v>12.561</v>
      </c>
      <c r="I513" s="239">
        <v>12.561</v>
      </c>
      <c r="J513" s="244">
        <v>6.4</v>
      </c>
      <c r="K513" s="239">
        <v>8.838000000000001</v>
      </c>
      <c r="L513" s="239">
        <v>8.9425500000000007</v>
      </c>
      <c r="M513" s="239">
        <v>73</v>
      </c>
      <c r="N513" s="239">
        <v>3.7229999999999999</v>
      </c>
      <c r="O513" s="239">
        <v>70.95</v>
      </c>
      <c r="P513" s="239">
        <v>3.6184499999999997</v>
      </c>
      <c r="Q513" s="240">
        <v>160</v>
      </c>
      <c r="R513" s="240">
        <v>220.95000000000005</v>
      </c>
      <c r="S513" s="240">
        <v>223.56375000000003</v>
      </c>
      <c r="T513" s="239">
        <v>2.5425500000000003</v>
      </c>
      <c r="U513" s="239">
        <v>0.10455000000000014</v>
      </c>
      <c r="V513" s="288">
        <v>-2.0499999999999972</v>
      </c>
    </row>
    <row r="514" spans="1:22" x14ac:dyDescent="0.2">
      <c r="A514" s="307"/>
      <c r="B514" s="33">
        <v>508</v>
      </c>
      <c r="C514" s="242" t="s">
        <v>414</v>
      </c>
      <c r="D514" s="243">
        <v>5</v>
      </c>
      <c r="E514" s="243">
        <v>1926</v>
      </c>
      <c r="F514" s="244">
        <v>254.15</v>
      </c>
      <c r="G514" s="244">
        <v>194.28</v>
      </c>
      <c r="H514" s="239">
        <v>1.508</v>
      </c>
      <c r="I514" s="239">
        <v>1.508</v>
      </c>
      <c r="J514" s="239">
        <v>0.8</v>
      </c>
      <c r="K514" s="239">
        <v>1.202</v>
      </c>
      <c r="L514" s="239">
        <v>1.1408</v>
      </c>
      <c r="M514" s="239">
        <v>6</v>
      </c>
      <c r="N514" s="239">
        <v>0.30599999999999999</v>
      </c>
      <c r="O514" s="239">
        <v>7.2</v>
      </c>
      <c r="P514" s="239">
        <v>0.36719999999999997</v>
      </c>
      <c r="Q514" s="240">
        <v>160</v>
      </c>
      <c r="R514" s="240">
        <v>240.4</v>
      </c>
      <c r="S514" s="240">
        <v>228.16</v>
      </c>
      <c r="T514" s="239">
        <v>0.34079999999999999</v>
      </c>
      <c r="U514" s="239">
        <v>-6.1199999999999977E-2</v>
      </c>
      <c r="V514" s="288">
        <v>1.2000000000000002</v>
      </c>
    </row>
    <row r="515" spans="1:22" x14ac:dyDescent="0.2">
      <c r="A515" s="307"/>
      <c r="B515" s="33">
        <v>509</v>
      </c>
      <c r="C515" s="237" t="s">
        <v>415</v>
      </c>
      <c r="D515" s="238">
        <v>8</v>
      </c>
      <c r="E515" s="238">
        <v>1979</v>
      </c>
      <c r="F515" s="239">
        <v>635.12</v>
      </c>
      <c r="G515" s="239">
        <v>635.12</v>
      </c>
      <c r="H515" s="239">
        <v>2.6659999999999999</v>
      </c>
      <c r="I515" s="239">
        <v>2.6659999999999999</v>
      </c>
      <c r="J515" s="239">
        <v>1.28</v>
      </c>
      <c r="K515" s="239">
        <v>2.0539999999999998</v>
      </c>
      <c r="L515" s="239">
        <v>1.85</v>
      </c>
      <c r="M515" s="239">
        <v>12</v>
      </c>
      <c r="N515" s="239">
        <v>0.61199999999999999</v>
      </c>
      <c r="O515" s="239">
        <v>16</v>
      </c>
      <c r="P515" s="239">
        <v>0.81599999999999995</v>
      </c>
      <c r="Q515" s="240">
        <v>160</v>
      </c>
      <c r="R515" s="240">
        <v>256.75</v>
      </c>
      <c r="S515" s="240">
        <v>231.25</v>
      </c>
      <c r="T515" s="239">
        <v>0.57000000000000006</v>
      </c>
      <c r="U515" s="239">
        <v>-0.20399999999999996</v>
      </c>
      <c r="V515" s="288">
        <v>4</v>
      </c>
    </row>
    <row r="516" spans="1:22" x14ac:dyDescent="0.2">
      <c r="A516" s="307"/>
      <c r="B516" s="33">
        <v>510</v>
      </c>
      <c r="C516" s="237" t="s">
        <v>416</v>
      </c>
      <c r="D516" s="238">
        <v>15</v>
      </c>
      <c r="E516" s="238">
        <v>1992</v>
      </c>
      <c r="F516" s="239">
        <v>1349.16</v>
      </c>
      <c r="G516" s="239">
        <v>1349.16</v>
      </c>
      <c r="H516" s="244">
        <v>5.35</v>
      </c>
      <c r="I516" s="239">
        <v>5.34</v>
      </c>
      <c r="J516" s="239">
        <v>2.4</v>
      </c>
      <c r="K516" s="239">
        <v>3.504</v>
      </c>
      <c r="L516" s="239">
        <v>3.5499000000000001</v>
      </c>
      <c r="M516" s="239">
        <v>36</v>
      </c>
      <c r="N516" s="239">
        <v>1.8359999999999999</v>
      </c>
      <c r="O516" s="239">
        <v>35.1</v>
      </c>
      <c r="P516" s="239">
        <v>1.7901</v>
      </c>
      <c r="Q516" s="240">
        <v>160</v>
      </c>
      <c r="R516" s="240">
        <v>233.6</v>
      </c>
      <c r="S516" s="240">
        <v>236.66</v>
      </c>
      <c r="T516" s="239">
        <v>1.1499000000000001</v>
      </c>
      <c r="U516" s="239">
        <v>4.589999999999983E-2</v>
      </c>
      <c r="V516" s="288">
        <v>-0.89999999999999858</v>
      </c>
    </row>
    <row r="517" spans="1:22" x14ac:dyDescent="0.2">
      <c r="A517" s="307"/>
      <c r="B517" s="33">
        <v>511</v>
      </c>
      <c r="C517" s="237" t="s">
        <v>417</v>
      </c>
      <c r="D517" s="238">
        <v>9</v>
      </c>
      <c r="E517" s="238">
        <v>1936</v>
      </c>
      <c r="F517" s="239">
        <v>898.7</v>
      </c>
      <c r="G517" s="239">
        <v>670.21</v>
      </c>
      <c r="H517" s="239">
        <v>3.3420000000000001</v>
      </c>
      <c r="I517" s="239">
        <v>3.3420000000000001</v>
      </c>
      <c r="J517" s="239">
        <v>1.44</v>
      </c>
      <c r="K517" s="239">
        <v>2.8319999999999999</v>
      </c>
      <c r="L517" s="239">
        <v>2.8319999999999999</v>
      </c>
      <c r="M517" s="239">
        <v>10</v>
      </c>
      <c r="N517" s="239">
        <v>0.51</v>
      </c>
      <c r="O517" s="239">
        <v>10</v>
      </c>
      <c r="P517" s="239">
        <v>0.51</v>
      </c>
      <c r="Q517" s="240">
        <v>160</v>
      </c>
      <c r="R517" s="240">
        <v>314.66666666666669</v>
      </c>
      <c r="S517" s="240">
        <v>314.66666666666669</v>
      </c>
      <c r="T517" s="239">
        <v>1.3919999999999999</v>
      </c>
      <c r="U517" s="239">
        <v>0</v>
      </c>
      <c r="V517" s="288">
        <v>0</v>
      </c>
    </row>
    <row r="518" spans="1:22" x14ac:dyDescent="0.2">
      <c r="A518" s="307"/>
      <c r="B518" s="33">
        <v>512</v>
      </c>
      <c r="C518" s="237" t="s">
        <v>418</v>
      </c>
      <c r="D518" s="238">
        <v>5</v>
      </c>
      <c r="E518" s="238">
        <v>1959</v>
      </c>
      <c r="F518" s="239">
        <v>324.56</v>
      </c>
      <c r="G518" s="239">
        <v>324.56</v>
      </c>
      <c r="H518" s="239">
        <v>2.14</v>
      </c>
      <c r="I518" s="239">
        <v>2.14</v>
      </c>
      <c r="J518" s="239">
        <v>0.8</v>
      </c>
      <c r="K518" s="239">
        <v>1.7320000000000002</v>
      </c>
      <c r="L518" s="239">
        <v>1.7779000000000003</v>
      </c>
      <c r="M518" s="239">
        <v>8</v>
      </c>
      <c r="N518" s="239">
        <v>0.40799999999999997</v>
      </c>
      <c r="O518" s="239">
        <v>7.1</v>
      </c>
      <c r="P518" s="239">
        <v>0.36209999999999998</v>
      </c>
      <c r="Q518" s="240">
        <v>160</v>
      </c>
      <c r="R518" s="240">
        <v>346.40000000000003</v>
      </c>
      <c r="S518" s="240">
        <v>355.58000000000004</v>
      </c>
      <c r="T518" s="239">
        <v>0.97790000000000021</v>
      </c>
      <c r="U518" s="239">
        <v>4.5899999999999996E-2</v>
      </c>
      <c r="V518" s="288">
        <v>-0.90000000000000036</v>
      </c>
    </row>
    <row r="519" spans="1:22" x14ac:dyDescent="0.2">
      <c r="A519" s="307"/>
      <c r="B519" s="33">
        <v>513</v>
      </c>
      <c r="C519" s="237" t="s">
        <v>421</v>
      </c>
      <c r="D519" s="238">
        <v>26</v>
      </c>
      <c r="E519" s="238">
        <v>1962</v>
      </c>
      <c r="F519" s="239">
        <v>1176.44</v>
      </c>
      <c r="G519" s="239">
        <v>1053.94</v>
      </c>
      <c r="H519" s="239">
        <v>6.83</v>
      </c>
      <c r="I519" s="239">
        <v>6.83</v>
      </c>
      <c r="J519" s="239">
        <v>3.68</v>
      </c>
      <c r="K519" s="239">
        <v>5.8100000000000005</v>
      </c>
      <c r="L519" s="239">
        <v>5.7590000000000003</v>
      </c>
      <c r="M519" s="239">
        <v>20</v>
      </c>
      <c r="N519" s="239">
        <v>1.02</v>
      </c>
      <c r="O519" s="239">
        <v>21</v>
      </c>
      <c r="P519" s="239">
        <v>1.071</v>
      </c>
      <c r="Q519" s="240">
        <v>141.53846153846155</v>
      </c>
      <c r="R519" s="240">
        <v>223.46153846153851</v>
      </c>
      <c r="S519" s="240">
        <v>221.5</v>
      </c>
      <c r="T519" s="239">
        <v>2.0790000000000002</v>
      </c>
      <c r="U519" s="239">
        <v>-5.0999999999999934E-2</v>
      </c>
      <c r="V519" s="288">
        <v>1</v>
      </c>
    </row>
    <row r="520" spans="1:22" x14ac:dyDescent="0.2">
      <c r="A520" s="307"/>
      <c r="B520" s="33">
        <v>514</v>
      </c>
      <c r="C520" s="242" t="s">
        <v>430</v>
      </c>
      <c r="D520" s="243">
        <v>28</v>
      </c>
      <c r="E520" s="243">
        <v>1985</v>
      </c>
      <c r="F520" s="244">
        <v>1186.1600000000001</v>
      </c>
      <c r="G520" s="244">
        <v>1135.1199999999999</v>
      </c>
      <c r="H520" s="239">
        <v>8.2780000000000005</v>
      </c>
      <c r="I520" s="239">
        <f t="shared" ref="I520:I536" si="58">H520</f>
        <v>8.2780000000000005</v>
      </c>
      <c r="J520" s="244">
        <v>4.4800000000000004</v>
      </c>
      <c r="K520" s="239">
        <f t="shared" ref="K520:K556" si="59">I520-N520</f>
        <v>6.2890000000000006</v>
      </c>
      <c r="L520" s="239">
        <f t="shared" ref="L520:L556" si="60">I520-P520</f>
        <v>6.697000000000001</v>
      </c>
      <c r="M520" s="239">
        <v>39</v>
      </c>
      <c r="N520" s="239">
        <f t="shared" ref="N520:N536" si="61">M520*0.051</f>
        <v>1.9889999999999999</v>
      </c>
      <c r="O520" s="239">
        <v>31</v>
      </c>
      <c r="P520" s="239">
        <f t="shared" ref="P520:P536" si="62">O520*0.051</f>
        <v>1.581</v>
      </c>
      <c r="Q520" s="240">
        <f t="shared" ref="Q520:Q556" si="63">J520*1000/D520</f>
        <v>160</v>
      </c>
      <c r="R520" s="240">
        <f t="shared" ref="R520:R556" si="64">K520*1000/D520</f>
        <v>224.60714285714289</v>
      </c>
      <c r="S520" s="240">
        <f t="shared" ref="S520:S556" si="65">L520*1000/D520</f>
        <v>239.17857142857147</v>
      </c>
      <c r="T520" s="239">
        <f t="shared" ref="T520:T556" si="66">L520-J520</f>
        <v>2.2170000000000005</v>
      </c>
      <c r="U520" s="239">
        <f t="shared" ref="U520:U556" si="67">N520-P520</f>
        <v>0.40799999999999992</v>
      </c>
      <c r="V520" s="288">
        <f t="shared" ref="V520:V556" si="68">O520-M520</f>
        <v>-8</v>
      </c>
    </row>
    <row r="521" spans="1:22" x14ac:dyDescent="0.2">
      <c r="A521" s="307"/>
      <c r="B521" s="33">
        <v>515</v>
      </c>
      <c r="C521" s="237" t="s">
        <v>431</v>
      </c>
      <c r="D521" s="238">
        <v>14</v>
      </c>
      <c r="E521" s="238">
        <v>1986</v>
      </c>
      <c r="F521" s="239">
        <v>833.44</v>
      </c>
      <c r="G521" s="239">
        <v>833.44</v>
      </c>
      <c r="H521" s="239">
        <v>4.5999999999999996</v>
      </c>
      <c r="I521" s="239">
        <f t="shared" si="58"/>
        <v>4.5999999999999996</v>
      </c>
      <c r="J521" s="239">
        <v>2.2400000000000002</v>
      </c>
      <c r="K521" s="239">
        <f t="shared" si="59"/>
        <v>3.835</v>
      </c>
      <c r="L521" s="239">
        <f t="shared" si="60"/>
        <v>3.3759999999999994</v>
      </c>
      <c r="M521" s="239">
        <v>15</v>
      </c>
      <c r="N521" s="239">
        <f t="shared" si="61"/>
        <v>0.7649999999999999</v>
      </c>
      <c r="O521" s="239">
        <v>24</v>
      </c>
      <c r="P521" s="239">
        <f t="shared" si="62"/>
        <v>1.224</v>
      </c>
      <c r="Q521" s="240">
        <f t="shared" si="63"/>
        <v>160</v>
      </c>
      <c r="R521" s="240">
        <f t="shared" si="64"/>
        <v>273.92857142857144</v>
      </c>
      <c r="S521" s="240">
        <f t="shared" si="65"/>
        <v>241.14285714285711</v>
      </c>
      <c r="T521" s="239">
        <f t="shared" si="66"/>
        <v>1.1359999999999992</v>
      </c>
      <c r="U521" s="239">
        <f t="shared" si="67"/>
        <v>-0.45900000000000007</v>
      </c>
      <c r="V521" s="288">
        <f t="shared" si="68"/>
        <v>9</v>
      </c>
    </row>
    <row r="522" spans="1:22" x14ac:dyDescent="0.2">
      <c r="A522" s="307"/>
      <c r="B522" s="33">
        <v>516</v>
      </c>
      <c r="C522" s="237" t="s">
        <v>432</v>
      </c>
      <c r="D522" s="238">
        <v>13</v>
      </c>
      <c r="E522" s="238">
        <v>1985</v>
      </c>
      <c r="F522" s="239">
        <v>680.43</v>
      </c>
      <c r="G522" s="239">
        <v>680.43</v>
      </c>
      <c r="H522" s="239">
        <v>3.4</v>
      </c>
      <c r="I522" s="239">
        <f t="shared" si="58"/>
        <v>3.4</v>
      </c>
      <c r="J522" s="239">
        <v>1.76</v>
      </c>
      <c r="K522" s="239">
        <f t="shared" si="59"/>
        <v>2.4820000000000002</v>
      </c>
      <c r="L522" s="239">
        <f t="shared" si="60"/>
        <v>2.6349999999999998</v>
      </c>
      <c r="M522" s="239">
        <v>18</v>
      </c>
      <c r="N522" s="239">
        <f t="shared" si="61"/>
        <v>0.91799999999999993</v>
      </c>
      <c r="O522" s="239">
        <v>15</v>
      </c>
      <c r="P522" s="239">
        <f t="shared" si="62"/>
        <v>0.7649999999999999</v>
      </c>
      <c r="Q522" s="240">
        <f t="shared" si="63"/>
        <v>135.38461538461539</v>
      </c>
      <c r="R522" s="240">
        <f t="shared" si="64"/>
        <v>190.92307692307693</v>
      </c>
      <c r="S522" s="240">
        <f t="shared" si="65"/>
        <v>202.69230769230768</v>
      </c>
      <c r="T522" s="239">
        <f t="shared" si="66"/>
        <v>0.87499999999999978</v>
      </c>
      <c r="U522" s="239">
        <f t="shared" si="67"/>
        <v>0.15300000000000002</v>
      </c>
      <c r="V522" s="288">
        <f t="shared" si="68"/>
        <v>-3</v>
      </c>
    </row>
    <row r="523" spans="1:22" x14ac:dyDescent="0.2">
      <c r="A523" s="307"/>
      <c r="B523" s="33">
        <v>517</v>
      </c>
      <c r="C523" s="237" t="s">
        <v>433</v>
      </c>
      <c r="D523" s="238">
        <v>55</v>
      </c>
      <c r="E523" s="238">
        <v>1966</v>
      </c>
      <c r="F523" s="239">
        <v>2512.12</v>
      </c>
      <c r="G523" s="239">
        <v>2512.12</v>
      </c>
      <c r="H523" s="239">
        <v>17.46</v>
      </c>
      <c r="I523" s="239">
        <f t="shared" si="58"/>
        <v>17.46</v>
      </c>
      <c r="J523" s="239">
        <v>8.8000000000000007</v>
      </c>
      <c r="K523" s="239">
        <f t="shared" si="59"/>
        <v>14.247000000000002</v>
      </c>
      <c r="L523" s="239">
        <f t="shared" si="60"/>
        <v>13.38</v>
      </c>
      <c r="M523" s="239">
        <v>63</v>
      </c>
      <c r="N523" s="239">
        <f t="shared" si="61"/>
        <v>3.2129999999999996</v>
      </c>
      <c r="O523" s="239">
        <v>80</v>
      </c>
      <c r="P523" s="239">
        <f t="shared" si="62"/>
        <v>4.08</v>
      </c>
      <c r="Q523" s="240">
        <f t="shared" si="63"/>
        <v>160</v>
      </c>
      <c r="R523" s="240">
        <f t="shared" si="64"/>
        <v>259.03636363636366</v>
      </c>
      <c r="S523" s="240">
        <f t="shared" si="65"/>
        <v>243.27272727272728</v>
      </c>
      <c r="T523" s="239">
        <f t="shared" si="66"/>
        <v>4.58</v>
      </c>
      <c r="U523" s="239">
        <f t="shared" si="67"/>
        <v>-0.86700000000000044</v>
      </c>
      <c r="V523" s="288">
        <f t="shared" si="68"/>
        <v>17</v>
      </c>
    </row>
    <row r="524" spans="1:22" x14ac:dyDescent="0.2">
      <c r="A524" s="307"/>
      <c r="B524" s="33">
        <v>518</v>
      </c>
      <c r="C524" s="237" t="s">
        <v>434</v>
      </c>
      <c r="D524" s="238">
        <v>40</v>
      </c>
      <c r="E524" s="238">
        <v>1980</v>
      </c>
      <c r="F524" s="239">
        <v>2080.16</v>
      </c>
      <c r="G524" s="239">
        <v>2016.76</v>
      </c>
      <c r="H524" s="239">
        <v>11.5</v>
      </c>
      <c r="I524" s="239">
        <f t="shared" si="58"/>
        <v>11.5</v>
      </c>
      <c r="J524" s="239">
        <v>5.84</v>
      </c>
      <c r="K524" s="239">
        <f t="shared" si="59"/>
        <v>8.2870000000000008</v>
      </c>
      <c r="L524" s="239">
        <f t="shared" si="60"/>
        <v>8.8480000000000008</v>
      </c>
      <c r="M524" s="239">
        <v>63</v>
      </c>
      <c r="N524" s="239">
        <f t="shared" si="61"/>
        <v>3.2129999999999996</v>
      </c>
      <c r="O524" s="239">
        <v>52</v>
      </c>
      <c r="P524" s="239">
        <f t="shared" si="62"/>
        <v>2.6519999999999997</v>
      </c>
      <c r="Q524" s="240">
        <f t="shared" si="63"/>
        <v>146</v>
      </c>
      <c r="R524" s="240">
        <f t="shared" si="64"/>
        <v>207.17500000000001</v>
      </c>
      <c r="S524" s="240">
        <f t="shared" si="65"/>
        <v>221.2</v>
      </c>
      <c r="T524" s="239">
        <f t="shared" si="66"/>
        <v>3.0080000000000009</v>
      </c>
      <c r="U524" s="239">
        <f t="shared" si="67"/>
        <v>0.56099999999999994</v>
      </c>
      <c r="V524" s="288">
        <f t="shared" si="68"/>
        <v>-11</v>
      </c>
    </row>
    <row r="525" spans="1:22" x14ac:dyDescent="0.2">
      <c r="A525" s="307"/>
      <c r="B525" s="33">
        <v>519</v>
      </c>
      <c r="C525" s="237" t="s">
        <v>435</v>
      </c>
      <c r="D525" s="238">
        <v>32</v>
      </c>
      <c r="E525" s="238">
        <v>1980</v>
      </c>
      <c r="F525" s="239">
        <v>1835.34</v>
      </c>
      <c r="G525" s="239">
        <v>1835.34</v>
      </c>
      <c r="H525" s="239">
        <v>10.427</v>
      </c>
      <c r="I525" s="239">
        <f t="shared" si="58"/>
        <v>10.427</v>
      </c>
      <c r="J525" s="239">
        <v>4.96</v>
      </c>
      <c r="K525" s="239">
        <f t="shared" si="59"/>
        <v>8.0809999999999995</v>
      </c>
      <c r="L525" s="239">
        <f t="shared" si="60"/>
        <v>7.5709999999999997</v>
      </c>
      <c r="M525" s="239">
        <v>46</v>
      </c>
      <c r="N525" s="239">
        <f t="shared" si="61"/>
        <v>2.3459999999999996</v>
      </c>
      <c r="O525" s="239">
        <v>56</v>
      </c>
      <c r="P525" s="239">
        <f t="shared" si="62"/>
        <v>2.8559999999999999</v>
      </c>
      <c r="Q525" s="240">
        <f t="shared" si="63"/>
        <v>155</v>
      </c>
      <c r="R525" s="240">
        <f t="shared" si="64"/>
        <v>252.53124999999997</v>
      </c>
      <c r="S525" s="240">
        <f t="shared" si="65"/>
        <v>236.59375</v>
      </c>
      <c r="T525" s="239">
        <f t="shared" si="66"/>
        <v>2.6109999999999998</v>
      </c>
      <c r="U525" s="239">
        <f t="shared" si="67"/>
        <v>-0.51000000000000023</v>
      </c>
      <c r="V525" s="288">
        <f t="shared" si="68"/>
        <v>10</v>
      </c>
    </row>
    <row r="526" spans="1:22" x14ac:dyDescent="0.2">
      <c r="A526" s="307"/>
      <c r="B526" s="33">
        <v>520</v>
      </c>
      <c r="C526" s="237" t="s">
        <v>436</v>
      </c>
      <c r="D526" s="238">
        <v>12</v>
      </c>
      <c r="E526" s="238">
        <v>1977</v>
      </c>
      <c r="F526" s="239">
        <v>514.64</v>
      </c>
      <c r="G526" s="239">
        <v>514.64</v>
      </c>
      <c r="H526" s="239">
        <v>3.5960000000000001</v>
      </c>
      <c r="I526" s="239">
        <f t="shared" si="58"/>
        <v>3.5960000000000001</v>
      </c>
      <c r="J526" s="239">
        <v>1.92</v>
      </c>
      <c r="K526" s="239">
        <f t="shared" si="59"/>
        <v>2.3210000000000002</v>
      </c>
      <c r="L526" s="239">
        <f t="shared" si="60"/>
        <v>2.9330000000000003</v>
      </c>
      <c r="M526" s="239">
        <v>25</v>
      </c>
      <c r="N526" s="239">
        <f t="shared" si="61"/>
        <v>1.2749999999999999</v>
      </c>
      <c r="O526" s="239">
        <v>13</v>
      </c>
      <c r="P526" s="239">
        <f t="shared" si="62"/>
        <v>0.66299999999999992</v>
      </c>
      <c r="Q526" s="240">
        <f t="shared" si="63"/>
        <v>160</v>
      </c>
      <c r="R526" s="240">
        <f t="shared" si="64"/>
        <v>193.41666666666666</v>
      </c>
      <c r="S526" s="240">
        <f t="shared" si="65"/>
        <v>244.41666666666671</v>
      </c>
      <c r="T526" s="239">
        <f t="shared" si="66"/>
        <v>1.0130000000000003</v>
      </c>
      <c r="U526" s="239">
        <f t="shared" si="67"/>
        <v>0.61199999999999999</v>
      </c>
      <c r="V526" s="288">
        <f t="shared" si="68"/>
        <v>-12</v>
      </c>
    </row>
    <row r="527" spans="1:22" x14ac:dyDescent="0.2">
      <c r="A527" s="307"/>
      <c r="B527" s="33">
        <v>521</v>
      </c>
      <c r="C527" s="237" t="s">
        <v>437</v>
      </c>
      <c r="D527" s="238">
        <v>30</v>
      </c>
      <c r="E527" s="238">
        <v>1988</v>
      </c>
      <c r="F527" s="239">
        <v>1574.8</v>
      </c>
      <c r="G527" s="239">
        <v>1574.8</v>
      </c>
      <c r="H527" s="239">
        <v>8.06</v>
      </c>
      <c r="I527" s="239">
        <f t="shared" si="58"/>
        <v>8.06</v>
      </c>
      <c r="J527" s="239">
        <v>4.3499999999999996</v>
      </c>
      <c r="K527" s="239">
        <f t="shared" si="59"/>
        <v>6.0200000000000005</v>
      </c>
      <c r="L527" s="239">
        <f t="shared" si="60"/>
        <v>6.5300000000000011</v>
      </c>
      <c r="M527" s="239">
        <v>40</v>
      </c>
      <c r="N527" s="239">
        <f t="shared" si="61"/>
        <v>2.04</v>
      </c>
      <c r="O527" s="239">
        <v>30</v>
      </c>
      <c r="P527" s="239">
        <f t="shared" si="62"/>
        <v>1.5299999999999998</v>
      </c>
      <c r="Q527" s="240">
        <f t="shared" si="63"/>
        <v>145</v>
      </c>
      <c r="R527" s="240">
        <f t="shared" si="64"/>
        <v>200.66666666666669</v>
      </c>
      <c r="S527" s="240">
        <f t="shared" si="65"/>
        <v>217.66666666666669</v>
      </c>
      <c r="T527" s="239">
        <f t="shared" si="66"/>
        <v>2.1800000000000015</v>
      </c>
      <c r="U527" s="239">
        <f t="shared" si="67"/>
        <v>0.51000000000000023</v>
      </c>
      <c r="V527" s="288">
        <f t="shared" si="68"/>
        <v>-10</v>
      </c>
    </row>
    <row r="528" spans="1:22" x14ac:dyDescent="0.2">
      <c r="A528" s="307"/>
      <c r="B528" s="33">
        <v>522</v>
      </c>
      <c r="C528" s="237" t="s">
        <v>438</v>
      </c>
      <c r="D528" s="238">
        <v>41</v>
      </c>
      <c r="E528" s="238">
        <v>1993</v>
      </c>
      <c r="F528" s="239">
        <v>2256.37</v>
      </c>
      <c r="G528" s="239">
        <v>2188.52</v>
      </c>
      <c r="H528" s="239">
        <v>12.91</v>
      </c>
      <c r="I528" s="239">
        <f t="shared" si="58"/>
        <v>12.91</v>
      </c>
      <c r="J528" s="239">
        <v>6.32</v>
      </c>
      <c r="K528" s="239">
        <f t="shared" si="59"/>
        <v>9.34</v>
      </c>
      <c r="L528" s="239">
        <f t="shared" si="60"/>
        <v>9.8500000000000014</v>
      </c>
      <c r="M528" s="239">
        <v>70</v>
      </c>
      <c r="N528" s="239">
        <f t="shared" si="61"/>
        <v>3.57</v>
      </c>
      <c r="O528" s="239">
        <v>60</v>
      </c>
      <c r="P528" s="239">
        <f t="shared" si="62"/>
        <v>3.0599999999999996</v>
      </c>
      <c r="Q528" s="240">
        <f t="shared" si="63"/>
        <v>154.14634146341464</v>
      </c>
      <c r="R528" s="240">
        <f t="shared" si="64"/>
        <v>227.80487804878049</v>
      </c>
      <c r="S528" s="240">
        <f t="shared" si="65"/>
        <v>240.24390243902442</v>
      </c>
      <c r="T528" s="239">
        <f t="shared" si="66"/>
        <v>3.5300000000000011</v>
      </c>
      <c r="U528" s="239">
        <f t="shared" si="67"/>
        <v>0.51000000000000023</v>
      </c>
      <c r="V528" s="288">
        <f t="shared" si="68"/>
        <v>-10</v>
      </c>
    </row>
    <row r="529" spans="1:22" x14ac:dyDescent="0.2">
      <c r="A529" s="307"/>
      <c r="B529" s="33">
        <v>523</v>
      </c>
      <c r="C529" s="241" t="s">
        <v>439</v>
      </c>
      <c r="D529" s="238">
        <v>20</v>
      </c>
      <c r="E529" s="238">
        <v>1973</v>
      </c>
      <c r="F529" s="239">
        <v>948.15</v>
      </c>
      <c r="G529" s="239">
        <v>885.61</v>
      </c>
      <c r="H529" s="239">
        <v>6.27</v>
      </c>
      <c r="I529" s="239">
        <f t="shared" si="58"/>
        <v>6.27</v>
      </c>
      <c r="J529" s="239">
        <v>3.12</v>
      </c>
      <c r="K529" s="239">
        <f t="shared" si="59"/>
        <v>4.74</v>
      </c>
      <c r="L529" s="239">
        <f t="shared" si="60"/>
        <v>4.8929999999999998</v>
      </c>
      <c r="M529" s="239">
        <v>30</v>
      </c>
      <c r="N529" s="239">
        <f t="shared" si="61"/>
        <v>1.5299999999999998</v>
      </c>
      <c r="O529" s="239">
        <v>27</v>
      </c>
      <c r="P529" s="239">
        <f t="shared" si="62"/>
        <v>1.377</v>
      </c>
      <c r="Q529" s="240">
        <f t="shared" si="63"/>
        <v>156</v>
      </c>
      <c r="R529" s="240">
        <f t="shared" si="64"/>
        <v>237</v>
      </c>
      <c r="S529" s="240">
        <f t="shared" si="65"/>
        <v>244.65</v>
      </c>
      <c r="T529" s="239">
        <f t="shared" si="66"/>
        <v>1.7729999999999997</v>
      </c>
      <c r="U529" s="239">
        <f t="shared" si="67"/>
        <v>0.1529999999999998</v>
      </c>
      <c r="V529" s="288">
        <f t="shared" si="68"/>
        <v>-3</v>
      </c>
    </row>
    <row r="530" spans="1:22" x14ac:dyDescent="0.2">
      <c r="A530" s="307"/>
      <c r="B530" s="33">
        <v>524</v>
      </c>
      <c r="C530" s="242" t="s">
        <v>440</v>
      </c>
      <c r="D530" s="243">
        <v>8</v>
      </c>
      <c r="E530" s="243">
        <v>1977</v>
      </c>
      <c r="F530" s="244">
        <v>530.1</v>
      </c>
      <c r="G530" s="244">
        <v>530.1</v>
      </c>
      <c r="H530" s="239">
        <v>3</v>
      </c>
      <c r="I530" s="239">
        <f t="shared" si="58"/>
        <v>3</v>
      </c>
      <c r="J530" s="244">
        <v>1.28</v>
      </c>
      <c r="K530" s="239">
        <f t="shared" si="59"/>
        <v>2.3370000000000002</v>
      </c>
      <c r="L530" s="239">
        <f t="shared" si="60"/>
        <v>2.3370000000000002</v>
      </c>
      <c r="M530" s="239">
        <v>13</v>
      </c>
      <c r="N530" s="239">
        <f t="shared" si="61"/>
        <v>0.66299999999999992</v>
      </c>
      <c r="O530" s="239">
        <v>13</v>
      </c>
      <c r="P530" s="239">
        <f t="shared" si="62"/>
        <v>0.66299999999999992</v>
      </c>
      <c r="Q530" s="240">
        <f t="shared" si="63"/>
        <v>160</v>
      </c>
      <c r="R530" s="240">
        <f t="shared" si="64"/>
        <v>292.125</v>
      </c>
      <c r="S530" s="240">
        <f t="shared" si="65"/>
        <v>292.125</v>
      </c>
      <c r="T530" s="239">
        <f t="shared" si="66"/>
        <v>1.0570000000000002</v>
      </c>
      <c r="U530" s="239">
        <f t="shared" si="67"/>
        <v>0</v>
      </c>
      <c r="V530" s="288">
        <f t="shared" si="68"/>
        <v>0</v>
      </c>
    </row>
    <row r="531" spans="1:22" x14ac:dyDescent="0.2">
      <c r="A531" s="307"/>
      <c r="B531" s="33">
        <v>525</v>
      </c>
      <c r="C531" s="237" t="s">
        <v>441</v>
      </c>
      <c r="D531" s="238">
        <v>23</v>
      </c>
      <c r="E531" s="238">
        <v>1983</v>
      </c>
      <c r="F531" s="239">
        <v>1192.3399999999999</v>
      </c>
      <c r="G531" s="239">
        <v>1192.3399999999999</v>
      </c>
      <c r="H531" s="239">
        <v>8.2690000000000001</v>
      </c>
      <c r="I531" s="239">
        <f t="shared" si="58"/>
        <v>8.2690000000000001</v>
      </c>
      <c r="J531" s="239">
        <v>3.52</v>
      </c>
      <c r="K531" s="239">
        <f t="shared" si="59"/>
        <v>6.1780000000000008</v>
      </c>
      <c r="L531" s="239">
        <f t="shared" si="60"/>
        <v>6.5350000000000001</v>
      </c>
      <c r="M531" s="239">
        <v>41</v>
      </c>
      <c r="N531" s="239">
        <f t="shared" si="61"/>
        <v>2.0909999999999997</v>
      </c>
      <c r="O531" s="239">
        <v>34</v>
      </c>
      <c r="P531" s="239">
        <f t="shared" si="62"/>
        <v>1.734</v>
      </c>
      <c r="Q531" s="240">
        <f t="shared" si="63"/>
        <v>153.04347826086956</v>
      </c>
      <c r="R531" s="240">
        <f t="shared" si="64"/>
        <v>268.60869565217394</v>
      </c>
      <c r="S531" s="240">
        <f t="shared" si="65"/>
        <v>284.13043478260869</v>
      </c>
      <c r="T531" s="239">
        <f t="shared" si="66"/>
        <v>3.0150000000000001</v>
      </c>
      <c r="U531" s="239">
        <f t="shared" si="67"/>
        <v>0.35699999999999976</v>
      </c>
      <c r="V531" s="288">
        <f t="shared" si="68"/>
        <v>-7</v>
      </c>
    </row>
    <row r="532" spans="1:22" x14ac:dyDescent="0.2">
      <c r="A532" s="307"/>
      <c r="B532" s="33">
        <v>526</v>
      </c>
      <c r="C532" s="237" t="s">
        <v>442</v>
      </c>
      <c r="D532" s="238">
        <v>41</v>
      </c>
      <c r="E532" s="238">
        <v>1980</v>
      </c>
      <c r="F532" s="239">
        <v>2251.11</v>
      </c>
      <c r="G532" s="239">
        <v>2251.11</v>
      </c>
      <c r="H532" s="239">
        <v>16.13</v>
      </c>
      <c r="I532" s="239">
        <f t="shared" si="58"/>
        <v>16.13</v>
      </c>
      <c r="J532" s="239">
        <v>6.4</v>
      </c>
      <c r="K532" s="239">
        <f t="shared" si="59"/>
        <v>12.712999999999999</v>
      </c>
      <c r="L532" s="239">
        <f t="shared" si="60"/>
        <v>12.559999999999999</v>
      </c>
      <c r="M532" s="239">
        <v>67</v>
      </c>
      <c r="N532" s="239">
        <f t="shared" si="61"/>
        <v>3.4169999999999998</v>
      </c>
      <c r="O532" s="239">
        <v>70</v>
      </c>
      <c r="P532" s="239">
        <f t="shared" si="62"/>
        <v>3.57</v>
      </c>
      <c r="Q532" s="240">
        <f t="shared" si="63"/>
        <v>156.09756097560975</v>
      </c>
      <c r="R532" s="240">
        <f t="shared" si="64"/>
        <v>310.07317073170731</v>
      </c>
      <c r="S532" s="240">
        <f t="shared" si="65"/>
        <v>306.34146341463412</v>
      </c>
      <c r="T532" s="239">
        <f t="shared" si="66"/>
        <v>6.1599999999999984</v>
      </c>
      <c r="U532" s="239">
        <f t="shared" si="67"/>
        <v>-0.15300000000000002</v>
      </c>
      <c r="V532" s="288">
        <f t="shared" si="68"/>
        <v>3</v>
      </c>
    </row>
    <row r="533" spans="1:22" x14ac:dyDescent="0.2">
      <c r="A533" s="307"/>
      <c r="B533" s="33">
        <v>527</v>
      </c>
      <c r="C533" s="237" t="s">
        <v>443</v>
      </c>
      <c r="D533" s="238">
        <v>133</v>
      </c>
      <c r="E533" s="238">
        <v>1977</v>
      </c>
      <c r="F533" s="239">
        <v>3722.31</v>
      </c>
      <c r="G533" s="239">
        <v>3682.31</v>
      </c>
      <c r="H533" s="239">
        <v>8.6</v>
      </c>
      <c r="I533" s="239">
        <f t="shared" si="58"/>
        <v>8.6</v>
      </c>
      <c r="J533" s="239">
        <v>1.05</v>
      </c>
      <c r="K533" s="239">
        <f t="shared" si="59"/>
        <v>2.5309999999999997</v>
      </c>
      <c r="L533" s="239">
        <f t="shared" si="60"/>
        <v>2.5819999999999999</v>
      </c>
      <c r="M533" s="239">
        <v>119</v>
      </c>
      <c r="N533" s="239">
        <f t="shared" si="61"/>
        <v>6.069</v>
      </c>
      <c r="O533" s="239">
        <v>118</v>
      </c>
      <c r="P533" s="239">
        <f t="shared" si="62"/>
        <v>6.0179999999999998</v>
      </c>
      <c r="Q533" s="240">
        <f t="shared" si="63"/>
        <v>7.8947368421052628</v>
      </c>
      <c r="R533" s="240">
        <f t="shared" si="64"/>
        <v>19.030075187969921</v>
      </c>
      <c r="S533" s="240">
        <f t="shared" si="65"/>
        <v>19.413533834586467</v>
      </c>
      <c r="T533" s="239">
        <f t="shared" si="66"/>
        <v>1.5319999999999998</v>
      </c>
      <c r="U533" s="239">
        <f t="shared" si="67"/>
        <v>5.1000000000000156E-2</v>
      </c>
      <c r="V533" s="288">
        <f t="shared" si="68"/>
        <v>-1</v>
      </c>
    </row>
    <row r="534" spans="1:22" x14ac:dyDescent="0.2">
      <c r="A534" s="307"/>
      <c r="B534" s="33">
        <v>528</v>
      </c>
      <c r="C534" s="237" t="s">
        <v>446</v>
      </c>
      <c r="D534" s="238">
        <v>115</v>
      </c>
      <c r="E534" s="238">
        <v>1974</v>
      </c>
      <c r="F534" s="239">
        <v>4479.58</v>
      </c>
      <c r="G534" s="239">
        <v>4273.88</v>
      </c>
      <c r="H534" s="239">
        <v>7</v>
      </c>
      <c r="I534" s="239">
        <f t="shared" si="58"/>
        <v>7</v>
      </c>
      <c r="J534" s="239">
        <v>0.74</v>
      </c>
      <c r="K534" s="239">
        <f t="shared" si="59"/>
        <v>2.2570000000000006</v>
      </c>
      <c r="L534" s="239">
        <f t="shared" si="60"/>
        <v>2.8690000000000007</v>
      </c>
      <c r="M534" s="239">
        <v>93</v>
      </c>
      <c r="N534" s="239">
        <f t="shared" si="61"/>
        <v>4.7429999999999994</v>
      </c>
      <c r="O534" s="239">
        <v>81</v>
      </c>
      <c r="P534" s="239">
        <f t="shared" si="62"/>
        <v>4.1309999999999993</v>
      </c>
      <c r="Q534" s="240">
        <f t="shared" si="63"/>
        <v>6.4347826086956523</v>
      </c>
      <c r="R534" s="240">
        <f t="shared" si="64"/>
        <v>19.626086956521743</v>
      </c>
      <c r="S534" s="240">
        <f t="shared" si="65"/>
        <v>24.947826086956525</v>
      </c>
      <c r="T534" s="239">
        <f t="shared" si="66"/>
        <v>2.1290000000000004</v>
      </c>
      <c r="U534" s="239">
        <f t="shared" si="67"/>
        <v>0.6120000000000001</v>
      </c>
      <c r="V534" s="288">
        <f t="shared" si="68"/>
        <v>-12</v>
      </c>
    </row>
    <row r="535" spans="1:22" x14ac:dyDescent="0.2">
      <c r="A535" s="307"/>
      <c r="B535" s="33">
        <v>529</v>
      </c>
      <c r="C535" s="237" t="s">
        <v>447</v>
      </c>
      <c r="D535" s="238">
        <v>25</v>
      </c>
      <c r="E535" s="238">
        <v>1963</v>
      </c>
      <c r="F535" s="239">
        <v>897.34</v>
      </c>
      <c r="G535" s="239">
        <v>897.34</v>
      </c>
      <c r="H535" s="239">
        <v>2.4300000000000002</v>
      </c>
      <c r="I535" s="239">
        <f t="shared" si="58"/>
        <v>2.4300000000000002</v>
      </c>
      <c r="J535" s="239">
        <v>0.22</v>
      </c>
      <c r="K535" s="239">
        <f t="shared" si="59"/>
        <v>1.3080000000000003</v>
      </c>
      <c r="L535" s="239">
        <f t="shared" si="60"/>
        <v>1.3590000000000002</v>
      </c>
      <c r="M535" s="239">
        <v>22</v>
      </c>
      <c r="N535" s="239">
        <f t="shared" si="61"/>
        <v>1.1219999999999999</v>
      </c>
      <c r="O535" s="239">
        <v>21</v>
      </c>
      <c r="P535" s="239">
        <f t="shared" si="62"/>
        <v>1.071</v>
      </c>
      <c r="Q535" s="240">
        <f t="shared" si="63"/>
        <v>8.8000000000000007</v>
      </c>
      <c r="R535" s="240">
        <f t="shared" si="64"/>
        <v>52.320000000000007</v>
      </c>
      <c r="S535" s="240">
        <f t="shared" si="65"/>
        <v>54.360000000000007</v>
      </c>
      <c r="T535" s="239">
        <f t="shared" si="66"/>
        <v>1.1390000000000002</v>
      </c>
      <c r="U535" s="239">
        <f t="shared" si="67"/>
        <v>5.0999999999999934E-2</v>
      </c>
      <c r="V535" s="288">
        <f t="shared" si="68"/>
        <v>-1</v>
      </c>
    </row>
    <row r="536" spans="1:22" x14ac:dyDescent="0.2">
      <c r="A536" s="307"/>
      <c r="B536" s="33">
        <v>530</v>
      </c>
      <c r="C536" s="237" t="s">
        <v>448</v>
      </c>
      <c r="D536" s="238">
        <v>12</v>
      </c>
      <c r="E536" s="238">
        <v>1960</v>
      </c>
      <c r="F536" s="239">
        <v>550.28</v>
      </c>
      <c r="G536" s="239">
        <v>550.28</v>
      </c>
      <c r="H536" s="239">
        <v>1.8</v>
      </c>
      <c r="I536" s="239">
        <f t="shared" si="58"/>
        <v>1.8</v>
      </c>
      <c r="J536" s="239">
        <v>0.09</v>
      </c>
      <c r="K536" s="239">
        <f t="shared" si="59"/>
        <v>0.9840000000000001</v>
      </c>
      <c r="L536" s="239">
        <f t="shared" si="60"/>
        <v>1.3920000000000001</v>
      </c>
      <c r="M536" s="239">
        <v>16</v>
      </c>
      <c r="N536" s="239">
        <f t="shared" si="61"/>
        <v>0.81599999999999995</v>
      </c>
      <c r="O536" s="239">
        <v>8</v>
      </c>
      <c r="P536" s="239">
        <f t="shared" si="62"/>
        <v>0.40799999999999997</v>
      </c>
      <c r="Q536" s="240">
        <f t="shared" si="63"/>
        <v>7.5</v>
      </c>
      <c r="R536" s="240">
        <f t="shared" si="64"/>
        <v>82.000000000000014</v>
      </c>
      <c r="S536" s="240">
        <f t="shared" si="65"/>
        <v>116.00000000000001</v>
      </c>
      <c r="T536" s="239">
        <f t="shared" si="66"/>
        <v>1.302</v>
      </c>
      <c r="U536" s="239">
        <f t="shared" si="67"/>
        <v>0.40799999999999997</v>
      </c>
      <c r="V536" s="288">
        <f t="shared" si="68"/>
        <v>-8</v>
      </c>
    </row>
    <row r="537" spans="1:22" x14ac:dyDescent="0.2">
      <c r="A537" s="307"/>
      <c r="B537" s="33">
        <v>531</v>
      </c>
      <c r="C537" s="237" t="s">
        <v>469</v>
      </c>
      <c r="D537" s="238">
        <v>30</v>
      </c>
      <c r="E537" s="238" t="s">
        <v>154</v>
      </c>
      <c r="F537" s="268">
        <v>1563.96</v>
      </c>
      <c r="G537" s="268">
        <v>1563.96</v>
      </c>
      <c r="H537" s="239">
        <v>7.5</v>
      </c>
      <c r="I537" s="239">
        <v>7.5</v>
      </c>
      <c r="J537" s="239">
        <f t="shared" ref="J537:J556" si="69">D537*0.16</f>
        <v>4.8</v>
      </c>
      <c r="K537" s="239">
        <f t="shared" si="59"/>
        <v>5.3168000000000006</v>
      </c>
      <c r="L537" s="239">
        <f t="shared" si="60"/>
        <v>5.4805399999999995</v>
      </c>
      <c r="M537" s="239">
        <v>40</v>
      </c>
      <c r="N537" s="239">
        <f t="shared" ref="N537:N556" si="70">M537*0.05458</f>
        <v>2.1831999999999998</v>
      </c>
      <c r="O537" s="239">
        <v>37</v>
      </c>
      <c r="P537" s="239">
        <f t="shared" ref="P537:P556" si="71">O537*0.05458</f>
        <v>2.01946</v>
      </c>
      <c r="Q537" s="240">
        <f t="shared" si="63"/>
        <v>160</v>
      </c>
      <c r="R537" s="240">
        <f t="shared" si="64"/>
        <v>177.22666666666672</v>
      </c>
      <c r="S537" s="240">
        <f t="shared" si="65"/>
        <v>182.68466666666666</v>
      </c>
      <c r="T537" s="239">
        <f t="shared" si="66"/>
        <v>0.6805399999999997</v>
      </c>
      <c r="U537" s="239">
        <f t="shared" si="67"/>
        <v>0.16373999999999977</v>
      </c>
      <c r="V537" s="292">
        <f t="shared" si="68"/>
        <v>-3</v>
      </c>
    </row>
    <row r="538" spans="1:22" x14ac:dyDescent="0.2">
      <c r="A538" s="307"/>
      <c r="B538" s="33">
        <v>532</v>
      </c>
      <c r="C538" s="237" t="s">
        <v>470</v>
      </c>
      <c r="D538" s="238">
        <v>55</v>
      </c>
      <c r="E538" s="238" t="s">
        <v>154</v>
      </c>
      <c r="F538" s="268">
        <v>2529.12</v>
      </c>
      <c r="G538" s="268">
        <v>2529.12</v>
      </c>
      <c r="H538" s="239">
        <v>15.65</v>
      </c>
      <c r="I538" s="239">
        <v>15.65</v>
      </c>
      <c r="J538" s="239">
        <f t="shared" si="69"/>
        <v>8.8000000000000007</v>
      </c>
      <c r="K538" s="239">
        <f t="shared" si="59"/>
        <v>10.792380000000001</v>
      </c>
      <c r="L538" s="239">
        <f t="shared" si="60"/>
        <v>10.204007600000001</v>
      </c>
      <c r="M538" s="239">
        <v>89</v>
      </c>
      <c r="N538" s="239">
        <f t="shared" si="70"/>
        <v>4.8576199999999998</v>
      </c>
      <c r="O538" s="239">
        <v>99.78</v>
      </c>
      <c r="P538" s="239">
        <f t="shared" si="71"/>
        <v>5.4459923999999997</v>
      </c>
      <c r="Q538" s="240">
        <f t="shared" si="63"/>
        <v>160</v>
      </c>
      <c r="R538" s="240">
        <f t="shared" si="64"/>
        <v>196.22509090909094</v>
      </c>
      <c r="S538" s="240">
        <f t="shared" si="65"/>
        <v>185.52741090909092</v>
      </c>
      <c r="T538" s="239">
        <f t="shared" si="66"/>
        <v>1.4040075999999999</v>
      </c>
      <c r="U538" s="239">
        <f t="shared" si="67"/>
        <v>-0.58837239999999991</v>
      </c>
      <c r="V538" s="292">
        <f t="shared" si="68"/>
        <v>10.780000000000001</v>
      </c>
    </row>
    <row r="539" spans="1:22" x14ac:dyDescent="0.2">
      <c r="A539" s="307"/>
      <c r="B539" s="33">
        <v>533</v>
      </c>
      <c r="C539" s="237" t="s">
        <v>471</v>
      </c>
      <c r="D539" s="238">
        <v>20</v>
      </c>
      <c r="E539" s="238" t="s">
        <v>154</v>
      </c>
      <c r="F539" s="268">
        <v>1096.7</v>
      </c>
      <c r="G539" s="268">
        <v>1096.7</v>
      </c>
      <c r="H539" s="239">
        <v>5.47</v>
      </c>
      <c r="I539" s="239">
        <v>5.47</v>
      </c>
      <c r="J539" s="239">
        <f t="shared" si="69"/>
        <v>3.2</v>
      </c>
      <c r="K539" s="239">
        <f t="shared" si="59"/>
        <v>3.7780199999999997</v>
      </c>
      <c r="L539" s="239">
        <f t="shared" si="60"/>
        <v>3.7234400000000001</v>
      </c>
      <c r="M539" s="239">
        <v>31</v>
      </c>
      <c r="N539" s="239">
        <f t="shared" si="70"/>
        <v>1.6919799999999998</v>
      </c>
      <c r="O539" s="239">
        <v>32</v>
      </c>
      <c r="P539" s="239">
        <f t="shared" si="71"/>
        <v>1.7465599999999999</v>
      </c>
      <c r="Q539" s="240">
        <f t="shared" si="63"/>
        <v>160</v>
      </c>
      <c r="R539" s="240">
        <f t="shared" si="64"/>
        <v>188.90099999999998</v>
      </c>
      <c r="S539" s="240">
        <f t="shared" si="65"/>
        <v>186.172</v>
      </c>
      <c r="T539" s="239">
        <f t="shared" si="66"/>
        <v>0.52343999999999991</v>
      </c>
      <c r="U539" s="239">
        <f t="shared" si="67"/>
        <v>-5.4580000000000073E-2</v>
      </c>
      <c r="V539" s="292">
        <f t="shared" si="68"/>
        <v>1</v>
      </c>
    </row>
    <row r="540" spans="1:22" x14ac:dyDescent="0.2">
      <c r="A540" s="307"/>
      <c r="B540" s="33">
        <v>534</v>
      </c>
      <c r="C540" s="241" t="s">
        <v>472</v>
      </c>
      <c r="D540" s="238">
        <v>22</v>
      </c>
      <c r="E540" s="238" t="s">
        <v>154</v>
      </c>
      <c r="F540" s="268">
        <v>1208.28</v>
      </c>
      <c r="G540" s="268">
        <v>1208.28</v>
      </c>
      <c r="H540" s="239">
        <v>6.12</v>
      </c>
      <c r="I540" s="239">
        <v>6.12</v>
      </c>
      <c r="J540" s="239">
        <f t="shared" si="69"/>
        <v>3.52</v>
      </c>
      <c r="K540" s="239">
        <f t="shared" si="59"/>
        <v>4.1005400000000005</v>
      </c>
      <c r="L540" s="239">
        <f t="shared" si="60"/>
        <v>4.1332880000000003</v>
      </c>
      <c r="M540" s="239">
        <v>37</v>
      </c>
      <c r="N540" s="239">
        <f t="shared" si="70"/>
        <v>2.01946</v>
      </c>
      <c r="O540" s="239">
        <v>36.4</v>
      </c>
      <c r="P540" s="239">
        <f t="shared" si="71"/>
        <v>1.9867119999999998</v>
      </c>
      <c r="Q540" s="240">
        <f t="shared" si="63"/>
        <v>160</v>
      </c>
      <c r="R540" s="240">
        <f t="shared" si="64"/>
        <v>186.38818181818186</v>
      </c>
      <c r="S540" s="240">
        <f t="shared" si="65"/>
        <v>187.87672727272729</v>
      </c>
      <c r="T540" s="239">
        <f t="shared" si="66"/>
        <v>0.61328800000000028</v>
      </c>
      <c r="U540" s="239">
        <f t="shared" si="67"/>
        <v>3.2748000000000221E-2</v>
      </c>
      <c r="V540" s="292">
        <f t="shared" si="68"/>
        <v>-0.60000000000000142</v>
      </c>
    </row>
    <row r="541" spans="1:22" x14ac:dyDescent="0.2">
      <c r="A541" s="307"/>
      <c r="B541" s="33">
        <v>535</v>
      </c>
      <c r="C541" s="241" t="s">
        <v>473</v>
      </c>
      <c r="D541" s="238">
        <v>85</v>
      </c>
      <c r="E541" s="238" t="s">
        <v>154</v>
      </c>
      <c r="F541" s="268">
        <v>3768.84</v>
      </c>
      <c r="G541" s="268">
        <v>3768.84</v>
      </c>
      <c r="H541" s="239">
        <v>22.1</v>
      </c>
      <c r="I541" s="239">
        <v>22.1</v>
      </c>
      <c r="J541" s="239">
        <f t="shared" si="69"/>
        <v>13.6</v>
      </c>
      <c r="K541" s="239">
        <f t="shared" si="59"/>
        <v>15.877880000000001</v>
      </c>
      <c r="L541" s="239">
        <f t="shared" si="60"/>
        <v>16.041620000000002</v>
      </c>
      <c r="M541" s="239">
        <v>114</v>
      </c>
      <c r="N541" s="239">
        <f t="shared" si="70"/>
        <v>6.2221199999999994</v>
      </c>
      <c r="O541" s="239">
        <v>111</v>
      </c>
      <c r="P541" s="239">
        <f t="shared" si="71"/>
        <v>6.0583799999999997</v>
      </c>
      <c r="Q541" s="240">
        <f t="shared" si="63"/>
        <v>160</v>
      </c>
      <c r="R541" s="240">
        <f t="shared" si="64"/>
        <v>186.79858823529412</v>
      </c>
      <c r="S541" s="240">
        <f t="shared" si="65"/>
        <v>188.72494117647062</v>
      </c>
      <c r="T541" s="239">
        <f t="shared" si="66"/>
        <v>2.4416200000000021</v>
      </c>
      <c r="U541" s="239">
        <f t="shared" si="67"/>
        <v>0.16373999999999977</v>
      </c>
      <c r="V541" s="292">
        <f t="shared" si="68"/>
        <v>-3</v>
      </c>
    </row>
    <row r="542" spans="1:22" x14ac:dyDescent="0.2">
      <c r="A542" s="307"/>
      <c r="B542" s="33">
        <v>536</v>
      </c>
      <c r="C542" s="237" t="s">
        <v>474</v>
      </c>
      <c r="D542" s="238">
        <v>38</v>
      </c>
      <c r="E542" s="238" t="s">
        <v>154</v>
      </c>
      <c r="F542" s="268">
        <v>2119.38</v>
      </c>
      <c r="G542" s="268">
        <v>2119.38</v>
      </c>
      <c r="H542" s="239">
        <v>10.1</v>
      </c>
      <c r="I542" s="239">
        <v>10.1</v>
      </c>
      <c r="J542" s="239">
        <f t="shared" si="69"/>
        <v>6.08</v>
      </c>
      <c r="K542" s="239">
        <f t="shared" si="59"/>
        <v>7.0980999999999996</v>
      </c>
      <c r="L542" s="239">
        <f t="shared" si="60"/>
        <v>7.2563820000000003</v>
      </c>
      <c r="M542" s="239">
        <v>55</v>
      </c>
      <c r="N542" s="239">
        <f t="shared" si="70"/>
        <v>3.0019</v>
      </c>
      <c r="O542" s="239">
        <v>52.1</v>
      </c>
      <c r="P542" s="239">
        <f t="shared" si="71"/>
        <v>2.8436179999999998</v>
      </c>
      <c r="Q542" s="240">
        <f t="shared" si="63"/>
        <v>160</v>
      </c>
      <c r="R542" s="240">
        <f t="shared" si="64"/>
        <v>186.79210526315788</v>
      </c>
      <c r="S542" s="240">
        <f t="shared" si="65"/>
        <v>190.95742105263159</v>
      </c>
      <c r="T542" s="239">
        <f t="shared" si="66"/>
        <v>1.1763820000000003</v>
      </c>
      <c r="U542" s="239">
        <f t="shared" si="67"/>
        <v>0.15828200000000026</v>
      </c>
      <c r="V542" s="292">
        <f t="shared" si="68"/>
        <v>-2.8999999999999986</v>
      </c>
    </row>
    <row r="543" spans="1:22" x14ac:dyDescent="0.2">
      <c r="A543" s="307"/>
      <c r="B543" s="33">
        <v>537</v>
      </c>
      <c r="C543" s="237" t="s">
        <v>475</v>
      </c>
      <c r="D543" s="243">
        <v>15</v>
      </c>
      <c r="E543" s="238">
        <v>1992</v>
      </c>
      <c r="F543" s="269">
        <v>903.05</v>
      </c>
      <c r="G543" s="269">
        <v>903.05</v>
      </c>
      <c r="H543" s="239">
        <v>4.2300000000000004</v>
      </c>
      <c r="I543" s="239">
        <v>4.2300000000000004</v>
      </c>
      <c r="J543" s="239">
        <f t="shared" si="69"/>
        <v>2.4</v>
      </c>
      <c r="K543" s="239">
        <f t="shared" si="59"/>
        <v>2.9200800000000005</v>
      </c>
      <c r="L543" s="239">
        <f t="shared" si="60"/>
        <v>2.9200800000000005</v>
      </c>
      <c r="M543" s="239">
        <v>24</v>
      </c>
      <c r="N543" s="239">
        <f t="shared" si="70"/>
        <v>1.30992</v>
      </c>
      <c r="O543" s="239">
        <v>24</v>
      </c>
      <c r="P543" s="239">
        <f t="shared" si="71"/>
        <v>1.30992</v>
      </c>
      <c r="Q543" s="240">
        <f t="shared" si="63"/>
        <v>160</v>
      </c>
      <c r="R543" s="240">
        <f t="shared" si="64"/>
        <v>194.67200000000003</v>
      </c>
      <c r="S543" s="240">
        <f t="shared" si="65"/>
        <v>194.67200000000003</v>
      </c>
      <c r="T543" s="239">
        <f t="shared" si="66"/>
        <v>0.52008000000000054</v>
      </c>
      <c r="U543" s="239">
        <f t="shared" si="67"/>
        <v>0</v>
      </c>
      <c r="V543" s="292">
        <f t="shared" si="68"/>
        <v>0</v>
      </c>
    </row>
    <row r="544" spans="1:22" x14ac:dyDescent="0.2">
      <c r="A544" s="307"/>
      <c r="B544" s="33">
        <v>538</v>
      </c>
      <c r="C544" s="237" t="s">
        <v>476</v>
      </c>
      <c r="D544" s="238">
        <v>20</v>
      </c>
      <c r="E544" s="238" t="s">
        <v>154</v>
      </c>
      <c r="F544" s="268">
        <v>1053.97</v>
      </c>
      <c r="G544" s="268">
        <v>1053.97</v>
      </c>
      <c r="H544" s="239">
        <v>5.5</v>
      </c>
      <c r="I544" s="239">
        <v>5.5</v>
      </c>
      <c r="J544" s="239">
        <f t="shared" si="69"/>
        <v>3.2</v>
      </c>
      <c r="K544" s="239">
        <f t="shared" si="59"/>
        <v>3.6988599999999998</v>
      </c>
      <c r="L544" s="239">
        <f t="shared" si="60"/>
        <v>3.9062640000000002</v>
      </c>
      <c r="M544" s="239">
        <v>33</v>
      </c>
      <c r="N544" s="239">
        <f t="shared" si="70"/>
        <v>1.80114</v>
      </c>
      <c r="O544" s="239">
        <v>29.2</v>
      </c>
      <c r="P544" s="239">
        <f t="shared" si="71"/>
        <v>1.5937359999999998</v>
      </c>
      <c r="Q544" s="240">
        <f t="shared" si="63"/>
        <v>160</v>
      </c>
      <c r="R544" s="240">
        <f t="shared" si="64"/>
        <v>184.94299999999998</v>
      </c>
      <c r="S544" s="240">
        <f t="shared" si="65"/>
        <v>195.31319999999999</v>
      </c>
      <c r="T544" s="239">
        <f t="shared" si="66"/>
        <v>0.706264</v>
      </c>
      <c r="U544" s="239">
        <f t="shared" si="67"/>
        <v>0.20740400000000014</v>
      </c>
      <c r="V544" s="292">
        <f t="shared" si="68"/>
        <v>-3.8000000000000007</v>
      </c>
    </row>
    <row r="545" spans="1:22" x14ac:dyDescent="0.2">
      <c r="A545" s="307"/>
      <c r="B545" s="33">
        <v>539</v>
      </c>
      <c r="C545" s="270" t="s">
        <v>477</v>
      </c>
      <c r="D545" s="238">
        <v>20</v>
      </c>
      <c r="E545" s="238" t="s">
        <v>154</v>
      </c>
      <c r="F545" s="268">
        <v>1064.93</v>
      </c>
      <c r="G545" s="268">
        <v>1064.93</v>
      </c>
      <c r="H545" s="239">
        <v>6.64</v>
      </c>
      <c r="I545" s="239">
        <v>6.64</v>
      </c>
      <c r="J545" s="239">
        <f t="shared" si="69"/>
        <v>3.2</v>
      </c>
      <c r="K545" s="239">
        <f t="shared" si="59"/>
        <v>4.0201599999999997</v>
      </c>
      <c r="L545" s="239">
        <f t="shared" si="60"/>
        <v>3.976496</v>
      </c>
      <c r="M545" s="239">
        <v>48</v>
      </c>
      <c r="N545" s="239">
        <f t="shared" si="70"/>
        <v>2.6198399999999999</v>
      </c>
      <c r="O545" s="239">
        <v>48.8</v>
      </c>
      <c r="P545" s="239">
        <f t="shared" si="71"/>
        <v>2.6635039999999996</v>
      </c>
      <c r="Q545" s="240">
        <f t="shared" si="63"/>
        <v>160</v>
      </c>
      <c r="R545" s="240">
        <f t="shared" si="64"/>
        <v>201.00799999999998</v>
      </c>
      <c r="S545" s="240">
        <f t="shared" si="65"/>
        <v>198.82480000000001</v>
      </c>
      <c r="T545" s="239">
        <f t="shared" si="66"/>
        <v>0.77649599999999985</v>
      </c>
      <c r="U545" s="239">
        <f t="shared" si="67"/>
        <v>-4.3663999999999703E-2</v>
      </c>
      <c r="V545" s="292">
        <f t="shared" si="68"/>
        <v>0.79999999999999716</v>
      </c>
    </row>
    <row r="546" spans="1:22" x14ac:dyDescent="0.2">
      <c r="A546" s="307"/>
      <c r="B546" s="33">
        <v>540</v>
      </c>
      <c r="C546" s="237" t="s">
        <v>478</v>
      </c>
      <c r="D546" s="238">
        <v>40</v>
      </c>
      <c r="E546" s="238" t="s">
        <v>154</v>
      </c>
      <c r="F546" s="268">
        <v>1687.28</v>
      </c>
      <c r="G546" s="268">
        <v>1687.28</v>
      </c>
      <c r="H546" s="239">
        <v>11.37</v>
      </c>
      <c r="I546" s="239">
        <v>11.37</v>
      </c>
      <c r="J546" s="239">
        <f t="shared" si="69"/>
        <v>6.4</v>
      </c>
      <c r="K546" s="239">
        <f t="shared" si="59"/>
        <v>8.0406199999999988</v>
      </c>
      <c r="L546" s="239">
        <f t="shared" si="60"/>
        <v>7.9969559999999991</v>
      </c>
      <c r="M546" s="239">
        <v>61</v>
      </c>
      <c r="N546" s="239">
        <f t="shared" si="70"/>
        <v>3.32938</v>
      </c>
      <c r="O546" s="239">
        <v>61.8</v>
      </c>
      <c r="P546" s="239">
        <f t="shared" si="71"/>
        <v>3.3730439999999997</v>
      </c>
      <c r="Q546" s="240">
        <f t="shared" si="63"/>
        <v>160</v>
      </c>
      <c r="R546" s="240">
        <f t="shared" si="64"/>
        <v>201.01549999999997</v>
      </c>
      <c r="S546" s="240">
        <f t="shared" si="65"/>
        <v>199.92389999999997</v>
      </c>
      <c r="T546" s="239">
        <f t="shared" si="66"/>
        <v>1.5969559999999987</v>
      </c>
      <c r="U546" s="239">
        <f t="shared" si="67"/>
        <v>-4.3663999999999703E-2</v>
      </c>
      <c r="V546" s="292">
        <f t="shared" si="68"/>
        <v>0.79999999999999716</v>
      </c>
    </row>
    <row r="547" spans="1:22" x14ac:dyDescent="0.2">
      <c r="A547" s="307"/>
      <c r="B547" s="33">
        <v>541</v>
      </c>
      <c r="C547" s="241" t="s">
        <v>479</v>
      </c>
      <c r="D547" s="238">
        <v>40</v>
      </c>
      <c r="E547" s="238" t="s">
        <v>154</v>
      </c>
      <c r="F547" s="268">
        <v>2143.3200000000002</v>
      </c>
      <c r="G547" s="268">
        <v>2143.3200000000002</v>
      </c>
      <c r="H547" s="239">
        <v>11.5</v>
      </c>
      <c r="I547" s="239">
        <v>11.5</v>
      </c>
      <c r="J547" s="239">
        <f t="shared" si="69"/>
        <v>6.4</v>
      </c>
      <c r="K547" s="239">
        <f t="shared" si="59"/>
        <v>8.3889399999999998</v>
      </c>
      <c r="L547" s="239">
        <f t="shared" si="60"/>
        <v>8.4298749999999991</v>
      </c>
      <c r="M547" s="239">
        <v>57</v>
      </c>
      <c r="N547" s="239">
        <f t="shared" si="70"/>
        <v>3.1110599999999997</v>
      </c>
      <c r="O547" s="239">
        <v>56.25</v>
      </c>
      <c r="P547" s="239">
        <f t="shared" si="71"/>
        <v>3.070125</v>
      </c>
      <c r="Q547" s="240">
        <f t="shared" si="63"/>
        <v>160</v>
      </c>
      <c r="R547" s="240">
        <f t="shared" si="64"/>
        <v>209.7235</v>
      </c>
      <c r="S547" s="240">
        <f t="shared" si="65"/>
        <v>210.74687499999999</v>
      </c>
      <c r="T547" s="239">
        <f t="shared" si="66"/>
        <v>2.0298749999999988</v>
      </c>
      <c r="U547" s="239">
        <f t="shared" si="67"/>
        <v>4.0934999999999722E-2</v>
      </c>
      <c r="V547" s="292">
        <f t="shared" si="68"/>
        <v>-0.75</v>
      </c>
    </row>
    <row r="548" spans="1:22" x14ac:dyDescent="0.2">
      <c r="A548" s="307"/>
      <c r="B548" s="33">
        <v>542</v>
      </c>
      <c r="C548" s="242" t="s">
        <v>480</v>
      </c>
      <c r="D548" s="238">
        <v>60</v>
      </c>
      <c r="E548" s="238" t="s">
        <v>154</v>
      </c>
      <c r="F548" s="268">
        <v>3128.03</v>
      </c>
      <c r="G548" s="268">
        <v>3128.03</v>
      </c>
      <c r="H548" s="239">
        <v>17.2</v>
      </c>
      <c r="I548" s="239">
        <v>17.2</v>
      </c>
      <c r="J548" s="239">
        <f t="shared" si="69"/>
        <v>9.6</v>
      </c>
      <c r="K548" s="239">
        <f t="shared" si="59"/>
        <v>12.72444</v>
      </c>
      <c r="L548" s="239">
        <f t="shared" si="60"/>
        <v>12.702608</v>
      </c>
      <c r="M548" s="239">
        <v>82</v>
      </c>
      <c r="N548" s="239">
        <f t="shared" si="70"/>
        <v>4.4755599999999998</v>
      </c>
      <c r="O548" s="239">
        <v>82.4</v>
      </c>
      <c r="P548" s="239">
        <f t="shared" si="71"/>
        <v>4.4973919999999996</v>
      </c>
      <c r="Q548" s="240">
        <f t="shared" si="63"/>
        <v>160</v>
      </c>
      <c r="R548" s="240">
        <f t="shared" si="64"/>
        <v>212.07399999999998</v>
      </c>
      <c r="S548" s="240">
        <f t="shared" si="65"/>
        <v>211.71013333333335</v>
      </c>
      <c r="T548" s="239">
        <f t="shared" si="66"/>
        <v>3.102608</v>
      </c>
      <c r="U548" s="239">
        <f t="shared" si="67"/>
        <v>-2.1831999999999852E-2</v>
      </c>
      <c r="V548" s="292">
        <f t="shared" si="68"/>
        <v>0.40000000000000568</v>
      </c>
    </row>
    <row r="549" spans="1:22" x14ac:dyDescent="0.2">
      <c r="A549" s="307"/>
      <c r="B549" s="33">
        <v>543</v>
      </c>
      <c r="C549" s="242" t="s">
        <v>481</v>
      </c>
      <c r="D549" s="238">
        <v>24</v>
      </c>
      <c r="E549" s="238" t="s">
        <v>154</v>
      </c>
      <c r="F549" s="268">
        <v>1350.08</v>
      </c>
      <c r="G549" s="268">
        <v>1350.08</v>
      </c>
      <c r="H549" s="239">
        <v>6.73</v>
      </c>
      <c r="I549" s="239">
        <v>6.73</v>
      </c>
      <c r="J549" s="239">
        <f t="shared" si="69"/>
        <v>3.84</v>
      </c>
      <c r="K549" s="239">
        <f t="shared" si="59"/>
        <v>5.2563400000000007</v>
      </c>
      <c r="L549" s="239">
        <f t="shared" si="60"/>
        <v>5.1471800000000005</v>
      </c>
      <c r="M549" s="239">
        <v>27</v>
      </c>
      <c r="N549" s="239">
        <f t="shared" si="70"/>
        <v>1.47366</v>
      </c>
      <c r="O549" s="239">
        <v>29</v>
      </c>
      <c r="P549" s="239">
        <f t="shared" si="71"/>
        <v>1.5828199999999999</v>
      </c>
      <c r="Q549" s="240">
        <f t="shared" si="63"/>
        <v>160</v>
      </c>
      <c r="R549" s="240">
        <f t="shared" si="64"/>
        <v>219.01416666666671</v>
      </c>
      <c r="S549" s="240">
        <f t="shared" si="65"/>
        <v>214.46583333333334</v>
      </c>
      <c r="T549" s="239">
        <f t="shared" si="66"/>
        <v>1.3071800000000007</v>
      </c>
      <c r="U549" s="239">
        <f t="shared" si="67"/>
        <v>-0.10915999999999992</v>
      </c>
      <c r="V549" s="292">
        <f t="shared" si="68"/>
        <v>2</v>
      </c>
    </row>
    <row r="550" spans="1:22" x14ac:dyDescent="0.2">
      <c r="A550" s="307"/>
      <c r="B550" s="33">
        <v>544</v>
      </c>
      <c r="C550" s="237" t="s">
        <v>482</v>
      </c>
      <c r="D550" s="238">
        <v>4</v>
      </c>
      <c r="E550" s="238" t="s">
        <v>154</v>
      </c>
      <c r="F550" s="268">
        <v>254.45</v>
      </c>
      <c r="G550" s="268">
        <v>254.45</v>
      </c>
      <c r="H550" s="239">
        <v>1.137</v>
      </c>
      <c r="I550" s="239">
        <v>1.137</v>
      </c>
      <c r="J550" s="239">
        <f t="shared" si="69"/>
        <v>0.64</v>
      </c>
      <c r="K550" s="239">
        <f t="shared" si="59"/>
        <v>0.80952000000000002</v>
      </c>
      <c r="L550" s="239">
        <f t="shared" si="60"/>
        <v>0.86410000000000009</v>
      </c>
      <c r="M550" s="239">
        <v>6</v>
      </c>
      <c r="N550" s="239">
        <f t="shared" si="70"/>
        <v>0.32747999999999999</v>
      </c>
      <c r="O550" s="239">
        <v>5</v>
      </c>
      <c r="P550" s="239">
        <f t="shared" si="71"/>
        <v>0.27289999999999998</v>
      </c>
      <c r="Q550" s="240">
        <f t="shared" si="63"/>
        <v>160</v>
      </c>
      <c r="R550" s="240">
        <f t="shared" si="64"/>
        <v>202.38</v>
      </c>
      <c r="S550" s="240">
        <f t="shared" si="65"/>
        <v>216.02500000000003</v>
      </c>
      <c r="T550" s="239">
        <f t="shared" si="66"/>
        <v>0.22410000000000008</v>
      </c>
      <c r="U550" s="239">
        <f t="shared" si="67"/>
        <v>5.4580000000000017E-2</v>
      </c>
      <c r="V550" s="292">
        <f t="shared" si="68"/>
        <v>-1</v>
      </c>
    </row>
    <row r="551" spans="1:22" x14ac:dyDescent="0.2">
      <c r="A551" s="307"/>
      <c r="B551" s="33">
        <v>545</v>
      </c>
      <c r="C551" s="237" t="s">
        <v>483</v>
      </c>
      <c r="D551" s="238">
        <v>55</v>
      </c>
      <c r="E551" s="238" t="s">
        <v>154</v>
      </c>
      <c r="F551" s="268">
        <v>2498.98</v>
      </c>
      <c r="G551" s="268">
        <v>2498.98</v>
      </c>
      <c r="H551" s="239">
        <v>17.28</v>
      </c>
      <c r="I551" s="239">
        <v>17.28</v>
      </c>
      <c r="J551" s="239">
        <f t="shared" si="69"/>
        <v>8.8000000000000007</v>
      </c>
      <c r="K551" s="239">
        <f t="shared" si="59"/>
        <v>12.586120000000001</v>
      </c>
      <c r="L551" s="239">
        <f t="shared" si="60"/>
        <v>12.299029200000001</v>
      </c>
      <c r="M551" s="239">
        <v>86</v>
      </c>
      <c r="N551" s="239">
        <f t="shared" si="70"/>
        <v>4.6938800000000001</v>
      </c>
      <c r="O551" s="239">
        <v>91.26</v>
      </c>
      <c r="P551" s="239">
        <f t="shared" si="71"/>
        <v>4.9809707999999997</v>
      </c>
      <c r="Q551" s="240">
        <f t="shared" si="63"/>
        <v>160</v>
      </c>
      <c r="R551" s="240">
        <f t="shared" si="64"/>
        <v>228.83854545454548</v>
      </c>
      <c r="S551" s="240">
        <f t="shared" si="65"/>
        <v>223.61871272727274</v>
      </c>
      <c r="T551" s="239">
        <f t="shared" si="66"/>
        <v>3.4990292000000007</v>
      </c>
      <c r="U551" s="239">
        <f t="shared" si="67"/>
        <v>-0.28709079999999965</v>
      </c>
      <c r="V551" s="292">
        <f t="shared" si="68"/>
        <v>5.2600000000000051</v>
      </c>
    </row>
    <row r="552" spans="1:22" x14ac:dyDescent="0.2">
      <c r="A552" s="307"/>
      <c r="B552" s="33">
        <v>546</v>
      </c>
      <c r="C552" s="237" t="s">
        <v>484</v>
      </c>
      <c r="D552" s="238">
        <v>6</v>
      </c>
      <c r="E552" s="238" t="s">
        <v>154</v>
      </c>
      <c r="F552" s="268">
        <v>337.61</v>
      </c>
      <c r="G552" s="268">
        <v>337.61</v>
      </c>
      <c r="H552" s="239">
        <v>2.2200000000000002</v>
      </c>
      <c r="I552" s="239">
        <v>2.2200000000000002</v>
      </c>
      <c r="J552" s="239">
        <f t="shared" si="69"/>
        <v>0.96</v>
      </c>
      <c r="K552" s="239">
        <f t="shared" si="59"/>
        <v>1.6196200000000003</v>
      </c>
      <c r="L552" s="239">
        <f t="shared" si="60"/>
        <v>1.4558800000000003</v>
      </c>
      <c r="M552" s="239">
        <v>11</v>
      </c>
      <c r="N552" s="239">
        <f t="shared" si="70"/>
        <v>0.60037999999999991</v>
      </c>
      <c r="O552" s="239">
        <v>14</v>
      </c>
      <c r="P552" s="239">
        <f t="shared" si="71"/>
        <v>0.76411999999999991</v>
      </c>
      <c r="Q552" s="240">
        <f t="shared" si="63"/>
        <v>160</v>
      </c>
      <c r="R552" s="240">
        <f t="shared" si="64"/>
        <v>269.93666666666672</v>
      </c>
      <c r="S552" s="240">
        <f t="shared" si="65"/>
        <v>242.64666666666673</v>
      </c>
      <c r="T552" s="239">
        <f t="shared" si="66"/>
        <v>0.49588000000000032</v>
      </c>
      <c r="U552" s="239">
        <f t="shared" si="67"/>
        <v>-0.16374</v>
      </c>
      <c r="V552" s="292">
        <f t="shared" si="68"/>
        <v>3</v>
      </c>
    </row>
    <row r="553" spans="1:22" x14ac:dyDescent="0.2">
      <c r="A553" s="307"/>
      <c r="B553" s="33">
        <v>547</v>
      </c>
      <c r="C553" s="242" t="s">
        <v>485</v>
      </c>
      <c r="D553" s="238">
        <v>7</v>
      </c>
      <c r="E553" s="238" t="s">
        <v>154</v>
      </c>
      <c r="F553" s="268">
        <v>509.44</v>
      </c>
      <c r="G553" s="268">
        <v>509.44</v>
      </c>
      <c r="H553" s="239">
        <v>2.2000000000000002</v>
      </c>
      <c r="I553" s="239">
        <v>2.2000000000000002</v>
      </c>
      <c r="J553" s="239">
        <f t="shared" si="69"/>
        <v>1.1200000000000001</v>
      </c>
      <c r="K553" s="239">
        <f t="shared" si="59"/>
        <v>1.9271000000000003</v>
      </c>
      <c r="L553" s="239">
        <f t="shared" si="60"/>
        <v>1.8233980000000001</v>
      </c>
      <c r="M553" s="239">
        <v>5</v>
      </c>
      <c r="N553" s="239">
        <f t="shared" si="70"/>
        <v>0.27289999999999998</v>
      </c>
      <c r="O553" s="239">
        <v>6.9</v>
      </c>
      <c r="P553" s="239">
        <f t="shared" si="71"/>
        <v>0.37660199999999999</v>
      </c>
      <c r="Q553" s="240">
        <f t="shared" si="63"/>
        <v>160</v>
      </c>
      <c r="R553" s="240">
        <f t="shared" si="64"/>
        <v>275.30000000000007</v>
      </c>
      <c r="S553" s="240">
        <f t="shared" si="65"/>
        <v>260.4854285714286</v>
      </c>
      <c r="T553" s="239">
        <f t="shared" si="66"/>
        <v>0.70339799999999997</v>
      </c>
      <c r="U553" s="239">
        <f t="shared" si="67"/>
        <v>-0.10370200000000002</v>
      </c>
      <c r="V553" s="292">
        <f t="shared" si="68"/>
        <v>1.9000000000000004</v>
      </c>
    </row>
    <row r="554" spans="1:22" x14ac:dyDescent="0.2">
      <c r="A554" s="307"/>
      <c r="B554" s="33">
        <v>548</v>
      </c>
      <c r="C554" s="237" t="s">
        <v>486</v>
      </c>
      <c r="D554" s="238">
        <v>10</v>
      </c>
      <c r="E554" s="238" t="s">
        <v>154</v>
      </c>
      <c r="F554" s="268">
        <v>591.29999999999995</v>
      </c>
      <c r="G554" s="268">
        <v>591.29999999999995</v>
      </c>
      <c r="H554" s="239">
        <v>3.5</v>
      </c>
      <c r="I554" s="239">
        <v>3.5</v>
      </c>
      <c r="J554" s="239">
        <f t="shared" si="69"/>
        <v>1.6</v>
      </c>
      <c r="K554" s="239">
        <f t="shared" si="59"/>
        <v>2.84504</v>
      </c>
      <c r="L554" s="239">
        <f t="shared" si="60"/>
        <v>2.7904599999999999</v>
      </c>
      <c r="M554" s="239">
        <v>12</v>
      </c>
      <c r="N554" s="239">
        <f t="shared" si="70"/>
        <v>0.65495999999999999</v>
      </c>
      <c r="O554" s="239">
        <v>13</v>
      </c>
      <c r="P554" s="239">
        <f t="shared" si="71"/>
        <v>0.70953999999999995</v>
      </c>
      <c r="Q554" s="240">
        <f t="shared" si="63"/>
        <v>160</v>
      </c>
      <c r="R554" s="240">
        <f t="shared" si="64"/>
        <v>284.50400000000002</v>
      </c>
      <c r="S554" s="240">
        <f t="shared" si="65"/>
        <v>279.04599999999999</v>
      </c>
      <c r="T554" s="239">
        <f t="shared" si="66"/>
        <v>1.1904599999999999</v>
      </c>
      <c r="U554" s="239">
        <f t="shared" si="67"/>
        <v>-5.4579999999999962E-2</v>
      </c>
      <c r="V554" s="292">
        <f t="shared" si="68"/>
        <v>1</v>
      </c>
    </row>
    <row r="555" spans="1:22" x14ac:dyDescent="0.2">
      <c r="A555" s="307"/>
      <c r="B555" s="33">
        <v>549</v>
      </c>
      <c r="C555" s="237" t="s">
        <v>487</v>
      </c>
      <c r="D555" s="238">
        <v>7</v>
      </c>
      <c r="E555" s="238" t="s">
        <v>154</v>
      </c>
      <c r="F555" s="268">
        <v>337.32</v>
      </c>
      <c r="G555" s="268">
        <v>337.32</v>
      </c>
      <c r="H555" s="239">
        <v>2.1659999999999999</v>
      </c>
      <c r="I555" s="239">
        <v>2.1659999999999999</v>
      </c>
      <c r="J555" s="239">
        <f t="shared" si="69"/>
        <v>1.1200000000000001</v>
      </c>
      <c r="K555" s="239">
        <f t="shared" si="59"/>
        <v>1.9476799999999999</v>
      </c>
      <c r="L555" s="239">
        <f t="shared" si="60"/>
        <v>2.0022599999999997</v>
      </c>
      <c r="M555" s="239">
        <v>4</v>
      </c>
      <c r="N555" s="239">
        <f t="shared" si="70"/>
        <v>0.21831999999999999</v>
      </c>
      <c r="O555" s="239">
        <v>3</v>
      </c>
      <c r="P555" s="239">
        <f t="shared" si="71"/>
        <v>0.16374</v>
      </c>
      <c r="Q555" s="240">
        <f t="shared" si="63"/>
        <v>160</v>
      </c>
      <c r="R555" s="240">
        <f t="shared" si="64"/>
        <v>278.23999999999995</v>
      </c>
      <c r="S555" s="240">
        <f t="shared" si="65"/>
        <v>286.03714285714284</v>
      </c>
      <c r="T555" s="239">
        <f t="shared" si="66"/>
        <v>0.8822599999999996</v>
      </c>
      <c r="U555" s="239">
        <f t="shared" si="67"/>
        <v>5.457999999999999E-2</v>
      </c>
      <c r="V555" s="292">
        <f t="shared" si="68"/>
        <v>-1</v>
      </c>
    </row>
    <row r="556" spans="1:22" x14ac:dyDescent="0.2">
      <c r="A556" s="307"/>
      <c r="B556" s="33">
        <v>550</v>
      </c>
      <c r="C556" s="237" t="s">
        <v>488</v>
      </c>
      <c r="D556" s="238">
        <v>5</v>
      </c>
      <c r="E556" s="238" t="s">
        <v>154</v>
      </c>
      <c r="F556" s="268">
        <v>323.73</v>
      </c>
      <c r="G556" s="268">
        <v>323.73</v>
      </c>
      <c r="H556" s="239">
        <v>2</v>
      </c>
      <c r="I556" s="239">
        <v>2</v>
      </c>
      <c r="J556" s="239">
        <f t="shared" si="69"/>
        <v>0.8</v>
      </c>
      <c r="K556" s="239">
        <f t="shared" si="59"/>
        <v>1.7816799999999999</v>
      </c>
      <c r="L556" s="239">
        <f t="shared" si="60"/>
        <v>1.934504</v>
      </c>
      <c r="M556" s="239">
        <v>4</v>
      </c>
      <c r="N556" s="239">
        <f t="shared" si="70"/>
        <v>0.21831999999999999</v>
      </c>
      <c r="O556" s="239">
        <v>1.2</v>
      </c>
      <c r="P556" s="239">
        <f t="shared" si="71"/>
        <v>6.5495999999999999E-2</v>
      </c>
      <c r="Q556" s="240">
        <f t="shared" si="63"/>
        <v>160</v>
      </c>
      <c r="R556" s="240">
        <f t="shared" si="64"/>
        <v>356.33599999999996</v>
      </c>
      <c r="S556" s="240">
        <f t="shared" si="65"/>
        <v>386.9008</v>
      </c>
      <c r="T556" s="239">
        <f t="shared" si="66"/>
        <v>1.134504</v>
      </c>
      <c r="U556" s="239">
        <f t="shared" si="67"/>
        <v>0.15282399999999999</v>
      </c>
      <c r="V556" s="292">
        <f t="shared" si="68"/>
        <v>-2.8</v>
      </c>
    </row>
    <row r="557" spans="1:22" x14ac:dyDescent="0.2">
      <c r="A557" s="307"/>
      <c r="B557" s="33">
        <v>551</v>
      </c>
      <c r="C557" s="271" t="s">
        <v>516</v>
      </c>
      <c r="D557" s="272">
        <v>36</v>
      </c>
      <c r="E557" s="272" t="s">
        <v>489</v>
      </c>
      <c r="F557" s="273">
        <v>1501.09</v>
      </c>
      <c r="G557" s="273">
        <v>1501.09</v>
      </c>
      <c r="H557" s="273">
        <v>9.3740000000000006</v>
      </c>
      <c r="I557" s="273">
        <v>9.3740000000000006</v>
      </c>
      <c r="J557" s="274">
        <v>5.76</v>
      </c>
      <c r="K557" s="273">
        <v>7.1300000000000008</v>
      </c>
      <c r="L557" s="273">
        <v>7.0535000000000005</v>
      </c>
      <c r="M557" s="273">
        <v>44</v>
      </c>
      <c r="N557" s="273">
        <v>2.2439999999999998</v>
      </c>
      <c r="O557" s="273">
        <v>45.5</v>
      </c>
      <c r="P557" s="273">
        <v>2.3205</v>
      </c>
      <c r="Q557" s="275">
        <v>160</v>
      </c>
      <c r="R557" s="275">
        <v>198.05555555555557</v>
      </c>
      <c r="S557" s="275">
        <v>195.93055555555557</v>
      </c>
      <c r="T557" s="273">
        <v>1.2935000000000008</v>
      </c>
      <c r="U557" s="273">
        <v>-7.6500000000000234E-2</v>
      </c>
      <c r="V557" s="293">
        <v>1.5</v>
      </c>
    </row>
    <row r="558" spans="1:22" x14ac:dyDescent="0.2">
      <c r="A558" s="307"/>
      <c r="B558" s="33">
        <v>552</v>
      </c>
      <c r="C558" s="276" t="s">
        <v>492</v>
      </c>
      <c r="D558" s="272">
        <v>36</v>
      </c>
      <c r="E558" s="272">
        <v>1969</v>
      </c>
      <c r="F558" s="273">
        <v>1512.63</v>
      </c>
      <c r="G558" s="274">
        <v>1512.63</v>
      </c>
      <c r="H558" s="273">
        <v>10</v>
      </c>
      <c r="I558" s="273">
        <v>10</v>
      </c>
      <c r="J558" s="273">
        <v>5.76</v>
      </c>
      <c r="K558" s="273">
        <v>7.399</v>
      </c>
      <c r="L558" s="273">
        <v>7.4112400000000003</v>
      </c>
      <c r="M558" s="273">
        <v>51</v>
      </c>
      <c r="N558" s="273">
        <v>2.601</v>
      </c>
      <c r="O558" s="273">
        <v>50.76</v>
      </c>
      <c r="P558" s="273">
        <v>2.5887599999999997</v>
      </c>
      <c r="Q558" s="275">
        <v>160</v>
      </c>
      <c r="R558" s="275">
        <v>205.52777777777777</v>
      </c>
      <c r="S558" s="275">
        <v>205.8677777777778</v>
      </c>
      <c r="T558" s="273">
        <v>1.6512400000000005</v>
      </c>
      <c r="U558" s="273">
        <v>1.2240000000000251E-2</v>
      </c>
      <c r="V558" s="293">
        <v>-0.24000000000000199</v>
      </c>
    </row>
    <row r="559" spans="1:22" x14ac:dyDescent="0.2">
      <c r="A559" s="307"/>
      <c r="B559" s="33">
        <v>553</v>
      </c>
      <c r="C559" s="276" t="s">
        <v>517</v>
      </c>
      <c r="D559" s="272">
        <v>45</v>
      </c>
      <c r="E559" s="272">
        <v>1992</v>
      </c>
      <c r="F559" s="273">
        <v>2910.69</v>
      </c>
      <c r="G559" s="273">
        <v>2910.69</v>
      </c>
      <c r="H559" s="273">
        <v>13.763</v>
      </c>
      <c r="I559" s="273">
        <v>13.763</v>
      </c>
      <c r="J559" s="273">
        <v>7.2</v>
      </c>
      <c r="K559" s="273">
        <v>8.3060000000000009</v>
      </c>
      <c r="L559" s="273">
        <v>7.8980000000000006</v>
      </c>
      <c r="M559" s="273">
        <v>107</v>
      </c>
      <c r="N559" s="273">
        <v>5.4569999999999999</v>
      </c>
      <c r="O559" s="273">
        <v>115</v>
      </c>
      <c r="P559" s="273">
        <v>5.8649999999999993</v>
      </c>
      <c r="Q559" s="275">
        <v>160</v>
      </c>
      <c r="R559" s="275">
        <v>184.57777777777781</v>
      </c>
      <c r="S559" s="275">
        <v>175.51111111111112</v>
      </c>
      <c r="T559" s="273">
        <v>0.6980000000000004</v>
      </c>
      <c r="U559" s="273">
        <v>-0.40799999999999947</v>
      </c>
      <c r="V559" s="293">
        <v>8</v>
      </c>
    </row>
    <row r="560" spans="1:22" x14ac:dyDescent="0.2">
      <c r="A560" s="307"/>
      <c r="B560" s="33">
        <v>554</v>
      </c>
      <c r="C560" s="276" t="s">
        <v>518</v>
      </c>
      <c r="D560" s="272">
        <v>24</v>
      </c>
      <c r="E560" s="272">
        <v>1991</v>
      </c>
      <c r="F560" s="273">
        <v>1527.39</v>
      </c>
      <c r="G560" s="273">
        <v>1527.39</v>
      </c>
      <c r="H560" s="273">
        <v>7.9</v>
      </c>
      <c r="I560" s="273">
        <v>7.9</v>
      </c>
      <c r="J560" s="273">
        <v>3.84</v>
      </c>
      <c r="K560" s="273">
        <v>4.0750000000000011</v>
      </c>
      <c r="L560" s="273">
        <v>4.7380000000000004</v>
      </c>
      <c r="M560" s="273">
        <v>75</v>
      </c>
      <c r="N560" s="273">
        <v>3.8249999999999997</v>
      </c>
      <c r="O560" s="273">
        <v>62</v>
      </c>
      <c r="P560" s="273">
        <v>3.1619999999999999</v>
      </c>
      <c r="Q560" s="275">
        <v>160</v>
      </c>
      <c r="R560" s="275">
        <v>169.79166666666671</v>
      </c>
      <c r="S560" s="275">
        <v>197.41666666666666</v>
      </c>
      <c r="T560" s="273">
        <v>0.89800000000000058</v>
      </c>
      <c r="U560" s="273">
        <v>0.66299999999999981</v>
      </c>
      <c r="V560" s="293">
        <v>-13</v>
      </c>
    </row>
    <row r="561" spans="1:22" x14ac:dyDescent="0.2">
      <c r="A561" s="307"/>
      <c r="B561" s="33">
        <v>555</v>
      </c>
      <c r="C561" s="276" t="s">
        <v>519</v>
      </c>
      <c r="D561" s="272">
        <v>24</v>
      </c>
      <c r="E561" s="272">
        <v>1963</v>
      </c>
      <c r="F561" s="273">
        <v>1218.7</v>
      </c>
      <c r="G561" s="273">
        <v>1218.7</v>
      </c>
      <c r="H561" s="273">
        <v>6.1559999999999997</v>
      </c>
      <c r="I561" s="273">
        <v>6.1559999999999997</v>
      </c>
      <c r="J561" s="273">
        <v>3.84</v>
      </c>
      <c r="K561" s="273">
        <v>4.7279999999999998</v>
      </c>
      <c r="L561" s="273">
        <v>4.4026199999999998</v>
      </c>
      <c r="M561" s="273">
        <v>28</v>
      </c>
      <c r="N561" s="273">
        <v>1.4279999999999999</v>
      </c>
      <c r="O561" s="273">
        <v>34.380000000000003</v>
      </c>
      <c r="P561" s="273">
        <v>1.7533799999999999</v>
      </c>
      <c r="Q561" s="275">
        <v>160</v>
      </c>
      <c r="R561" s="275">
        <v>197</v>
      </c>
      <c r="S561" s="275">
        <v>183.4425</v>
      </c>
      <c r="T561" s="273">
        <v>0.5626199999999999</v>
      </c>
      <c r="U561" s="273">
        <v>-0.32538</v>
      </c>
      <c r="V561" s="293">
        <v>6.3800000000000026</v>
      </c>
    </row>
    <row r="562" spans="1:22" x14ac:dyDescent="0.2">
      <c r="A562" s="307"/>
      <c r="B562" s="33">
        <v>556</v>
      </c>
      <c r="C562" s="276" t="s">
        <v>520</v>
      </c>
      <c r="D562" s="272">
        <v>40</v>
      </c>
      <c r="E562" s="272">
        <v>1979</v>
      </c>
      <c r="F562" s="273">
        <v>2233.39</v>
      </c>
      <c r="G562" s="273">
        <v>2233.39</v>
      </c>
      <c r="H562" s="273">
        <v>10.726000000000001</v>
      </c>
      <c r="I562" s="273">
        <v>10.726000000000001</v>
      </c>
      <c r="J562" s="273">
        <v>6.4</v>
      </c>
      <c r="K562" s="273">
        <v>6.8500000000000014</v>
      </c>
      <c r="L562" s="273">
        <v>7.3090000000000011</v>
      </c>
      <c r="M562" s="273">
        <v>76</v>
      </c>
      <c r="N562" s="273">
        <v>3.8759999999999999</v>
      </c>
      <c r="O562" s="273">
        <v>67</v>
      </c>
      <c r="P562" s="273">
        <v>3.4169999999999998</v>
      </c>
      <c r="Q562" s="275">
        <v>160</v>
      </c>
      <c r="R562" s="275">
        <v>171.25000000000006</v>
      </c>
      <c r="S562" s="275">
        <v>182.72500000000002</v>
      </c>
      <c r="T562" s="273">
        <v>0.9090000000000007</v>
      </c>
      <c r="U562" s="273">
        <v>0.45900000000000007</v>
      </c>
      <c r="V562" s="293">
        <v>-9</v>
      </c>
    </row>
    <row r="563" spans="1:22" x14ac:dyDescent="0.2">
      <c r="A563" s="307"/>
      <c r="B563" s="33">
        <v>557</v>
      </c>
      <c r="C563" s="276" t="s">
        <v>521</v>
      </c>
      <c r="D563" s="272">
        <v>18</v>
      </c>
      <c r="E563" s="272"/>
      <c r="F563" s="273">
        <v>1161.96</v>
      </c>
      <c r="G563" s="273">
        <v>1161.96</v>
      </c>
      <c r="H563" s="273">
        <v>5.6840000000000002</v>
      </c>
      <c r="I563" s="273">
        <v>5.6840000000000002</v>
      </c>
      <c r="J563" s="273">
        <v>2.88</v>
      </c>
      <c r="K563" s="273">
        <v>3.4910000000000001</v>
      </c>
      <c r="L563" s="273">
        <v>3.4298000000000002</v>
      </c>
      <c r="M563" s="273">
        <v>43</v>
      </c>
      <c r="N563" s="273">
        <v>2.1930000000000001</v>
      </c>
      <c r="O563" s="273">
        <v>44.2</v>
      </c>
      <c r="P563" s="273">
        <v>2.2542</v>
      </c>
      <c r="Q563" s="275">
        <v>160</v>
      </c>
      <c r="R563" s="275">
        <v>193.94444444444446</v>
      </c>
      <c r="S563" s="275">
        <v>190.54444444444445</v>
      </c>
      <c r="T563" s="273">
        <v>0.54980000000000029</v>
      </c>
      <c r="U563" s="273">
        <v>-6.1199999999999921E-2</v>
      </c>
      <c r="V563" s="293">
        <v>1.2000000000000028</v>
      </c>
    </row>
    <row r="564" spans="1:22" x14ac:dyDescent="0.2">
      <c r="A564" s="307"/>
      <c r="B564" s="33">
        <v>558</v>
      </c>
      <c r="C564" s="276" t="s">
        <v>522</v>
      </c>
      <c r="D564" s="272">
        <v>40</v>
      </c>
      <c r="E564" s="272">
        <v>1979</v>
      </c>
      <c r="F564" s="273">
        <v>2217.69</v>
      </c>
      <c r="G564" s="273">
        <v>2217.69</v>
      </c>
      <c r="H564" s="273">
        <v>10.760999999999999</v>
      </c>
      <c r="I564" s="273">
        <v>10.760999999999999</v>
      </c>
      <c r="J564" s="273">
        <v>6.25</v>
      </c>
      <c r="K564" s="273">
        <v>7.0889999999999995</v>
      </c>
      <c r="L564" s="273">
        <v>7.6193999999999988</v>
      </c>
      <c r="M564" s="273">
        <v>72</v>
      </c>
      <c r="N564" s="273">
        <v>3.6719999999999997</v>
      </c>
      <c r="O564" s="273">
        <v>61.6</v>
      </c>
      <c r="P564" s="273">
        <v>3.1415999999999999</v>
      </c>
      <c r="Q564" s="275">
        <v>156.25</v>
      </c>
      <c r="R564" s="275">
        <v>177.22499999999997</v>
      </c>
      <c r="S564" s="275">
        <v>190.48499999999996</v>
      </c>
      <c r="T564" s="273">
        <v>1.3693999999999988</v>
      </c>
      <c r="U564" s="273">
        <v>0.53039999999999976</v>
      </c>
      <c r="V564" s="293">
        <v>-10.399999999999999</v>
      </c>
    </row>
    <row r="565" spans="1:22" x14ac:dyDescent="0.2">
      <c r="A565" s="307"/>
      <c r="B565" s="33">
        <v>559</v>
      </c>
      <c r="C565" s="276" t="s">
        <v>523</v>
      </c>
      <c r="D565" s="272">
        <v>9</v>
      </c>
      <c r="E565" s="272">
        <v>1991</v>
      </c>
      <c r="F565" s="273">
        <v>570.26</v>
      </c>
      <c r="G565" s="273">
        <v>570.26</v>
      </c>
      <c r="H565" s="273">
        <v>2.9</v>
      </c>
      <c r="I565" s="273">
        <v>2.9</v>
      </c>
      <c r="J565" s="273">
        <v>1.44</v>
      </c>
      <c r="K565" s="273">
        <v>1.7270000000000001</v>
      </c>
      <c r="L565" s="273">
        <v>1.7902399999999998</v>
      </c>
      <c r="M565" s="273">
        <v>23</v>
      </c>
      <c r="N565" s="273">
        <v>1.1729999999999998</v>
      </c>
      <c r="O565" s="273">
        <v>21.76</v>
      </c>
      <c r="P565" s="273">
        <v>1.1097600000000001</v>
      </c>
      <c r="Q565" s="275">
        <v>160</v>
      </c>
      <c r="R565" s="275">
        <v>191.88888888888889</v>
      </c>
      <c r="S565" s="275">
        <v>198.91555555555553</v>
      </c>
      <c r="T565" s="273">
        <v>0.35023999999999988</v>
      </c>
      <c r="U565" s="273">
        <v>6.3239999999999741E-2</v>
      </c>
      <c r="V565" s="293">
        <v>-1.2399999999999984</v>
      </c>
    </row>
    <row r="566" spans="1:22" x14ac:dyDescent="0.2">
      <c r="A566" s="307"/>
      <c r="B566" s="33">
        <v>560</v>
      </c>
      <c r="C566" s="277" t="s">
        <v>524</v>
      </c>
      <c r="D566" s="272">
        <v>12</v>
      </c>
      <c r="E566" s="272">
        <v>1992</v>
      </c>
      <c r="F566" s="273">
        <v>551.05999999999995</v>
      </c>
      <c r="G566" s="273">
        <v>551.05999999999995</v>
      </c>
      <c r="H566" s="273">
        <v>3.4</v>
      </c>
      <c r="I566" s="273">
        <v>3.4</v>
      </c>
      <c r="J566" s="273">
        <v>1.92</v>
      </c>
      <c r="K566" s="273">
        <v>2.4820000000000002</v>
      </c>
      <c r="L566" s="273">
        <v>2.125</v>
      </c>
      <c r="M566" s="273">
        <v>18</v>
      </c>
      <c r="N566" s="273">
        <v>0.91799999999999993</v>
      </c>
      <c r="O566" s="273">
        <v>25</v>
      </c>
      <c r="P566" s="273">
        <v>1.2749999999999999</v>
      </c>
      <c r="Q566" s="275">
        <v>160</v>
      </c>
      <c r="R566" s="275">
        <v>206.83333333333334</v>
      </c>
      <c r="S566" s="275">
        <v>177.08333333333334</v>
      </c>
      <c r="T566" s="273">
        <v>0.20500000000000007</v>
      </c>
      <c r="U566" s="273">
        <v>-0.35699999999999998</v>
      </c>
      <c r="V566" s="293">
        <v>7</v>
      </c>
    </row>
    <row r="567" spans="1:22" x14ac:dyDescent="0.2">
      <c r="A567" s="307"/>
      <c r="B567" s="33">
        <v>561</v>
      </c>
      <c r="C567" s="271" t="s">
        <v>525</v>
      </c>
      <c r="D567" s="272">
        <v>10</v>
      </c>
      <c r="E567" s="272" t="s">
        <v>489</v>
      </c>
      <c r="F567" s="273">
        <v>684.27</v>
      </c>
      <c r="G567" s="273">
        <v>684.27</v>
      </c>
      <c r="H567" s="273">
        <v>3.6230000000000002</v>
      </c>
      <c r="I567" s="273">
        <v>3.6230000000000002</v>
      </c>
      <c r="J567" s="274">
        <v>1.6</v>
      </c>
      <c r="K567" s="273">
        <v>1.8380000000000003</v>
      </c>
      <c r="L567" s="273">
        <v>2.1950000000000003</v>
      </c>
      <c r="M567" s="273">
        <v>35</v>
      </c>
      <c r="N567" s="273">
        <v>1.7849999999999999</v>
      </c>
      <c r="O567" s="273">
        <v>28</v>
      </c>
      <c r="P567" s="273">
        <v>1.4279999999999999</v>
      </c>
      <c r="Q567" s="275">
        <v>160</v>
      </c>
      <c r="R567" s="275">
        <v>183.8</v>
      </c>
      <c r="S567" s="275">
        <v>219.50000000000006</v>
      </c>
      <c r="T567" s="273">
        <v>0.5950000000000002</v>
      </c>
      <c r="U567" s="273">
        <v>0.35699999999999998</v>
      </c>
      <c r="V567" s="293">
        <v>-7</v>
      </c>
    </row>
    <row r="568" spans="1:22" x14ac:dyDescent="0.2">
      <c r="A568" s="307"/>
      <c r="B568" s="33">
        <v>562</v>
      </c>
      <c r="C568" s="276" t="s">
        <v>526</v>
      </c>
      <c r="D568" s="278">
        <v>36</v>
      </c>
      <c r="E568" s="278">
        <v>1967</v>
      </c>
      <c r="F568" s="274">
        <v>1496.32</v>
      </c>
      <c r="G568" s="274">
        <v>1496.32</v>
      </c>
      <c r="H568" s="273">
        <v>10.881</v>
      </c>
      <c r="I568" s="273">
        <v>10.881</v>
      </c>
      <c r="J568" s="273">
        <v>5.76</v>
      </c>
      <c r="K568" s="273">
        <v>7.0050000000000008</v>
      </c>
      <c r="L568" s="273">
        <v>7.7822400000000007</v>
      </c>
      <c r="M568" s="273">
        <v>76</v>
      </c>
      <c r="N568" s="273">
        <v>3.8759999999999999</v>
      </c>
      <c r="O568" s="273">
        <v>60.76</v>
      </c>
      <c r="P568" s="273">
        <v>3.0987599999999995</v>
      </c>
      <c r="Q568" s="275">
        <v>160</v>
      </c>
      <c r="R568" s="275">
        <v>194.58333333333337</v>
      </c>
      <c r="S568" s="275">
        <v>216.17333333333335</v>
      </c>
      <c r="T568" s="273">
        <v>2.0222400000000009</v>
      </c>
      <c r="U568" s="273">
        <v>0.77724000000000038</v>
      </c>
      <c r="V568" s="293">
        <v>-15.240000000000002</v>
      </c>
    </row>
    <row r="569" spans="1:22" x14ac:dyDescent="0.2">
      <c r="A569" s="307"/>
      <c r="B569" s="33">
        <v>563</v>
      </c>
      <c r="C569" s="276" t="s">
        <v>493</v>
      </c>
      <c r="D569" s="272">
        <v>35</v>
      </c>
      <c r="E569" s="272">
        <v>1967</v>
      </c>
      <c r="F569" s="273">
        <v>1476.38</v>
      </c>
      <c r="G569" s="273">
        <v>1476.38</v>
      </c>
      <c r="H569" s="273">
        <v>10</v>
      </c>
      <c r="I569" s="273">
        <v>10</v>
      </c>
      <c r="J569" s="273">
        <v>5.52</v>
      </c>
      <c r="K569" s="273">
        <v>7.3480000000000008</v>
      </c>
      <c r="L569" s="273">
        <v>7.0624000000000002</v>
      </c>
      <c r="M569" s="273">
        <v>52</v>
      </c>
      <c r="N569" s="273">
        <v>2.6519999999999997</v>
      </c>
      <c r="O569" s="273">
        <v>57.6</v>
      </c>
      <c r="P569" s="273">
        <v>2.9375999999999998</v>
      </c>
      <c r="Q569" s="275">
        <v>157.71428571428572</v>
      </c>
      <c r="R569" s="275">
        <v>209.94285714285718</v>
      </c>
      <c r="S569" s="275">
        <v>201.78285714285715</v>
      </c>
      <c r="T569" s="273">
        <v>1.5424000000000007</v>
      </c>
      <c r="U569" s="273">
        <v>-0.28560000000000008</v>
      </c>
      <c r="V569" s="293">
        <v>5.6000000000000014</v>
      </c>
    </row>
    <row r="570" spans="1:22" x14ac:dyDescent="0.2">
      <c r="A570" s="307"/>
      <c r="B570" s="33">
        <v>564</v>
      </c>
      <c r="C570" s="276" t="s">
        <v>494</v>
      </c>
      <c r="D570" s="272">
        <v>36</v>
      </c>
      <c r="E570" s="272">
        <v>1969</v>
      </c>
      <c r="F570" s="273">
        <v>1516.15</v>
      </c>
      <c r="G570" s="273">
        <v>1516.15</v>
      </c>
      <c r="H570" s="273">
        <v>11</v>
      </c>
      <c r="I570" s="273">
        <v>11</v>
      </c>
      <c r="J570" s="273">
        <v>5.76</v>
      </c>
      <c r="K570" s="273">
        <v>7.5830000000000002</v>
      </c>
      <c r="L570" s="273">
        <v>7.5952400000000004</v>
      </c>
      <c r="M570" s="273">
        <v>67</v>
      </c>
      <c r="N570" s="273">
        <v>3.4169999999999998</v>
      </c>
      <c r="O570" s="273">
        <v>66.760000000000005</v>
      </c>
      <c r="P570" s="273">
        <v>3.40476</v>
      </c>
      <c r="Q570" s="275">
        <v>160</v>
      </c>
      <c r="R570" s="275">
        <v>210.63888888888889</v>
      </c>
      <c r="S570" s="275">
        <v>210.97888888888892</v>
      </c>
      <c r="T570" s="273">
        <v>1.8352400000000006</v>
      </c>
      <c r="U570" s="273">
        <v>1.2239999999999807E-2</v>
      </c>
      <c r="V570" s="293">
        <v>-0.23999999999999488</v>
      </c>
    </row>
    <row r="571" spans="1:22" x14ac:dyDescent="0.2">
      <c r="A571" s="307"/>
      <c r="B571" s="33">
        <v>565</v>
      </c>
      <c r="C571" s="276" t="s">
        <v>495</v>
      </c>
      <c r="D571" s="272">
        <v>20</v>
      </c>
      <c r="E571" s="272">
        <v>1969</v>
      </c>
      <c r="F571" s="273">
        <v>1114.26</v>
      </c>
      <c r="G571" s="273">
        <v>1044.44</v>
      </c>
      <c r="H571" s="273">
        <v>6</v>
      </c>
      <c r="I571" s="273">
        <v>6</v>
      </c>
      <c r="J571" s="273">
        <v>3.2</v>
      </c>
      <c r="K571" s="273">
        <v>4.4190000000000005</v>
      </c>
      <c r="L571" s="273">
        <v>4.7249999999999996</v>
      </c>
      <c r="M571" s="273">
        <v>31</v>
      </c>
      <c r="N571" s="273">
        <v>1.581</v>
      </c>
      <c r="O571" s="273">
        <v>25</v>
      </c>
      <c r="P571" s="273">
        <v>1.2749999999999999</v>
      </c>
      <c r="Q571" s="275">
        <v>160</v>
      </c>
      <c r="R571" s="275">
        <v>220.95000000000005</v>
      </c>
      <c r="S571" s="275">
        <v>236.25</v>
      </c>
      <c r="T571" s="273">
        <v>1.5249999999999995</v>
      </c>
      <c r="U571" s="273">
        <v>0.30600000000000005</v>
      </c>
      <c r="V571" s="293">
        <v>-6</v>
      </c>
    </row>
    <row r="572" spans="1:22" x14ac:dyDescent="0.2">
      <c r="A572" s="307"/>
      <c r="B572" s="33">
        <v>566</v>
      </c>
      <c r="C572" s="276" t="s">
        <v>496</v>
      </c>
      <c r="D572" s="272">
        <v>40</v>
      </c>
      <c r="E572" s="272">
        <v>1992</v>
      </c>
      <c r="F572" s="273">
        <v>2207.7600000000002</v>
      </c>
      <c r="G572" s="273">
        <v>2207.7600000000002</v>
      </c>
      <c r="H572" s="273">
        <v>13</v>
      </c>
      <c r="I572" s="273">
        <v>13</v>
      </c>
      <c r="J572" s="273">
        <v>6.4</v>
      </c>
      <c r="K572" s="273">
        <v>8.7669999999999995</v>
      </c>
      <c r="L572" s="273">
        <v>8.3987800000000004</v>
      </c>
      <c r="M572" s="273">
        <v>83</v>
      </c>
      <c r="N572" s="273">
        <v>4.2329999999999997</v>
      </c>
      <c r="O572" s="273">
        <v>90.22</v>
      </c>
      <c r="P572" s="273">
        <v>4.6012199999999996</v>
      </c>
      <c r="Q572" s="275">
        <v>160</v>
      </c>
      <c r="R572" s="275">
        <v>219.17500000000001</v>
      </c>
      <c r="S572" s="275">
        <v>209.96950000000001</v>
      </c>
      <c r="T572" s="273">
        <v>1.99878</v>
      </c>
      <c r="U572" s="273">
        <v>-0.36821999999999999</v>
      </c>
      <c r="V572" s="293">
        <v>7.2199999999999989</v>
      </c>
    </row>
    <row r="573" spans="1:22" x14ac:dyDescent="0.2">
      <c r="A573" s="307"/>
      <c r="B573" s="33">
        <v>567</v>
      </c>
      <c r="C573" s="276" t="s">
        <v>497</v>
      </c>
      <c r="D573" s="272">
        <v>40</v>
      </c>
      <c r="E573" s="272">
        <v>1991</v>
      </c>
      <c r="F573" s="273">
        <v>2200.5</v>
      </c>
      <c r="G573" s="273">
        <v>2200.5</v>
      </c>
      <c r="H573" s="273">
        <v>13</v>
      </c>
      <c r="I573" s="273">
        <v>13</v>
      </c>
      <c r="J573" s="273">
        <v>6.4</v>
      </c>
      <c r="K573" s="273">
        <v>9.3279999999999994</v>
      </c>
      <c r="L573" s="273">
        <v>8.7822999999999993</v>
      </c>
      <c r="M573" s="273">
        <v>72</v>
      </c>
      <c r="N573" s="273">
        <v>3.6719999999999997</v>
      </c>
      <c r="O573" s="273">
        <v>82.7</v>
      </c>
      <c r="P573" s="273">
        <v>4.2176999999999998</v>
      </c>
      <c r="Q573" s="275">
        <v>160</v>
      </c>
      <c r="R573" s="275">
        <v>233.2</v>
      </c>
      <c r="S573" s="275">
        <v>219.55749999999998</v>
      </c>
      <c r="T573" s="273">
        <v>2.382299999999999</v>
      </c>
      <c r="U573" s="273">
        <v>-0.54570000000000007</v>
      </c>
      <c r="V573" s="293">
        <v>10.700000000000003</v>
      </c>
    </row>
    <row r="574" spans="1:22" x14ac:dyDescent="0.2">
      <c r="A574" s="307"/>
      <c r="B574" s="33">
        <v>568</v>
      </c>
      <c r="C574" s="276" t="s">
        <v>498</v>
      </c>
      <c r="D574" s="272">
        <v>20</v>
      </c>
      <c r="E574" s="279">
        <v>1992</v>
      </c>
      <c r="F574" s="273">
        <v>1101.98</v>
      </c>
      <c r="G574" s="273">
        <v>1101.98</v>
      </c>
      <c r="H574" s="273">
        <v>7</v>
      </c>
      <c r="I574" s="273">
        <v>7</v>
      </c>
      <c r="J574" s="273">
        <v>3.2</v>
      </c>
      <c r="K574" s="273">
        <v>5.2149999999999999</v>
      </c>
      <c r="L574" s="273">
        <v>5.6230000000000002</v>
      </c>
      <c r="M574" s="273">
        <v>35</v>
      </c>
      <c r="N574" s="273">
        <v>1.7849999999999999</v>
      </c>
      <c r="O574" s="273">
        <v>27</v>
      </c>
      <c r="P574" s="273">
        <v>1.377</v>
      </c>
      <c r="Q574" s="275">
        <v>160</v>
      </c>
      <c r="R574" s="275">
        <v>260.75</v>
      </c>
      <c r="S574" s="275">
        <v>281.14999999999998</v>
      </c>
      <c r="T574" s="273">
        <v>2.423</v>
      </c>
      <c r="U574" s="273">
        <v>0.40799999999999992</v>
      </c>
      <c r="V574" s="293">
        <v>-8</v>
      </c>
    </row>
    <row r="575" spans="1:22" x14ac:dyDescent="0.2">
      <c r="A575" s="307"/>
      <c r="B575" s="33">
        <v>569</v>
      </c>
      <c r="C575" s="276" t="s">
        <v>527</v>
      </c>
      <c r="D575" s="272">
        <v>20</v>
      </c>
      <c r="E575" s="272">
        <v>1978</v>
      </c>
      <c r="F575" s="273">
        <v>1065.04</v>
      </c>
      <c r="G575" s="273">
        <v>1065.04</v>
      </c>
      <c r="H575" s="273">
        <v>6.8609999999999998</v>
      </c>
      <c r="I575" s="273">
        <v>6.8609999999999998</v>
      </c>
      <c r="J575" s="273">
        <v>3.12</v>
      </c>
      <c r="K575" s="273">
        <v>3.8010000000000002</v>
      </c>
      <c r="L575" s="273">
        <v>5.2534799999999997</v>
      </c>
      <c r="M575" s="273">
        <v>60</v>
      </c>
      <c r="N575" s="273">
        <v>3.0599999999999996</v>
      </c>
      <c r="O575" s="273">
        <v>31.52</v>
      </c>
      <c r="P575" s="273">
        <v>1.6075199999999998</v>
      </c>
      <c r="Q575" s="275">
        <v>156</v>
      </c>
      <c r="R575" s="275">
        <v>190.05</v>
      </c>
      <c r="S575" s="275">
        <v>262.67399999999998</v>
      </c>
      <c r="T575" s="273">
        <v>2.1334799999999996</v>
      </c>
      <c r="U575" s="273">
        <v>1.4524799999999998</v>
      </c>
      <c r="V575" s="293">
        <v>-28.48</v>
      </c>
    </row>
    <row r="576" spans="1:22" x14ac:dyDescent="0.2">
      <c r="A576" s="307"/>
      <c r="B576" s="33">
        <v>570</v>
      </c>
      <c r="C576" s="276" t="s">
        <v>528</v>
      </c>
      <c r="D576" s="272">
        <v>8</v>
      </c>
      <c r="E576" s="272">
        <v>1960</v>
      </c>
      <c r="F576" s="273">
        <v>551.05999999999995</v>
      </c>
      <c r="G576" s="273">
        <v>551.05999999999995</v>
      </c>
      <c r="H576" s="273">
        <v>2.512</v>
      </c>
      <c r="I576" s="273">
        <v>2.512</v>
      </c>
      <c r="J576" s="273">
        <v>0.9</v>
      </c>
      <c r="K576" s="273">
        <v>1.798</v>
      </c>
      <c r="L576" s="273">
        <v>1.9</v>
      </c>
      <c r="M576" s="273">
        <v>14</v>
      </c>
      <c r="N576" s="273">
        <v>0.71399999999999997</v>
      </c>
      <c r="O576" s="273">
        <v>12</v>
      </c>
      <c r="P576" s="273">
        <v>0.61199999999999999</v>
      </c>
      <c r="Q576" s="275">
        <v>112.5</v>
      </c>
      <c r="R576" s="275">
        <v>224.75</v>
      </c>
      <c r="S576" s="275">
        <v>237.5</v>
      </c>
      <c r="T576" s="273">
        <v>0.99999999999999989</v>
      </c>
      <c r="U576" s="273">
        <v>0.10199999999999998</v>
      </c>
      <c r="V576" s="293">
        <v>-2</v>
      </c>
    </row>
    <row r="577" spans="1:22" x14ac:dyDescent="0.2">
      <c r="A577" s="307"/>
      <c r="B577" s="33">
        <v>571</v>
      </c>
      <c r="C577" s="280" t="s">
        <v>530</v>
      </c>
      <c r="D577" s="69">
        <v>70</v>
      </c>
      <c r="E577" s="69">
        <v>2008</v>
      </c>
      <c r="F577" s="281">
        <v>4787.37</v>
      </c>
      <c r="G577" s="281">
        <v>4787.37</v>
      </c>
      <c r="H577" s="70">
        <v>12.39</v>
      </c>
      <c r="I577" s="70">
        <v>12.39</v>
      </c>
      <c r="J577" s="70">
        <v>0</v>
      </c>
      <c r="K577" s="70">
        <v>1.1190000000000015</v>
      </c>
      <c r="L577" s="70">
        <v>2.0426100000000016</v>
      </c>
      <c r="M577" s="70">
        <v>221</v>
      </c>
      <c r="N577" s="70">
        <v>11.270999999999999</v>
      </c>
      <c r="O577" s="70">
        <v>202.89</v>
      </c>
      <c r="P577" s="70">
        <v>10.347389999999999</v>
      </c>
      <c r="Q577" s="71">
        <v>0</v>
      </c>
      <c r="R577" s="71">
        <v>15.985714285714309</v>
      </c>
      <c r="S577" s="71">
        <v>29.180142857142879</v>
      </c>
      <c r="T577" s="70">
        <v>2.0426100000000016</v>
      </c>
      <c r="U577" s="70">
        <v>0.92361000000000004</v>
      </c>
      <c r="V577" s="72">
        <v>-18.110000000000014</v>
      </c>
    </row>
    <row r="578" spans="1:22" x14ac:dyDescent="0.2">
      <c r="A578" s="307"/>
      <c r="B578" s="33">
        <v>572</v>
      </c>
      <c r="C578" s="280" t="s">
        <v>531</v>
      </c>
      <c r="D578" s="69">
        <v>30</v>
      </c>
      <c r="E578" s="69">
        <v>1967</v>
      </c>
      <c r="F578" s="281">
        <v>1550</v>
      </c>
      <c r="G578" s="281">
        <v>1550</v>
      </c>
      <c r="H578" s="70">
        <v>7.2380000000000004</v>
      </c>
      <c r="I578" s="70">
        <v>7.2380000000000004</v>
      </c>
      <c r="J578" s="70">
        <v>0</v>
      </c>
      <c r="K578" s="70">
        <v>7.2380000000000004</v>
      </c>
      <c r="L578" s="70">
        <v>7.2380000000000004</v>
      </c>
      <c r="M578" s="70">
        <v>0</v>
      </c>
      <c r="N578" s="70">
        <v>0</v>
      </c>
      <c r="O578" s="70">
        <v>0</v>
      </c>
      <c r="P578" s="70">
        <v>0</v>
      </c>
      <c r="Q578" s="71">
        <v>0</v>
      </c>
      <c r="R578" s="71">
        <v>241.26666666666668</v>
      </c>
      <c r="S578" s="71">
        <v>241.26666666666668</v>
      </c>
      <c r="T578" s="70">
        <v>7.2380000000000004</v>
      </c>
      <c r="U578" s="70">
        <v>0</v>
      </c>
      <c r="V578" s="72">
        <v>0</v>
      </c>
    </row>
    <row r="579" spans="1:22" x14ac:dyDescent="0.2">
      <c r="A579" s="307"/>
      <c r="B579" s="33">
        <v>573</v>
      </c>
      <c r="C579" s="280" t="s">
        <v>532</v>
      </c>
      <c r="D579" s="69">
        <v>90</v>
      </c>
      <c r="E579" s="69">
        <v>1967</v>
      </c>
      <c r="F579" s="281">
        <v>4485</v>
      </c>
      <c r="G579" s="281">
        <v>4485</v>
      </c>
      <c r="H579" s="70">
        <v>22.062999999999999</v>
      </c>
      <c r="I579" s="70">
        <v>22.062999999999999</v>
      </c>
      <c r="J579" s="70">
        <v>0</v>
      </c>
      <c r="K579" s="70">
        <v>22.062999999999999</v>
      </c>
      <c r="L579" s="70">
        <v>22.062999999999999</v>
      </c>
      <c r="M579" s="70">
        <v>0</v>
      </c>
      <c r="N579" s="70">
        <v>0</v>
      </c>
      <c r="O579" s="70">
        <v>0</v>
      </c>
      <c r="P579" s="70">
        <v>0</v>
      </c>
      <c r="Q579" s="71">
        <v>0</v>
      </c>
      <c r="R579" s="71">
        <v>245.14444444444445</v>
      </c>
      <c r="S579" s="71">
        <v>245.14444444444445</v>
      </c>
      <c r="T579" s="70">
        <v>22.062999999999999</v>
      </c>
      <c r="U579" s="70">
        <v>0</v>
      </c>
      <c r="V579" s="72">
        <v>0</v>
      </c>
    </row>
    <row r="580" spans="1:22" x14ac:dyDescent="0.2">
      <c r="A580" s="307"/>
      <c r="B580" s="33">
        <v>574</v>
      </c>
      <c r="C580" s="68" t="s">
        <v>534</v>
      </c>
      <c r="D580" s="69">
        <v>16</v>
      </c>
      <c r="E580" s="69">
        <v>2005</v>
      </c>
      <c r="F580" s="281">
        <v>1150.31</v>
      </c>
      <c r="G580" s="281">
        <v>1150.31</v>
      </c>
      <c r="H580" s="70">
        <v>2.5209999999999999</v>
      </c>
      <c r="I580" s="70">
        <v>2.5209999999999999</v>
      </c>
      <c r="J580" s="70">
        <v>0.11634799999999999</v>
      </c>
      <c r="K580" s="70">
        <v>0.17500000000000027</v>
      </c>
      <c r="L580" s="70">
        <v>0.23640400000000028</v>
      </c>
      <c r="M580" s="70">
        <v>46</v>
      </c>
      <c r="N580" s="70">
        <v>2.3459999999999996</v>
      </c>
      <c r="O580" s="70">
        <v>44.795999999999999</v>
      </c>
      <c r="P580" s="70">
        <v>2.2845959999999996</v>
      </c>
      <c r="Q580" s="71">
        <v>7.2717499999999999</v>
      </c>
      <c r="R580" s="71">
        <v>10.937500000000016</v>
      </c>
      <c r="S580" s="71">
        <v>14.775250000000018</v>
      </c>
      <c r="T580" s="70">
        <v>0.12005600000000029</v>
      </c>
      <c r="U580" s="70">
        <v>6.1404000000000014E-2</v>
      </c>
      <c r="V580" s="72">
        <v>-1.2040000000000006</v>
      </c>
    </row>
    <row r="581" spans="1:22" x14ac:dyDescent="0.2">
      <c r="A581" s="307"/>
      <c r="B581" s="33">
        <v>575</v>
      </c>
      <c r="C581" s="68" t="s">
        <v>539</v>
      </c>
      <c r="D581" s="69">
        <v>28</v>
      </c>
      <c r="E581" s="69">
        <v>2001</v>
      </c>
      <c r="F581" s="281">
        <v>2440.5300000000002</v>
      </c>
      <c r="G581" s="281">
        <v>2440.5300000000002</v>
      </c>
      <c r="H581" s="70">
        <v>7.048</v>
      </c>
      <c r="I581" s="70">
        <v>7.048</v>
      </c>
      <c r="J581" s="70">
        <v>0.79491100000000003</v>
      </c>
      <c r="K581" s="70">
        <v>1.3870000000000005</v>
      </c>
      <c r="L581" s="70">
        <v>1.1071120000000008</v>
      </c>
      <c r="M581" s="70">
        <v>111</v>
      </c>
      <c r="N581" s="70">
        <v>5.6609999999999996</v>
      </c>
      <c r="O581" s="70">
        <v>116.488</v>
      </c>
      <c r="P581" s="70">
        <v>5.9408879999999993</v>
      </c>
      <c r="Q581" s="71">
        <v>28.389678571428572</v>
      </c>
      <c r="R581" s="71">
        <v>49.535714285714299</v>
      </c>
      <c r="S581" s="71">
        <v>39.539714285714311</v>
      </c>
      <c r="T581" s="70">
        <v>0.31220100000000073</v>
      </c>
      <c r="U581" s="70">
        <v>-0.27988799999999969</v>
      </c>
      <c r="V581" s="72">
        <v>5.4879999999999995</v>
      </c>
    </row>
    <row r="582" spans="1:22" x14ac:dyDescent="0.2">
      <c r="A582" s="307"/>
      <c r="B582" s="33">
        <v>576</v>
      </c>
      <c r="C582" s="68" t="s">
        <v>553</v>
      </c>
      <c r="D582" s="69">
        <v>60</v>
      </c>
      <c r="E582" s="69">
        <v>1985</v>
      </c>
      <c r="F582" s="281">
        <v>3133.55</v>
      </c>
      <c r="G582" s="281">
        <v>3133.55</v>
      </c>
      <c r="H582" s="70">
        <v>16.899000000000001</v>
      </c>
      <c r="I582" s="70">
        <v>16.899000000000001</v>
      </c>
      <c r="J582" s="282">
        <v>11.159522000000001</v>
      </c>
      <c r="K582" s="70">
        <v>10.728000000000002</v>
      </c>
      <c r="L582" s="70">
        <v>11.446062966000001</v>
      </c>
      <c r="M582" s="70">
        <v>121</v>
      </c>
      <c r="N582" s="70">
        <v>6.1709999999999994</v>
      </c>
      <c r="O582" s="70">
        <v>106.920334</v>
      </c>
      <c r="P582" s="70">
        <v>5.4529370339999996</v>
      </c>
      <c r="Q582" s="71">
        <v>185.99203333333335</v>
      </c>
      <c r="R582" s="71">
        <v>178.80000000000004</v>
      </c>
      <c r="S582" s="71">
        <v>190.76771610000003</v>
      </c>
      <c r="T582" s="70">
        <v>0.28654096600000045</v>
      </c>
      <c r="U582" s="70">
        <v>0.71806296599999975</v>
      </c>
      <c r="V582" s="72">
        <v>-14.079666000000003</v>
      </c>
    </row>
    <row r="583" spans="1:22" x14ac:dyDescent="0.2">
      <c r="A583" s="307"/>
      <c r="B583" s="33">
        <v>577</v>
      </c>
      <c r="C583" s="68" t="s">
        <v>556</v>
      </c>
      <c r="D583" s="69">
        <v>40</v>
      </c>
      <c r="E583" s="69">
        <v>1987</v>
      </c>
      <c r="F583" s="281">
        <v>2155.0100000000002</v>
      </c>
      <c r="G583" s="281">
        <v>2155.0100000000002</v>
      </c>
      <c r="H583" s="70">
        <v>12.403</v>
      </c>
      <c r="I583" s="70">
        <v>12.403</v>
      </c>
      <c r="J583" s="282">
        <v>7.6531599999999997</v>
      </c>
      <c r="K583" s="70">
        <v>7.3030000000000008</v>
      </c>
      <c r="L583" s="70">
        <v>7.8903156430000001</v>
      </c>
      <c r="M583" s="70">
        <v>100</v>
      </c>
      <c r="N583" s="70">
        <v>5.0999999999999996</v>
      </c>
      <c r="O583" s="70">
        <v>88.484007000000005</v>
      </c>
      <c r="P583" s="70">
        <v>4.5126843570000004</v>
      </c>
      <c r="Q583" s="71">
        <v>191.32900000000001</v>
      </c>
      <c r="R583" s="71">
        <v>182.57500000000002</v>
      </c>
      <c r="S583" s="71">
        <v>197.257891075</v>
      </c>
      <c r="T583" s="70">
        <v>0.23715564300000036</v>
      </c>
      <c r="U583" s="70">
        <v>0.58731564299999928</v>
      </c>
      <c r="V583" s="72">
        <v>-11.515992999999995</v>
      </c>
    </row>
    <row r="584" spans="1:22" x14ac:dyDescent="0.2">
      <c r="A584" s="307"/>
      <c r="B584" s="33">
        <v>578</v>
      </c>
      <c r="C584" s="68" t="s">
        <v>565</v>
      </c>
      <c r="D584" s="69">
        <v>25</v>
      </c>
      <c r="E584" s="69">
        <v>1940</v>
      </c>
      <c r="F584" s="281">
        <v>1544.26</v>
      </c>
      <c r="G584" s="281">
        <v>1544.26</v>
      </c>
      <c r="H584" s="70">
        <v>8.31</v>
      </c>
      <c r="I584" s="70">
        <v>8.31</v>
      </c>
      <c r="J584" s="70">
        <v>3.2559999999999998</v>
      </c>
      <c r="K584" s="70">
        <v>3.822000000000001</v>
      </c>
      <c r="L584" s="70">
        <v>5.7940170000000002</v>
      </c>
      <c r="M584" s="70">
        <v>88</v>
      </c>
      <c r="N584" s="70">
        <v>4.4879999999999995</v>
      </c>
      <c r="O584" s="70">
        <v>49.332999999999998</v>
      </c>
      <c r="P584" s="70">
        <v>2.5159829999999999</v>
      </c>
      <c r="Q584" s="71">
        <v>130.24</v>
      </c>
      <c r="R584" s="71">
        <v>152.88000000000002</v>
      </c>
      <c r="S584" s="71">
        <v>231.76067999999998</v>
      </c>
      <c r="T584" s="70">
        <v>2.5380170000000004</v>
      </c>
      <c r="U584" s="70">
        <v>1.9720169999999997</v>
      </c>
      <c r="V584" s="72">
        <v>-38.667000000000002</v>
      </c>
    </row>
    <row r="585" spans="1:22" x14ac:dyDescent="0.2">
      <c r="A585" s="307"/>
      <c r="B585" s="33">
        <v>579</v>
      </c>
      <c r="C585" s="68" t="s">
        <v>566</v>
      </c>
      <c r="D585" s="69">
        <v>12</v>
      </c>
      <c r="E585" s="69">
        <v>1952</v>
      </c>
      <c r="F585" s="281">
        <v>548.26</v>
      </c>
      <c r="G585" s="281">
        <v>548.26</v>
      </c>
      <c r="H585" s="70">
        <v>1.738</v>
      </c>
      <c r="I585" s="70">
        <v>1.738</v>
      </c>
      <c r="J585" s="282">
        <v>0.408084</v>
      </c>
      <c r="K585" s="70">
        <v>0.51400000000000001</v>
      </c>
      <c r="L585" s="70">
        <v>0.4744750000000002</v>
      </c>
      <c r="M585" s="70">
        <v>24</v>
      </c>
      <c r="N585" s="70">
        <v>1.224</v>
      </c>
      <c r="O585" s="70">
        <v>24.774999999999999</v>
      </c>
      <c r="P585" s="70">
        <v>1.2635249999999998</v>
      </c>
      <c r="Q585" s="71">
        <v>34.006999999999998</v>
      </c>
      <c r="R585" s="71">
        <v>42.833333333333336</v>
      </c>
      <c r="S585" s="71">
        <v>39.539583333333347</v>
      </c>
      <c r="T585" s="70">
        <v>6.63910000000002E-2</v>
      </c>
      <c r="U585" s="70">
        <v>-3.952499999999981E-2</v>
      </c>
      <c r="V585" s="72">
        <v>0.77499999999999858</v>
      </c>
    </row>
    <row r="586" spans="1:22" x14ac:dyDescent="0.2">
      <c r="A586" s="307"/>
      <c r="B586" s="33">
        <v>580</v>
      </c>
      <c r="C586" s="68" t="s">
        <v>569</v>
      </c>
      <c r="D586" s="69">
        <v>6</v>
      </c>
      <c r="E586" s="69">
        <v>1959</v>
      </c>
      <c r="F586" s="281">
        <v>310.93</v>
      </c>
      <c r="G586" s="281">
        <v>310.93</v>
      </c>
      <c r="H586" s="70">
        <v>1.5860000000000001</v>
      </c>
      <c r="I586" s="70">
        <v>1.5860000000000001</v>
      </c>
      <c r="J586" s="282">
        <v>0.06</v>
      </c>
      <c r="K586" s="70">
        <v>0.31100000000000017</v>
      </c>
      <c r="L586" s="70">
        <v>0.58084100000000016</v>
      </c>
      <c r="M586" s="70">
        <v>25</v>
      </c>
      <c r="N586" s="70">
        <v>1.2749999999999999</v>
      </c>
      <c r="O586" s="70">
        <v>19.709</v>
      </c>
      <c r="P586" s="70">
        <v>1.0051589999999999</v>
      </c>
      <c r="Q586" s="71">
        <v>10</v>
      </c>
      <c r="R586" s="71">
        <v>51.833333333333364</v>
      </c>
      <c r="S586" s="71">
        <v>96.806833333333358</v>
      </c>
      <c r="T586" s="70">
        <v>0.52084100000000011</v>
      </c>
      <c r="U586" s="70">
        <v>0.269841</v>
      </c>
      <c r="V586" s="72">
        <v>-5.2910000000000004</v>
      </c>
    </row>
    <row r="587" spans="1:22" ht="13.5" thickBot="1" x14ac:dyDescent="0.25">
      <c r="A587" s="308"/>
      <c r="B587" s="43">
        <v>581</v>
      </c>
      <c r="C587" s="77" t="s">
        <v>591</v>
      </c>
      <c r="D587" s="73">
        <v>20</v>
      </c>
      <c r="E587" s="73">
        <v>1985</v>
      </c>
      <c r="F587" s="74">
        <v>1099.8</v>
      </c>
      <c r="G587" s="74">
        <v>1099.8</v>
      </c>
      <c r="H587" s="74">
        <v>6.0510000000000002</v>
      </c>
      <c r="I587" s="74">
        <v>6.0510000000000002</v>
      </c>
      <c r="J587" s="78">
        <v>3.2</v>
      </c>
      <c r="K587" s="74">
        <v>4.6230000000000002</v>
      </c>
      <c r="L587" s="74">
        <v>4.649877</v>
      </c>
      <c r="M587" s="74">
        <v>28</v>
      </c>
      <c r="N587" s="74">
        <v>1.4279999999999999</v>
      </c>
      <c r="O587" s="74">
        <v>27.472999999999999</v>
      </c>
      <c r="P587" s="74">
        <v>1.4011229999999999</v>
      </c>
      <c r="Q587" s="75">
        <v>160</v>
      </c>
      <c r="R587" s="75">
        <v>231.15</v>
      </c>
      <c r="S587" s="75">
        <v>232.49385000000001</v>
      </c>
      <c r="T587" s="74">
        <v>1.4498769999999999</v>
      </c>
      <c r="U587" s="74">
        <v>2.687700000000004E-2</v>
      </c>
      <c r="V587" s="76">
        <v>-0.52700000000000102</v>
      </c>
    </row>
    <row r="588" spans="1:22" x14ac:dyDescent="0.2">
      <c r="B588" s="17"/>
      <c r="C588" s="17"/>
      <c r="D588" s="16"/>
      <c r="E588" s="16"/>
      <c r="F588" s="18"/>
      <c r="G588" s="18"/>
      <c r="H588" s="18"/>
      <c r="I588" s="18"/>
      <c r="J588" s="18"/>
      <c r="K588" s="18"/>
      <c r="L588" s="18"/>
      <c r="M588" s="18"/>
      <c r="N588" s="18"/>
      <c r="O588" s="18"/>
      <c r="P588" s="18"/>
      <c r="Q588" s="19"/>
      <c r="R588" s="19"/>
      <c r="S588" s="19"/>
      <c r="T588" s="19"/>
      <c r="U588" s="19"/>
      <c r="V588" s="19"/>
    </row>
    <row r="589" spans="1:22" x14ac:dyDescent="0.2">
      <c r="B589" s="17"/>
      <c r="C589" s="17"/>
      <c r="D589" s="16"/>
      <c r="E589" s="16"/>
      <c r="F589" s="18"/>
      <c r="G589" s="18"/>
      <c r="H589" s="18"/>
      <c r="I589" s="18"/>
      <c r="J589" s="18"/>
      <c r="K589" s="18"/>
      <c r="L589" s="18"/>
      <c r="M589" s="18"/>
      <c r="N589" s="18"/>
      <c r="O589" s="18"/>
      <c r="P589" s="18"/>
      <c r="Q589" s="19"/>
      <c r="R589" s="19"/>
      <c r="S589" s="19"/>
      <c r="T589" s="19"/>
      <c r="U589" s="19"/>
      <c r="V589" s="19"/>
    </row>
    <row r="590" spans="1:22" x14ac:dyDescent="0.2">
      <c r="B590" s="17"/>
      <c r="C590" s="17"/>
      <c r="D590" s="16"/>
      <c r="E590" s="16"/>
      <c r="F590" s="18"/>
      <c r="G590" s="18"/>
      <c r="H590" s="18"/>
      <c r="I590" s="18"/>
      <c r="J590" s="18"/>
      <c r="K590" s="18"/>
      <c r="L590" s="18"/>
      <c r="M590" s="18"/>
      <c r="N590" s="18"/>
      <c r="O590" s="18"/>
      <c r="P590" s="18"/>
      <c r="Q590" s="19"/>
      <c r="R590" s="19"/>
      <c r="S590" s="19"/>
      <c r="T590" s="19"/>
      <c r="U590" s="19"/>
      <c r="V590" s="19"/>
    </row>
    <row r="591" spans="1:22" x14ac:dyDescent="0.2">
      <c r="B591" s="17"/>
      <c r="C591" s="17"/>
      <c r="D591" s="16"/>
      <c r="E591" s="16"/>
      <c r="F591" s="18"/>
      <c r="G591" s="18"/>
      <c r="H591" s="18"/>
      <c r="I591" s="18"/>
      <c r="J591" s="18"/>
      <c r="K591" s="18"/>
      <c r="L591" s="18"/>
      <c r="M591" s="18"/>
      <c r="N591" s="18"/>
      <c r="O591" s="18"/>
      <c r="P591" s="18"/>
      <c r="Q591" s="19"/>
      <c r="R591" s="19"/>
      <c r="S591" s="19"/>
      <c r="T591" s="19"/>
      <c r="U591" s="19"/>
      <c r="V591" s="19"/>
    </row>
    <row r="592" spans="1:22" x14ac:dyDescent="0.2">
      <c r="B592" s="17"/>
      <c r="C592" s="17"/>
      <c r="D592" s="16"/>
      <c r="E592" s="16"/>
      <c r="F592" s="18"/>
      <c r="G592" s="18"/>
      <c r="H592" s="18"/>
      <c r="I592" s="18"/>
      <c r="J592" s="18"/>
      <c r="K592" s="18"/>
      <c r="L592" s="18"/>
      <c r="M592" s="18"/>
      <c r="N592" s="18"/>
      <c r="O592" s="18"/>
      <c r="P592" s="18"/>
      <c r="Q592" s="19"/>
      <c r="R592" s="19"/>
      <c r="S592" s="19"/>
      <c r="T592" s="19"/>
      <c r="U592" s="19"/>
      <c r="V592" s="19"/>
    </row>
    <row r="593" spans="2:22" x14ac:dyDescent="0.2">
      <c r="B593" s="17"/>
      <c r="C593" s="17"/>
      <c r="D593" s="16"/>
      <c r="E593" s="16"/>
      <c r="F593" s="18"/>
      <c r="G593" s="18"/>
      <c r="H593" s="18"/>
      <c r="I593" s="18"/>
      <c r="J593" s="18"/>
      <c r="K593" s="18"/>
      <c r="L593" s="18"/>
      <c r="M593" s="18"/>
      <c r="N593" s="18"/>
      <c r="O593" s="18"/>
      <c r="P593" s="18"/>
      <c r="Q593" s="19"/>
      <c r="R593" s="19"/>
      <c r="S593" s="19"/>
      <c r="T593" s="19"/>
      <c r="U593" s="19"/>
      <c r="V593" s="19"/>
    </row>
    <row r="594" spans="2:22" x14ac:dyDescent="0.2">
      <c r="B594" s="17"/>
      <c r="C594" s="17"/>
      <c r="D594" s="16"/>
      <c r="E594" s="16"/>
      <c r="F594" s="18"/>
      <c r="G594" s="18"/>
      <c r="H594" s="18"/>
      <c r="I594" s="18"/>
      <c r="J594" s="18"/>
      <c r="K594" s="18"/>
      <c r="L594" s="18"/>
      <c r="M594" s="18"/>
      <c r="N594" s="18"/>
      <c r="O594" s="18"/>
      <c r="P594" s="18"/>
      <c r="Q594" s="19"/>
      <c r="R594" s="19"/>
      <c r="S594" s="19"/>
      <c r="T594" s="19"/>
      <c r="U594" s="19"/>
      <c r="V594" s="19"/>
    </row>
    <row r="595" spans="2:22" x14ac:dyDescent="0.2">
      <c r="B595" s="17"/>
      <c r="C595" s="17"/>
      <c r="D595" s="16"/>
      <c r="E595" s="16"/>
      <c r="F595" s="18"/>
      <c r="G595" s="18"/>
      <c r="H595" s="18"/>
      <c r="I595" s="18"/>
      <c r="J595" s="18"/>
      <c r="K595" s="18"/>
      <c r="L595" s="18"/>
      <c r="M595" s="18"/>
      <c r="N595" s="18"/>
      <c r="O595" s="18"/>
      <c r="P595" s="18"/>
      <c r="Q595" s="19"/>
      <c r="R595" s="19"/>
      <c r="S595" s="19"/>
      <c r="T595" s="19"/>
      <c r="U595" s="19"/>
      <c r="V595" s="19"/>
    </row>
    <row r="596" spans="2:22" x14ac:dyDescent="0.2">
      <c r="B596" s="17"/>
      <c r="C596" s="17"/>
      <c r="D596" s="16"/>
      <c r="E596" s="16"/>
      <c r="F596" s="18"/>
      <c r="G596" s="18"/>
      <c r="H596" s="18"/>
      <c r="I596" s="18"/>
      <c r="J596" s="18"/>
      <c r="K596" s="18"/>
      <c r="L596" s="18"/>
      <c r="M596" s="18"/>
      <c r="N596" s="18"/>
      <c r="O596" s="18"/>
      <c r="P596" s="18"/>
      <c r="Q596" s="19"/>
      <c r="R596" s="19"/>
      <c r="S596" s="19"/>
      <c r="T596" s="19"/>
      <c r="U596" s="19"/>
      <c r="V596" s="19"/>
    </row>
    <row r="597" spans="2:22" x14ac:dyDescent="0.2">
      <c r="B597" s="17"/>
      <c r="C597" s="17"/>
      <c r="D597" s="16"/>
      <c r="E597" s="16"/>
      <c r="F597" s="18"/>
      <c r="G597" s="18"/>
      <c r="H597" s="18"/>
      <c r="I597" s="18"/>
      <c r="J597" s="18"/>
      <c r="K597" s="18"/>
      <c r="L597" s="18"/>
      <c r="M597" s="18"/>
      <c r="N597" s="18"/>
      <c r="O597" s="18"/>
      <c r="P597" s="18"/>
      <c r="Q597" s="19"/>
      <c r="R597" s="19"/>
      <c r="S597" s="19"/>
      <c r="T597" s="19"/>
      <c r="U597" s="19"/>
      <c r="V597" s="19"/>
    </row>
    <row r="598" spans="2:22" x14ac:dyDescent="0.2">
      <c r="B598" s="17"/>
      <c r="C598" s="17"/>
      <c r="D598" s="16"/>
      <c r="E598" s="16"/>
      <c r="F598" s="18"/>
      <c r="G598" s="18"/>
      <c r="H598" s="18"/>
      <c r="I598" s="18"/>
      <c r="J598" s="18"/>
      <c r="K598" s="18"/>
      <c r="L598" s="18"/>
      <c r="M598" s="18"/>
      <c r="N598" s="18"/>
      <c r="O598" s="18"/>
      <c r="P598" s="18"/>
      <c r="Q598" s="19"/>
      <c r="R598" s="19"/>
      <c r="S598" s="19"/>
      <c r="T598" s="19"/>
      <c r="U598" s="19"/>
      <c r="V598" s="19"/>
    </row>
    <row r="599" spans="2:22" x14ac:dyDescent="0.2">
      <c r="B599" s="17"/>
      <c r="C599" s="17"/>
      <c r="D599" s="16"/>
      <c r="E599" s="16"/>
      <c r="F599" s="18"/>
      <c r="G599" s="18"/>
      <c r="H599" s="18"/>
      <c r="I599" s="18"/>
      <c r="J599" s="18"/>
      <c r="K599" s="18"/>
      <c r="L599" s="18"/>
      <c r="M599" s="18"/>
      <c r="N599" s="18"/>
      <c r="O599" s="18"/>
      <c r="P599" s="18"/>
      <c r="Q599" s="19"/>
      <c r="R599" s="19"/>
      <c r="S599" s="19"/>
      <c r="T599" s="19"/>
      <c r="U599" s="19"/>
      <c r="V599" s="19"/>
    </row>
    <row r="600" spans="2:22" x14ac:dyDescent="0.2">
      <c r="B600" s="17"/>
      <c r="C600" s="17"/>
      <c r="D600" s="16"/>
      <c r="E600" s="16"/>
      <c r="F600" s="18"/>
      <c r="G600" s="18"/>
      <c r="H600" s="18"/>
      <c r="I600" s="18"/>
      <c r="J600" s="18"/>
      <c r="K600" s="18"/>
      <c r="L600" s="18"/>
      <c r="M600" s="18"/>
      <c r="N600" s="18"/>
      <c r="O600" s="18"/>
      <c r="P600" s="18"/>
      <c r="Q600" s="19"/>
      <c r="R600" s="19"/>
      <c r="S600" s="19"/>
      <c r="T600" s="19"/>
      <c r="U600" s="19"/>
      <c r="V600" s="19"/>
    </row>
    <row r="601" spans="2:22" x14ac:dyDescent="0.2">
      <c r="B601" s="17"/>
      <c r="C601" s="17"/>
      <c r="D601" s="16"/>
      <c r="E601" s="16"/>
      <c r="F601" s="18"/>
      <c r="G601" s="18"/>
      <c r="H601" s="18"/>
      <c r="I601" s="18"/>
      <c r="J601" s="18"/>
      <c r="K601" s="18"/>
      <c r="L601" s="18"/>
      <c r="M601" s="18"/>
      <c r="N601" s="18"/>
      <c r="O601" s="18"/>
      <c r="P601" s="18"/>
      <c r="Q601" s="19"/>
      <c r="R601" s="19"/>
      <c r="S601" s="19"/>
      <c r="T601" s="19"/>
      <c r="U601" s="19"/>
      <c r="V601" s="19"/>
    </row>
    <row r="602" spans="2:22" x14ac:dyDescent="0.2">
      <c r="B602" s="17"/>
      <c r="C602" s="17"/>
      <c r="D602" s="16"/>
      <c r="E602" s="16"/>
      <c r="F602" s="18"/>
      <c r="G602" s="18"/>
      <c r="H602" s="18"/>
      <c r="I602" s="18"/>
      <c r="J602" s="18"/>
      <c r="K602" s="18"/>
      <c r="L602" s="18"/>
      <c r="M602" s="18"/>
      <c r="N602" s="18"/>
      <c r="O602" s="18"/>
      <c r="P602" s="18"/>
      <c r="Q602" s="19"/>
      <c r="R602" s="19"/>
      <c r="S602" s="19"/>
      <c r="T602" s="19"/>
      <c r="U602" s="19"/>
      <c r="V602" s="19"/>
    </row>
    <row r="603" spans="2:22" x14ac:dyDescent="0.2">
      <c r="B603" s="17"/>
      <c r="C603" s="17"/>
      <c r="D603" s="16"/>
      <c r="E603" s="16"/>
      <c r="F603" s="18"/>
      <c r="G603" s="18"/>
      <c r="H603" s="18"/>
      <c r="I603" s="18"/>
      <c r="J603" s="18"/>
      <c r="K603" s="18"/>
      <c r="L603" s="18"/>
      <c r="M603" s="18"/>
      <c r="N603" s="18"/>
      <c r="O603" s="18"/>
      <c r="P603" s="18"/>
      <c r="Q603" s="19"/>
      <c r="R603" s="19"/>
      <c r="S603" s="19"/>
      <c r="T603" s="19"/>
      <c r="U603" s="19"/>
      <c r="V603" s="19"/>
    </row>
    <row r="604" spans="2:22" x14ac:dyDescent="0.2">
      <c r="B604" s="17"/>
      <c r="C604" s="17"/>
      <c r="D604" s="16"/>
      <c r="E604" s="16"/>
      <c r="F604" s="18"/>
      <c r="G604" s="18"/>
      <c r="H604" s="18"/>
      <c r="I604" s="18"/>
      <c r="J604" s="18"/>
      <c r="K604" s="18"/>
      <c r="L604" s="18"/>
      <c r="M604" s="18"/>
      <c r="N604" s="18"/>
      <c r="O604" s="18"/>
      <c r="P604" s="18"/>
      <c r="Q604" s="19"/>
      <c r="R604" s="19"/>
      <c r="S604" s="19"/>
      <c r="T604" s="19"/>
      <c r="U604" s="19"/>
      <c r="V604" s="19"/>
    </row>
    <row r="605" spans="2:22" x14ac:dyDescent="0.2">
      <c r="B605" s="17"/>
      <c r="C605" s="17"/>
      <c r="D605" s="16"/>
      <c r="E605" s="16"/>
      <c r="F605" s="18"/>
      <c r="G605" s="18"/>
      <c r="H605" s="18"/>
      <c r="I605" s="18"/>
      <c r="J605" s="18"/>
      <c r="K605" s="18"/>
      <c r="L605" s="18"/>
      <c r="M605" s="18"/>
      <c r="N605" s="18"/>
      <c r="O605" s="18"/>
      <c r="P605" s="18"/>
      <c r="Q605" s="19"/>
      <c r="R605" s="19"/>
      <c r="S605" s="19"/>
      <c r="T605" s="19"/>
      <c r="U605" s="19"/>
      <c r="V605" s="19"/>
    </row>
    <row r="606" spans="2:22" x14ac:dyDescent="0.2">
      <c r="B606" s="17"/>
      <c r="C606" s="17"/>
      <c r="D606" s="16"/>
      <c r="E606" s="16"/>
      <c r="F606" s="18"/>
      <c r="G606" s="18"/>
      <c r="H606" s="18"/>
      <c r="I606" s="18"/>
      <c r="J606" s="18"/>
      <c r="K606" s="18"/>
      <c r="L606" s="18"/>
      <c r="M606" s="18"/>
      <c r="N606" s="18"/>
      <c r="O606" s="18"/>
      <c r="P606" s="18"/>
      <c r="Q606" s="19"/>
      <c r="R606" s="19"/>
      <c r="S606" s="19"/>
      <c r="T606" s="19"/>
      <c r="U606" s="19"/>
      <c r="V606" s="19"/>
    </row>
    <row r="607" spans="2:22" x14ac:dyDescent="0.2">
      <c r="B607" s="17"/>
      <c r="C607" s="17"/>
      <c r="D607" s="16"/>
      <c r="E607" s="16"/>
      <c r="F607" s="18"/>
      <c r="G607" s="18"/>
      <c r="H607" s="18"/>
      <c r="I607" s="18"/>
      <c r="J607" s="18"/>
      <c r="K607" s="18"/>
      <c r="L607" s="18"/>
      <c r="M607" s="18"/>
      <c r="N607" s="18"/>
      <c r="O607" s="18"/>
      <c r="P607" s="18"/>
      <c r="Q607" s="19"/>
      <c r="R607" s="19"/>
      <c r="S607" s="19"/>
      <c r="T607" s="19"/>
      <c r="U607" s="19"/>
      <c r="V607" s="19"/>
    </row>
    <row r="608" spans="2:22" x14ac:dyDescent="0.2">
      <c r="B608" s="17"/>
      <c r="C608" s="17"/>
      <c r="D608" s="16"/>
      <c r="E608" s="16"/>
      <c r="F608" s="18"/>
      <c r="G608" s="18"/>
      <c r="H608" s="18"/>
      <c r="I608" s="18"/>
      <c r="J608" s="18"/>
      <c r="K608" s="18"/>
      <c r="L608" s="18"/>
      <c r="M608" s="18"/>
      <c r="N608" s="18"/>
      <c r="O608" s="18"/>
      <c r="P608" s="18"/>
      <c r="Q608" s="19"/>
      <c r="R608" s="19"/>
      <c r="S608" s="19"/>
      <c r="T608" s="19"/>
      <c r="U608" s="19"/>
      <c r="V608" s="19"/>
    </row>
    <row r="609" spans="2:22" x14ac:dyDescent="0.2">
      <c r="B609" s="17"/>
      <c r="C609" s="17"/>
      <c r="D609" s="16"/>
      <c r="E609" s="16"/>
      <c r="F609" s="18"/>
      <c r="G609" s="18"/>
      <c r="H609" s="18"/>
      <c r="I609" s="18"/>
      <c r="J609" s="18"/>
      <c r="K609" s="18"/>
      <c r="L609" s="18"/>
      <c r="M609" s="18"/>
      <c r="N609" s="18"/>
      <c r="O609" s="18"/>
      <c r="P609" s="18"/>
      <c r="Q609" s="19"/>
      <c r="R609" s="19"/>
      <c r="S609" s="19"/>
      <c r="T609" s="19"/>
      <c r="U609" s="19"/>
      <c r="V609" s="19"/>
    </row>
    <row r="610" spans="2:22" x14ac:dyDescent="0.2">
      <c r="B610" s="17"/>
      <c r="C610" s="17"/>
      <c r="D610" s="16"/>
      <c r="E610" s="16"/>
      <c r="F610" s="18"/>
      <c r="G610" s="18"/>
      <c r="H610" s="18"/>
      <c r="I610" s="18"/>
      <c r="J610" s="18"/>
      <c r="K610" s="18"/>
      <c r="L610" s="18"/>
      <c r="M610" s="18"/>
      <c r="N610" s="18"/>
      <c r="O610" s="18"/>
      <c r="P610" s="18"/>
      <c r="Q610" s="19"/>
      <c r="R610" s="19"/>
      <c r="S610" s="19"/>
      <c r="T610" s="19"/>
      <c r="U610" s="19"/>
      <c r="V610" s="19"/>
    </row>
    <row r="611" spans="2:22" x14ac:dyDescent="0.2">
      <c r="B611" s="17"/>
      <c r="C611" s="17"/>
      <c r="D611" s="16"/>
      <c r="E611" s="16"/>
      <c r="F611" s="18"/>
      <c r="G611" s="18"/>
      <c r="H611" s="18"/>
      <c r="I611" s="18"/>
      <c r="J611" s="18"/>
      <c r="K611" s="18"/>
      <c r="L611" s="18"/>
      <c r="M611" s="18"/>
      <c r="N611" s="18"/>
      <c r="O611" s="18"/>
      <c r="P611" s="18"/>
      <c r="Q611" s="19"/>
      <c r="R611" s="19"/>
      <c r="S611" s="19"/>
      <c r="T611" s="19"/>
      <c r="U611" s="19"/>
      <c r="V611" s="19"/>
    </row>
    <row r="612" spans="2:22" x14ac:dyDescent="0.2">
      <c r="B612" s="17"/>
      <c r="C612" s="17"/>
      <c r="D612" s="16"/>
      <c r="E612" s="16"/>
      <c r="F612" s="18"/>
      <c r="G612" s="18"/>
      <c r="H612" s="18"/>
      <c r="I612" s="18"/>
      <c r="J612" s="18"/>
      <c r="K612" s="18"/>
      <c r="L612" s="18"/>
      <c r="M612" s="18"/>
      <c r="N612" s="18"/>
      <c r="O612" s="18"/>
      <c r="P612" s="18"/>
      <c r="Q612" s="19"/>
      <c r="R612" s="19"/>
      <c r="S612" s="19"/>
      <c r="T612" s="19"/>
      <c r="U612" s="19"/>
      <c r="V612" s="19"/>
    </row>
    <row r="613" spans="2:22" x14ac:dyDescent="0.2">
      <c r="B613" s="17"/>
      <c r="C613" s="17"/>
      <c r="D613" s="16"/>
      <c r="E613" s="16"/>
      <c r="F613" s="18"/>
      <c r="G613" s="18"/>
      <c r="H613" s="18"/>
      <c r="I613" s="18"/>
      <c r="J613" s="18"/>
      <c r="K613" s="18"/>
      <c r="L613" s="18"/>
      <c r="M613" s="18"/>
      <c r="N613" s="18"/>
      <c r="O613" s="18"/>
      <c r="P613" s="18"/>
      <c r="Q613" s="19"/>
      <c r="R613" s="19"/>
      <c r="S613" s="19"/>
      <c r="T613" s="19"/>
      <c r="U613" s="19"/>
      <c r="V613" s="19"/>
    </row>
    <row r="614" spans="2:22" x14ac:dyDescent="0.2">
      <c r="B614" s="17"/>
      <c r="C614" s="17"/>
      <c r="D614" s="16"/>
      <c r="E614" s="16"/>
      <c r="F614" s="18"/>
      <c r="G614" s="18"/>
      <c r="H614" s="18"/>
      <c r="I614" s="18"/>
      <c r="J614" s="18"/>
      <c r="K614" s="18"/>
      <c r="L614" s="18"/>
      <c r="M614" s="18"/>
      <c r="N614" s="18"/>
      <c r="O614" s="18"/>
      <c r="P614" s="18"/>
      <c r="Q614" s="19"/>
      <c r="R614" s="19"/>
      <c r="S614" s="19"/>
      <c r="T614" s="19"/>
      <c r="U614" s="19"/>
      <c r="V614" s="19"/>
    </row>
    <row r="615" spans="2:22" x14ac:dyDescent="0.2">
      <c r="B615" s="17"/>
      <c r="C615" s="17"/>
      <c r="D615" s="16"/>
      <c r="E615" s="16"/>
      <c r="F615" s="18"/>
      <c r="G615" s="18"/>
      <c r="H615" s="18"/>
      <c r="I615" s="18"/>
      <c r="J615" s="18"/>
      <c r="K615" s="18"/>
      <c r="L615" s="18"/>
      <c r="M615" s="18"/>
      <c r="N615" s="18"/>
      <c r="O615" s="18"/>
      <c r="P615" s="18"/>
      <c r="Q615" s="19"/>
      <c r="R615" s="19"/>
      <c r="S615" s="19"/>
      <c r="T615" s="19"/>
      <c r="U615" s="19"/>
      <c r="V615" s="19"/>
    </row>
    <row r="616" spans="2:22" x14ac:dyDescent="0.2">
      <c r="B616" s="17"/>
      <c r="C616" s="17"/>
      <c r="D616" s="16"/>
      <c r="E616" s="16"/>
      <c r="F616" s="18"/>
      <c r="G616" s="18"/>
      <c r="H616" s="18"/>
      <c r="I616" s="18"/>
      <c r="J616" s="18"/>
      <c r="K616" s="18"/>
      <c r="L616" s="18"/>
      <c r="M616" s="18"/>
      <c r="N616" s="18"/>
      <c r="O616" s="18"/>
      <c r="P616" s="18"/>
      <c r="Q616" s="19"/>
      <c r="R616" s="19"/>
      <c r="S616" s="19"/>
      <c r="T616" s="19"/>
      <c r="U616" s="19"/>
      <c r="V616" s="19"/>
    </row>
    <row r="617" spans="2:22" x14ac:dyDescent="0.2">
      <c r="B617" s="17"/>
      <c r="C617" s="17"/>
      <c r="D617" s="16"/>
      <c r="E617" s="16"/>
      <c r="F617" s="18"/>
      <c r="G617" s="18"/>
      <c r="H617" s="18"/>
      <c r="I617" s="18"/>
      <c r="J617" s="18"/>
      <c r="K617" s="18"/>
      <c r="L617" s="18"/>
      <c r="M617" s="18"/>
      <c r="N617" s="18"/>
      <c r="O617" s="18"/>
      <c r="P617" s="18"/>
      <c r="Q617" s="19"/>
      <c r="R617" s="19"/>
      <c r="S617" s="19"/>
      <c r="T617" s="19"/>
      <c r="U617" s="19"/>
      <c r="V617" s="19"/>
    </row>
    <row r="618" spans="2:22" x14ac:dyDescent="0.2">
      <c r="B618" s="17"/>
      <c r="C618" s="17"/>
      <c r="D618" s="16"/>
      <c r="E618" s="16"/>
      <c r="F618" s="18"/>
      <c r="G618" s="18"/>
      <c r="H618" s="18"/>
      <c r="I618" s="18"/>
      <c r="J618" s="18"/>
      <c r="K618" s="18"/>
      <c r="L618" s="18"/>
      <c r="M618" s="18"/>
      <c r="N618" s="18"/>
      <c r="O618" s="18"/>
      <c r="P618" s="18"/>
      <c r="Q618" s="19"/>
      <c r="R618" s="19"/>
      <c r="S618" s="19"/>
      <c r="T618" s="19"/>
      <c r="U618" s="19"/>
      <c r="V618" s="19"/>
    </row>
    <row r="619" spans="2:22" x14ac:dyDescent="0.2">
      <c r="B619" s="17"/>
      <c r="C619" s="17"/>
      <c r="D619" s="16"/>
      <c r="E619" s="16"/>
      <c r="F619" s="18"/>
      <c r="G619" s="18"/>
      <c r="H619" s="18"/>
      <c r="I619" s="18"/>
      <c r="J619" s="18"/>
      <c r="K619" s="18"/>
      <c r="L619" s="18"/>
      <c r="M619" s="18"/>
      <c r="N619" s="18"/>
      <c r="O619" s="18"/>
      <c r="P619" s="18"/>
      <c r="Q619" s="19"/>
      <c r="R619" s="19"/>
      <c r="S619" s="19"/>
      <c r="T619" s="19"/>
      <c r="U619" s="19"/>
      <c r="V619" s="19"/>
    </row>
    <row r="620" spans="2:22" x14ac:dyDescent="0.2">
      <c r="B620" s="17"/>
      <c r="C620" s="17"/>
      <c r="D620" s="16"/>
      <c r="E620" s="16"/>
      <c r="F620" s="18"/>
      <c r="G620" s="18"/>
      <c r="H620" s="18"/>
      <c r="I620" s="18"/>
      <c r="J620" s="18"/>
      <c r="K620" s="18"/>
      <c r="L620" s="18"/>
      <c r="M620" s="18"/>
      <c r="N620" s="18"/>
      <c r="O620" s="18"/>
      <c r="P620" s="18"/>
      <c r="Q620" s="19"/>
      <c r="R620" s="19"/>
      <c r="S620" s="19"/>
      <c r="T620" s="19"/>
      <c r="U620" s="19"/>
      <c r="V620" s="19"/>
    </row>
    <row r="621" spans="2:22" x14ac:dyDescent="0.2">
      <c r="B621" s="17"/>
      <c r="C621" s="17"/>
      <c r="D621" s="16"/>
      <c r="E621" s="16"/>
      <c r="F621" s="18"/>
      <c r="G621" s="18"/>
      <c r="H621" s="18"/>
      <c r="I621" s="18"/>
      <c r="J621" s="18"/>
      <c r="K621" s="18"/>
      <c r="L621" s="18"/>
      <c r="M621" s="18"/>
      <c r="N621" s="18"/>
      <c r="O621" s="18"/>
      <c r="P621" s="18"/>
      <c r="Q621" s="19"/>
      <c r="R621" s="19"/>
      <c r="S621" s="19"/>
      <c r="T621" s="19"/>
      <c r="U621" s="19"/>
      <c r="V621" s="19"/>
    </row>
    <row r="622" spans="2:22" x14ac:dyDescent="0.2">
      <c r="B622" s="17"/>
      <c r="C622" s="17"/>
      <c r="D622" s="16"/>
      <c r="E622" s="16"/>
      <c r="F622" s="18"/>
      <c r="G622" s="18"/>
      <c r="H622" s="18"/>
      <c r="I622" s="18"/>
      <c r="J622" s="18"/>
      <c r="K622" s="18"/>
      <c r="L622" s="18"/>
      <c r="M622" s="18"/>
      <c r="N622" s="18"/>
      <c r="O622" s="18"/>
      <c r="P622" s="18"/>
      <c r="Q622" s="19"/>
      <c r="R622" s="19"/>
      <c r="S622" s="19"/>
      <c r="T622" s="19"/>
      <c r="U622" s="19"/>
      <c r="V622" s="19"/>
    </row>
    <row r="623" spans="2:22" x14ac:dyDescent="0.2">
      <c r="B623" s="17"/>
      <c r="C623" s="17"/>
      <c r="D623" s="16"/>
      <c r="E623" s="16"/>
      <c r="F623" s="16"/>
      <c r="G623" s="16"/>
      <c r="H623" s="16"/>
      <c r="I623" s="16"/>
      <c r="J623" s="16"/>
      <c r="K623" s="16"/>
      <c r="L623" s="16"/>
      <c r="M623" s="16"/>
      <c r="N623" s="16"/>
      <c r="O623" s="16"/>
      <c r="P623" s="16"/>
      <c r="Q623" s="19"/>
      <c r="R623" s="19"/>
      <c r="S623" s="19"/>
      <c r="T623" s="19"/>
      <c r="U623" s="19"/>
      <c r="V623" s="19"/>
    </row>
    <row r="624" spans="2:22" x14ac:dyDescent="0.2">
      <c r="B624" s="17"/>
      <c r="C624" s="17"/>
      <c r="D624" s="16"/>
      <c r="E624" s="16"/>
      <c r="F624" s="16"/>
      <c r="G624" s="16"/>
      <c r="H624" s="16"/>
      <c r="I624" s="16"/>
      <c r="J624" s="16"/>
      <c r="K624" s="16"/>
      <c r="L624" s="16"/>
      <c r="M624" s="16"/>
      <c r="N624" s="16"/>
      <c r="O624" s="16"/>
      <c r="P624" s="16"/>
      <c r="Q624" s="19"/>
      <c r="R624" s="19"/>
      <c r="S624" s="19"/>
      <c r="T624" s="19"/>
      <c r="U624" s="19"/>
      <c r="V624" s="19"/>
    </row>
    <row r="625" spans="2:22" x14ac:dyDescent="0.2">
      <c r="B625" s="17"/>
      <c r="C625" s="17"/>
      <c r="D625" s="16"/>
      <c r="E625" s="16"/>
      <c r="F625" s="16"/>
      <c r="G625" s="16"/>
      <c r="H625" s="16"/>
      <c r="I625" s="16"/>
      <c r="J625" s="16"/>
      <c r="K625" s="16"/>
      <c r="L625" s="16"/>
      <c r="M625" s="16"/>
      <c r="N625" s="16"/>
      <c r="O625" s="16"/>
      <c r="P625" s="16"/>
      <c r="Q625" s="19"/>
      <c r="R625" s="19"/>
      <c r="S625" s="19"/>
      <c r="T625" s="19"/>
      <c r="U625" s="19"/>
      <c r="V625" s="19"/>
    </row>
    <row r="626" spans="2:22" x14ac:dyDescent="0.2">
      <c r="B626" s="17"/>
      <c r="C626" s="17"/>
      <c r="D626" s="16"/>
      <c r="E626" s="16"/>
      <c r="F626" s="16"/>
      <c r="G626" s="16"/>
      <c r="H626" s="16"/>
      <c r="I626" s="16"/>
      <c r="J626" s="16"/>
      <c r="K626" s="16"/>
      <c r="L626" s="16"/>
      <c r="M626" s="16"/>
      <c r="N626" s="16"/>
      <c r="O626" s="16"/>
      <c r="P626" s="16"/>
      <c r="Q626" s="19"/>
      <c r="R626" s="19"/>
      <c r="S626" s="19"/>
      <c r="T626" s="19"/>
      <c r="U626" s="19"/>
      <c r="V626" s="19"/>
    </row>
    <row r="627" spans="2:22" x14ac:dyDescent="0.2">
      <c r="B627" s="17"/>
      <c r="C627" s="17"/>
      <c r="D627" s="16"/>
      <c r="E627" s="16"/>
      <c r="F627" s="16"/>
      <c r="G627" s="16"/>
      <c r="H627" s="16"/>
      <c r="I627" s="16"/>
      <c r="J627" s="16"/>
      <c r="K627" s="16"/>
      <c r="L627" s="16"/>
      <c r="M627" s="16"/>
      <c r="N627" s="16"/>
      <c r="O627" s="16"/>
      <c r="P627" s="16"/>
      <c r="Q627" s="19"/>
      <c r="R627" s="19"/>
      <c r="S627" s="19"/>
      <c r="T627" s="19"/>
      <c r="U627" s="19"/>
      <c r="V627" s="19"/>
    </row>
    <row r="628" spans="2:22" x14ac:dyDescent="0.2">
      <c r="B628" s="17"/>
      <c r="C628" s="17"/>
      <c r="D628" s="16"/>
      <c r="E628" s="16"/>
      <c r="F628" s="16"/>
      <c r="G628" s="16"/>
      <c r="H628" s="16"/>
      <c r="I628" s="16"/>
      <c r="J628" s="16"/>
      <c r="K628" s="16"/>
      <c r="L628" s="16"/>
      <c r="M628" s="16"/>
      <c r="N628" s="16"/>
      <c r="O628" s="16"/>
      <c r="P628" s="16"/>
      <c r="Q628" s="19"/>
      <c r="R628" s="19"/>
      <c r="S628" s="19"/>
      <c r="T628" s="19"/>
      <c r="U628" s="19"/>
      <c r="V628" s="19"/>
    </row>
    <row r="629" spans="2:22" x14ac:dyDescent="0.2">
      <c r="B629" s="17"/>
      <c r="C629" s="17"/>
      <c r="D629" s="16"/>
      <c r="E629" s="16"/>
      <c r="F629" s="16"/>
      <c r="G629" s="16"/>
      <c r="H629" s="16"/>
      <c r="I629" s="16"/>
      <c r="J629" s="16"/>
      <c r="K629" s="16"/>
      <c r="L629" s="16"/>
      <c r="M629" s="16"/>
      <c r="N629" s="16"/>
      <c r="O629" s="16"/>
      <c r="P629" s="16"/>
      <c r="Q629" s="19"/>
      <c r="R629" s="19"/>
      <c r="S629" s="19"/>
      <c r="T629" s="19"/>
      <c r="U629" s="19"/>
      <c r="V629" s="19"/>
    </row>
    <row r="630" spans="2:22" x14ac:dyDescent="0.2">
      <c r="B630" s="17"/>
      <c r="C630" s="17"/>
      <c r="D630" s="16"/>
      <c r="E630" s="16"/>
      <c r="F630" s="16"/>
      <c r="G630" s="16"/>
      <c r="H630" s="16"/>
      <c r="I630" s="16"/>
      <c r="J630" s="16"/>
      <c r="K630" s="16"/>
      <c r="L630" s="16"/>
      <c r="M630" s="16"/>
      <c r="N630" s="16"/>
      <c r="O630" s="16"/>
      <c r="P630" s="16"/>
      <c r="Q630" s="19"/>
      <c r="R630" s="19"/>
      <c r="S630" s="19"/>
      <c r="T630" s="19"/>
      <c r="U630" s="19"/>
      <c r="V630" s="19"/>
    </row>
    <row r="631" spans="2:22" x14ac:dyDescent="0.2">
      <c r="B631" s="17"/>
      <c r="C631" s="17"/>
      <c r="D631" s="16"/>
      <c r="E631" s="16"/>
      <c r="F631" s="16"/>
      <c r="G631" s="16"/>
      <c r="H631" s="16"/>
      <c r="I631" s="16"/>
      <c r="J631" s="16"/>
      <c r="K631" s="16"/>
      <c r="L631" s="16"/>
      <c r="M631" s="16"/>
      <c r="N631" s="16"/>
      <c r="O631" s="16"/>
      <c r="P631" s="16"/>
      <c r="Q631" s="16"/>
      <c r="R631" s="16"/>
      <c r="S631" s="16"/>
      <c r="T631" s="16"/>
      <c r="U631" s="16"/>
      <c r="V631" s="16"/>
    </row>
    <row r="632" spans="2:22" x14ac:dyDescent="0.2">
      <c r="B632" s="17"/>
      <c r="C632" s="17"/>
      <c r="D632" s="16"/>
      <c r="E632" s="16"/>
      <c r="F632" s="16"/>
      <c r="G632" s="16"/>
      <c r="H632" s="16"/>
      <c r="I632" s="16"/>
      <c r="J632" s="16"/>
      <c r="K632" s="16"/>
      <c r="L632" s="16"/>
      <c r="M632" s="16"/>
      <c r="N632" s="16"/>
      <c r="O632" s="16"/>
      <c r="P632" s="16"/>
      <c r="Q632" s="16"/>
      <c r="R632" s="16"/>
      <c r="S632" s="16"/>
      <c r="T632" s="16"/>
      <c r="U632" s="16"/>
      <c r="V632" s="16"/>
    </row>
    <row r="633" spans="2:22" x14ac:dyDescent="0.2">
      <c r="B633" s="17"/>
      <c r="C633" s="17"/>
      <c r="D633" s="16"/>
      <c r="E633" s="16"/>
      <c r="F633" s="16"/>
      <c r="G633" s="16"/>
      <c r="H633" s="16"/>
      <c r="I633" s="16"/>
      <c r="J633" s="16"/>
      <c r="K633" s="16"/>
      <c r="L633" s="16"/>
      <c r="M633" s="16"/>
      <c r="N633" s="16"/>
      <c r="O633" s="16"/>
      <c r="P633" s="16"/>
      <c r="Q633" s="16"/>
      <c r="R633" s="16"/>
      <c r="S633" s="16"/>
      <c r="T633" s="16"/>
      <c r="U633" s="16"/>
      <c r="V633" s="16"/>
    </row>
    <row r="634" spans="2:22" x14ac:dyDescent="0.2">
      <c r="B634" s="17"/>
      <c r="C634" s="17"/>
      <c r="D634" s="16"/>
      <c r="E634" s="16"/>
      <c r="F634" s="16"/>
      <c r="G634" s="16"/>
      <c r="H634" s="16"/>
      <c r="I634" s="16"/>
      <c r="J634" s="16"/>
      <c r="K634" s="16"/>
      <c r="L634" s="16"/>
      <c r="M634" s="16"/>
      <c r="N634" s="16"/>
      <c r="O634" s="16"/>
      <c r="P634" s="16"/>
      <c r="Q634" s="16"/>
      <c r="R634" s="16"/>
      <c r="S634" s="16"/>
      <c r="T634" s="16"/>
      <c r="U634" s="16"/>
      <c r="V634" s="16"/>
    </row>
    <row r="635" spans="2:22" x14ac:dyDescent="0.2">
      <c r="B635" s="17"/>
      <c r="C635" s="17"/>
      <c r="D635" s="16"/>
      <c r="E635" s="16"/>
      <c r="F635" s="16"/>
      <c r="G635" s="16"/>
      <c r="H635" s="16"/>
      <c r="I635" s="16"/>
      <c r="J635" s="16"/>
      <c r="K635" s="16"/>
      <c r="L635" s="16"/>
      <c r="M635" s="16"/>
      <c r="N635" s="16"/>
      <c r="O635" s="16"/>
      <c r="P635" s="16"/>
      <c r="Q635" s="16"/>
      <c r="R635" s="16"/>
      <c r="S635" s="16"/>
      <c r="T635" s="16"/>
      <c r="U635" s="16"/>
      <c r="V635" s="16"/>
    </row>
    <row r="636" spans="2:22" x14ac:dyDescent="0.2">
      <c r="B636" s="17"/>
      <c r="C636" s="17"/>
      <c r="D636" s="16"/>
      <c r="E636" s="16"/>
      <c r="F636" s="16"/>
      <c r="G636" s="16"/>
      <c r="H636" s="16"/>
      <c r="I636" s="16"/>
      <c r="J636" s="16"/>
      <c r="K636" s="16"/>
      <c r="L636" s="16"/>
      <c r="M636" s="16"/>
      <c r="N636" s="16"/>
      <c r="O636" s="16"/>
      <c r="P636" s="16"/>
      <c r="Q636" s="16"/>
      <c r="R636" s="16"/>
      <c r="S636" s="16"/>
      <c r="T636" s="16"/>
      <c r="U636" s="16"/>
      <c r="V636" s="16"/>
    </row>
    <row r="637" spans="2:22" x14ac:dyDescent="0.2">
      <c r="B637" s="17"/>
      <c r="C637" s="17"/>
      <c r="D637" s="16"/>
      <c r="E637" s="16"/>
      <c r="F637" s="16"/>
      <c r="G637" s="16"/>
      <c r="H637" s="16"/>
      <c r="I637" s="16"/>
      <c r="J637" s="16"/>
      <c r="K637" s="16"/>
      <c r="L637" s="16"/>
      <c r="M637" s="16"/>
      <c r="N637" s="16"/>
      <c r="O637" s="16"/>
      <c r="P637" s="16"/>
      <c r="Q637" s="16"/>
      <c r="R637" s="16"/>
      <c r="S637" s="16"/>
      <c r="T637" s="16"/>
      <c r="U637" s="16"/>
      <c r="V637" s="16"/>
    </row>
    <row r="638" spans="2:22" x14ac:dyDescent="0.2">
      <c r="B638" s="17"/>
      <c r="C638" s="17"/>
      <c r="D638" s="16"/>
      <c r="E638" s="16"/>
      <c r="F638" s="16"/>
      <c r="G638" s="16"/>
      <c r="H638" s="16"/>
      <c r="I638" s="16"/>
      <c r="J638" s="16"/>
      <c r="K638" s="16"/>
      <c r="L638" s="16"/>
      <c r="M638" s="16"/>
      <c r="N638" s="16"/>
      <c r="O638" s="16"/>
      <c r="P638" s="16"/>
      <c r="Q638" s="16"/>
      <c r="R638" s="16"/>
      <c r="S638" s="16"/>
      <c r="T638" s="16"/>
      <c r="U638" s="16"/>
      <c r="V638" s="16"/>
    </row>
    <row r="639" spans="2:22" x14ac:dyDescent="0.2">
      <c r="B639" s="17"/>
      <c r="C639" s="17"/>
      <c r="D639" s="16"/>
      <c r="E639" s="16"/>
      <c r="F639" s="16"/>
      <c r="G639" s="16"/>
      <c r="H639" s="16"/>
      <c r="I639" s="16"/>
      <c r="J639" s="16"/>
      <c r="K639" s="16"/>
      <c r="L639" s="16"/>
      <c r="M639" s="16"/>
      <c r="N639" s="16"/>
      <c r="O639" s="16"/>
      <c r="P639" s="16"/>
      <c r="Q639" s="16"/>
      <c r="R639" s="16"/>
      <c r="S639" s="16"/>
      <c r="T639" s="16"/>
      <c r="U639" s="16"/>
      <c r="V639" s="16"/>
    </row>
    <row r="640" spans="2:22" x14ac:dyDescent="0.2">
      <c r="B640" s="17"/>
      <c r="C640" s="17"/>
      <c r="D640" s="16"/>
      <c r="E640" s="16"/>
      <c r="F640" s="16"/>
      <c r="G640" s="16"/>
      <c r="H640" s="16"/>
      <c r="I640" s="16"/>
      <c r="J640" s="16"/>
      <c r="K640" s="16"/>
      <c r="L640" s="16"/>
      <c r="M640" s="16"/>
      <c r="N640" s="16"/>
      <c r="O640" s="16"/>
      <c r="P640" s="16"/>
      <c r="Q640" s="16"/>
      <c r="R640" s="16"/>
      <c r="S640" s="16"/>
      <c r="T640" s="16"/>
      <c r="U640" s="16"/>
      <c r="V640" s="16"/>
    </row>
    <row r="641" spans="2:22" x14ac:dyDescent="0.2">
      <c r="B641" s="17"/>
      <c r="C641" s="17"/>
      <c r="D641" s="16"/>
      <c r="E641" s="16"/>
      <c r="F641" s="16"/>
      <c r="G641" s="16"/>
      <c r="H641" s="16"/>
      <c r="I641" s="16"/>
      <c r="J641" s="16"/>
      <c r="K641" s="16"/>
      <c r="L641" s="16"/>
      <c r="M641" s="16"/>
      <c r="N641" s="16"/>
      <c r="O641" s="16"/>
      <c r="P641" s="16"/>
      <c r="Q641" s="16"/>
      <c r="R641" s="16"/>
      <c r="S641" s="16"/>
      <c r="T641" s="16"/>
      <c r="U641" s="16"/>
      <c r="V641" s="16"/>
    </row>
    <row r="642" spans="2:22" x14ac:dyDescent="0.2">
      <c r="B642" s="17"/>
      <c r="C642" s="17"/>
      <c r="D642" s="16"/>
      <c r="E642" s="16"/>
      <c r="F642" s="16"/>
      <c r="G642" s="16"/>
      <c r="H642" s="16"/>
      <c r="I642" s="16"/>
      <c r="J642" s="16"/>
      <c r="K642" s="16"/>
      <c r="L642" s="16"/>
      <c r="M642" s="16"/>
      <c r="N642" s="16"/>
      <c r="O642" s="16"/>
      <c r="P642" s="16"/>
      <c r="Q642" s="16"/>
      <c r="R642" s="16"/>
      <c r="S642" s="16"/>
      <c r="T642" s="16"/>
      <c r="U642" s="16"/>
      <c r="V642" s="16"/>
    </row>
    <row r="643" spans="2:22" x14ac:dyDescent="0.2">
      <c r="B643" s="17"/>
      <c r="C643" s="17"/>
      <c r="D643" s="16"/>
      <c r="E643" s="16"/>
      <c r="F643" s="16"/>
      <c r="G643" s="16"/>
      <c r="H643" s="16"/>
      <c r="I643" s="16"/>
      <c r="J643" s="16"/>
      <c r="K643" s="16"/>
      <c r="L643" s="16"/>
      <c r="M643" s="16"/>
      <c r="N643" s="16"/>
      <c r="O643" s="16"/>
      <c r="P643" s="16"/>
      <c r="Q643" s="16"/>
      <c r="R643" s="16"/>
      <c r="S643" s="16"/>
      <c r="T643" s="16"/>
      <c r="U643" s="16"/>
      <c r="V643" s="16"/>
    </row>
    <row r="644" spans="2:22" x14ac:dyDescent="0.2">
      <c r="B644" s="17"/>
      <c r="C644" s="17"/>
      <c r="D644" s="16"/>
      <c r="E644" s="16"/>
      <c r="F644" s="16"/>
      <c r="G644" s="16"/>
      <c r="H644" s="16"/>
      <c r="I644" s="16"/>
      <c r="J644" s="16"/>
      <c r="K644" s="16"/>
      <c r="L644" s="16"/>
      <c r="M644" s="16"/>
      <c r="N644" s="16"/>
      <c r="O644" s="16"/>
      <c r="P644" s="16"/>
      <c r="Q644" s="16"/>
      <c r="R644" s="16"/>
      <c r="S644" s="16"/>
      <c r="T644" s="16"/>
      <c r="U644" s="16"/>
      <c r="V644" s="16"/>
    </row>
  </sheetData>
  <mergeCells count="19">
    <mergeCell ref="A1:F1"/>
    <mergeCell ref="A2:F2"/>
    <mergeCell ref="A4:A6"/>
    <mergeCell ref="A3:V3"/>
    <mergeCell ref="V4:V5"/>
    <mergeCell ref="U4:U5"/>
    <mergeCell ref="T4:T5"/>
    <mergeCell ref="B4:B6"/>
    <mergeCell ref="C4:C6"/>
    <mergeCell ref="D4:D5"/>
    <mergeCell ref="E4:E5"/>
    <mergeCell ref="F4:F5"/>
    <mergeCell ref="G4:G5"/>
    <mergeCell ref="H4:P4"/>
    <mergeCell ref="Q4:S4"/>
    <mergeCell ref="A7:A200"/>
    <mergeCell ref="A201:A315"/>
    <mergeCell ref="A316:A371"/>
    <mergeCell ref="A372:A587"/>
  </mergeCells>
  <phoneticPr fontId="12"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2016_rugsėjis</vt:lpstr>
    </vt:vector>
  </TitlesOfParts>
  <Company>LŠTA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Ramune</cp:lastModifiedBy>
  <cp:lastPrinted>2014-06-12T11:35:37Z</cp:lastPrinted>
  <dcterms:created xsi:type="dcterms:W3CDTF">2007-12-03T08:09:16Z</dcterms:created>
  <dcterms:modified xsi:type="dcterms:W3CDTF">2016-10-18T10:22:54Z</dcterms:modified>
</cp:coreProperties>
</file>