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6_10\"/>
    </mc:Choice>
  </mc:AlternateContent>
  <bookViews>
    <workbookView xWindow="-15" yWindow="6045" windowWidth="19320" windowHeight="6090"/>
  </bookViews>
  <sheets>
    <sheet name="2016 spalis" sheetId="4" r:id="rId1"/>
  </sheets>
  <definedNames>
    <definedName name="_xlnm.Print_Titles" localSheetId="0">'2016 spalis'!$3:$3</definedName>
  </definedNames>
  <calcPr calcId="162913"/>
</workbook>
</file>

<file path=xl/calcChain.xml><?xml version="1.0" encoding="utf-8"?>
<calcChain xmlns="http://schemas.openxmlformats.org/spreadsheetml/2006/main">
  <c r="M852" i="4" l="1"/>
  <c r="P852" i="4" s="1"/>
  <c r="Q852" i="4" s="1"/>
  <c r="M850" i="4"/>
  <c r="P850" i="4" s="1"/>
  <c r="Q850" i="4" s="1"/>
  <c r="M499" i="4"/>
  <c r="P499" i="4" s="1"/>
  <c r="Q499" i="4" s="1"/>
  <c r="M572" i="4"/>
  <c r="P572" i="4" s="1"/>
  <c r="Q572" i="4" s="1"/>
  <c r="M186" i="4"/>
  <c r="P186" i="4" s="1"/>
  <c r="Q186" i="4" s="1"/>
  <c r="M206" i="4"/>
  <c r="P206" i="4" s="1"/>
  <c r="Q206" i="4" s="1"/>
  <c r="M740" i="4"/>
  <c r="P740" i="4" s="1"/>
  <c r="Q740" i="4" s="1"/>
  <c r="M762" i="4"/>
  <c r="P762" i="4" s="1"/>
  <c r="Q762" i="4" s="1"/>
  <c r="M774" i="4"/>
  <c r="P774" i="4" s="1"/>
  <c r="Q774" i="4" s="1"/>
  <c r="M718" i="4"/>
  <c r="M725" i="4"/>
  <c r="P725" i="4" s="1"/>
  <c r="Q725" i="4" s="1"/>
  <c r="M822" i="4"/>
  <c r="P822" i="4" s="1"/>
  <c r="Q822" i="4" s="1"/>
  <c r="M820" i="4"/>
  <c r="P820" i="4" s="1"/>
  <c r="Q820" i="4" s="1"/>
  <c r="M599" i="4"/>
  <c r="P599" i="4" s="1"/>
  <c r="Q599" i="4" s="1"/>
  <c r="M610" i="4"/>
  <c r="P610" i="4" s="1"/>
  <c r="Q610" i="4" s="1"/>
  <c r="M612" i="4"/>
  <c r="P612" i="4" s="1"/>
  <c r="Q612" i="4" s="1"/>
  <c r="M642" i="4"/>
  <c r="P642" i="4" s="1"/>
  <c r="Q642" i="4" s="1"/>
  <c r="M489" i="4"/>
  <c r="P489" i="4" s="1"/>
  <c r="Q489" i="4" s="1"/>
  <c r="M617" i="4"/>
  <c r="P617" i="4" s="1"/>
  <c r="Q617" i="4" s="1"/>
  <c r="M475" i="4"/>
  <c r="M335" i="4"/>
  <c r="M412" i="4"/>
  <c r="P412" i="4" s="1"/>
  <c r="Q412" i="4" s="1"/>
  <c r="M363" i="4"/>
  <c r="O363" i="4" s="1"/>
  <c r="M365" i="4"/>
  <c r="P365" i="4" s="1"/>
  <c r="Q365" i="4" s="1"/>
  <c r="M403" i="4"/>
  <c r="O403" i="4" s="1"/>
  <c r="M394" i="4"/>
  <c r="P394" i="4" s="1"/>
  <c r="Q394" i="4" s="1"/>
  <c r="M108" i="4"/>
  <c r="O108" i="4" s="1"/>
  <c r="M96" i="4"/>
  <c r="O96" i="4" s="1"/>
  <c r="M84" i="4"/>
  <c r="O84" i="4" s="1"/>
  <c r="M88" i="4"/>
  <c r="O88" i="4" s="1"/>
  <c r="M81" i="4"/>
  <c r="O81" i="4" s="1"/>
  <c r="M112" i="4"/>
  <c r="O112" i="4" s="1"/>
  <c r="M67" i="4"/>
  <c r="O67" i="4" s="1"/>
  <c r="M72" i="4"/>
  <c r="O72" i="4" s="1"/>
  <c r="M69" i="4"/>
  <c r="O69" i="4" s="1"/>
  <c r="P475" i="4" l="1"/>
  <c r="Q475" i="4" s="1"/>
  <c r="P718" i="4"/>
  <c r="Q718" i="4" s="1"/>
  <c r="O335" i="4"/>
  <c r="P72" i="4"/>
  <c r="Q72" i="4" s="1"/>
  <c r="P112" i="4"/>
  <c r="Q112" i="4" s="1"/>
  <c r="P88" i="4"/>
  <c r="Q88" i="4" s="1"/>
  <c r="P96" i="4"/>
  <c r="Q96" i="4" s="1"/>
  <c r="P69" i="4"/>
  <c r="Q69" i="4" s="1"/>
  <c r="P67" i="4"/>
  <c r="Q67" i="4" s="1"/>
  <c r="P81" i="4"/>
  <c r="Q81" i="4" s="1"/>
  <c r="P84" i="4"/>
  <c r="Q84" i="4" s="1"/>
  <c r="P108" i="4"/>
  <c r="Q108" i="4" s="1"/>
  <c r="O850" i="4"/>
  <c r="O852" i="4"/>
  <c r="O572" i="4"/>
  <c r="O499" i="4"/>
  <c r="O206" i="4"/>
  <c r="O186" i="4"/>
  <c r="O820" i="4"/>
  <c r="O822" i="4"/>
  <c r="O725" i="4"/>
  <c r="O718" i="4"/>
  <c r="O774" i="4"/>
  <c r="O762" i="4"/>
  <c r="O740" i="4"/>
  <c r="O617" i="4"/>
  <c r="O489" i="4"/>
  <c r="O642" i="4"/>
  <c r="O612" i="4"/>
  <c r="O610" i="4"/>
  <c r="O599" i="4"/>
  <c r="O394" i="4"/>
  <c r="O365" i="4"/>
  <c r="O412" i="4"/>
  <c r="O475" i="4"/>
  <c r="P403" i="4"/>
  <c r="Q403" i="4" s="1"/>
  <c r="P363" i="4"/>
  <c r="Q363" i="4" s="1"/>
  <c r="P335" i="4"/>
  <c r="Q335" i="4" s="1"/>
  <c r="M837" i="4"/>
  <c r="P837" i="4" s="1"/>
  <c r="Q837" i="4" s="1"/>
  <c r="F837" i="4"/>
  <c r="M839" i="4"/>
  <c r="P839" i="4" s="1"/>
  <c r="Q839" i="4" s="1"/>
  <c r="F839" i="4"/>
  <c r="M841" i="4"/>
  <c r="P841" i="4" s="1"/>
  <c r="Q841" i="4" s="1"/>
  <c r="F841" i="4"/>
  <c r="M843" i="4"/>
  <c r="P843" i="4" s="1"/>
  <c r="Q843" i="4" s="1"/>
  <c r="F843" i="4"/>
  <c r="M847" i="4"/>
  <c r="P847" i="4" s="1"/>
  <c r="Q847" i="4" s="1"/>
  <c r="F847" i="4"/>
  <c r="M849" i="4"/>
  <c r="P849" i="4" s="1"/>
  <c r="Q849" i="4" s="1"/>
  <c r="F849" i="4"/>
  <c r="M783" i="4"/>
  <c r="P783" i="4" s="1"/>
  <c r="Q783" i="4" s="1"/>
  <c r="F783" i="4"/>
  <c r="M781" i="4"/>
  <c r="P781" i="4" s="1"/>
  <c r="Q781" i="4" s="1"/>
  <c r="F781" i="4"/>
  <c r="M770" i="4"/>
  <c r="O770" i="4" s="1"/>
  <c r="F770" i="4"/>
  <c r="M765" i="4"/>
  <c r="P765" i="4" s="1"/>
  <c r="Q765" i="4" s="1"/>
  <c r="F765" i="4"/>
  <c r="M666" i="4"/>
  <c r="P666" i="4" s="1"/>
  <c r="Q666" i="4" s="1"/>
  <c r="F666" i="4"/>
  <c r="M664" i="4"/>
  <c r="P664" i="4" s="1"/>
  <c r="Q664" i="4" s="1"/>
  <c r="F664" i="4"/>
  <c r="M663" i="4"/>
  <c r="O663" i="4" s="1"/>
  <c r="F663" i="4"/>
  <c r="M361" i="4"/>
  <c r="O361" i="4" s="1"/>
  <c r="F361" i="4"/>
  <c r="M367" i="4"/>
  <c r="P367" i="4" s="1"/>
  <c r="Q367" i="4" s="1"/>
  <c r="F367" i="4"/>
  <c r="M386" i="4"/>
  <c r="P386" i="4" s="1"/>
  <c r="Q386" i="4" s="1"/>
  <c r="F386" i="4"/>
  <c r="M398" i="4"/>
  <c r="O398" i="4" s="1"/>
  <c r="F398" i="4"/>
  <c r="M399" i="4"/>
  <c r="O399" i="4" s="1"/>
  <c r="F399" i="4"/>
  <c r="M55" i="4"/>
  <c r="P55" i="4" s="1"/>
  <c r="Q55" i="4" s="1"/>
  <c r="F55" i="4"/>
  <c r="M42" i="4"/>
  <c r="P42" i="4" s="1"/>
  <c r="Q42" i="4" s="1"/>
  <c r="F42" i="4"/>
  <c r="M36" i="4"/>
  <c r="P36" i="4" s="1"/>
  <c r="Q36" i="4" s="1"/>
  <c r="F36" i="4"/>
  <c r="M14" i="4"/>
  <c r="P14" i="4" s="1"/>
  <c r="Q14" i="4" s="1"/>
  <c r="F14" i="4"/>
  <c r="M8" i="4"/>
  <c r="F8" i="4"/>
  <c r="M15" i="4"/>
  <c r="P15" i="4" s="1"/>
  <c r="Q15" i="4" s="1"/>
  <c r="F15" i="4"/>
  <c r="M62" i="4"/>
  <c r="P62" i="4" s="1"/>
  <c r="Q62" i="4" s="1"/>
  <c r="F62" i="4"/>
  <c r="P8" i="4" l="1"/>
  <c r="Q8" i="4" s="1"/>
  <c r="P398" i="4"/>
  <c r="Q398" i="4" s="1"/>
  <c r="O843" i="4"/>
  <c r="P399" i="4"/>
  <c r="Q399" i="4" s="1"/>
  <c r="O664" i="4"/>
  <c r="O841" i="4"/>
  <c r="O839" i="4"/>
  <c r="O62" i="4"/>
  <c r="O15" i="4"/>
  <c r="O36" i="4"/>
  <c r="O42" i="4"/>
  <c r="P663" i="4"/>
  <c r="Q663" i="4" s="1"/>
  <c r="O765" i="4"/>
  <c r="O781" i="4"/>
  <c r="P361" i="4"/>
  <c r="Q361" i="4" s="1"/>
  <c r="P770" i="4"/>
  <c r="Q770" i="4" s="1"/>
  <c r="O849" i="4"/>
  <c r="O847" i="4"/>
  <c r="O837" i="4"/>
  <c r="O666" i="4"/>
  <c r="O783" i="4"/>
  <c r="O386" i="4"/>
  <c r="O367" i="4"/>
  <c r="O8" i="4"/>
  <c r="O55" i="4"/>
  <c r="O14" i="4"/>
</calcChain>
</file>

<file path=xl/sharedStrings.xml><?xml version="1.0" encoding="utf-8"?>
<sst xmlns="http://schemas.openxmlformats.org/spreadsheetml/2006/main" count="1935" uniqueCount="914">
  <si>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</si>
  <si>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</si>
  <si>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</si>
  <si>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</si>
  <si>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</si>
  <si>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</si>
  <si>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</si>
  <si>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</si>
  <si>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</si>
  <si>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</si>
  <si>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</si>
  <si>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</si>
  <si>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</si>
  <si>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</si>
  <si>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</si>
  <si>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</si>
  <si>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</si>
  <si>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</si>
  <si>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</si>
  <si>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</si>
  <si>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</si>
  <si>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</si>
  <si>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</si>
  <si>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</si>
  <si>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</si>
  <si>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</si>
  <si>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</si>
  <si>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</si>
  <si>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iki1992</t>
  </si>
  <si>
    <t>Anykščiai</t>
  </si>
  <si>
    <t>Draugystės 6</t>
  </si>
  <si>
    <t>Saulės 3</t>
  </si>
  <si>
    <t>Ignalina</t>
  </si>
  <si>
    <t>iki 1992</t>
  </si>
  <si>
    <t>MOKYKLOS  10</t>
  </si>
  <si>
    <t>Jonava</t>
  </si>
  <si>
    <t>Rožių g. 1, Žiežmariai</t>
  </si>
  <si>
    <t>Kaišiadorys</t>
  </si>
  <si>
    <t>Karaliaus Mindaugo 7</t>
  </si>
  <si>
    <t>Krėvės 82B</t>
  </si>
  <si>
    <t>Geležinio Vilko 1A</t>
  </si>
  <si>
    <t>Taikos 78 (renov.)</t>
  </si>
  <si>
    <t>Partizanų 160 (renov.)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</si>
  <si>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</si>
  <si>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</si>
  <si>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</si>
  <si>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</si>
  <si>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</si>
  <si>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</si>
  <si>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Gravrogkų 17</t>
  </si>
  <si>
    <t>Lukšio 64</t>
  </si>
  <si>
    <t>Baltų 2</t>
  </si>
  <si>
    <t>Kalantos R. 23</t>
  </si>
  <si>
    <t>Taikos 41</t>
  </si>
  <si>
    <t>Baršausko 75</t>
  </si>
  <si>
    <t>Stulginskio A. 64</t>
  </si>
  <si>
    <t>Juozapavičiaus 48 A</t>
  </si>
  <si>
    <t>Masiulio T. 1</t>
  </si>
  <si>
    <t>Jakšto 8</t>
  </si>
  <si>
    <t>LAISVĖS 218</t>
  </si>
  <si>
    <t>Bažnyčios 13 Viekšniai</t>
  </si>
  <si>
    <t>VASARIO 16-OSIOS 8</t>
  </si>
  <si>
    <t>Tirkšlių 7 Viekšniai</t>
  </si>
  <si>
    <t>Mažeikiai</t>
  </si>
  <si>
    <t>Statybininkų g. 19</t>
  </si>
  <si>
    <t>ŽEIMIŲ TAKAS   6</t>
  </si>
  <si>
    <t>I. Daugiabučiai suvartojantys mažiausiai šilumos (naujos statybos, kokybiški namai)</t>
  </si>
  <si>
    <t>ŽEMAITĖS  18</t>
  </si>
  <si>
    <t>Prūsų g. 15</t>
  </si>
  <si>
    <t>Kniaudiškių g. 54 (apšiltintas), Panevėžys</t>
  </si>
  <si>
    <t>Kranto g. 47 (su ind.apskaitos priet., apšiltintas), Panevėžys</t>
  </si>
  <si>
    <t>Klaipėdos g. 99 K2, Panevėžys</t>
  </si>
  <si>
    <t>Gėlių g. 3 (su ind.apsk.priet., apšiltintas),Pasvalys</t>
  </si>
  <si>
    <t xml:space="preserve">iki 1992 </t>
  </si>
  <si>
    <t>Klaipėdos g. 99 K3, Panevėžys</t>
  </si>
  <si>
    <t>Klaipėdos g. 99 K1, Panevėžys</t>
  </si>
  <si>
    <t>Molainių g. 8 (apšiltintas), Panevėžys</t>
  </si>
  <si>
    <t>Kranto g. 37  (su dalikliais, apšiltintas), Panevėžys</t>
  </si>
  <si>
    <t>Pušaloto g. 76, Panevėžys</t>
  </si>
  <si>
    <t>Jakšto g. 10 (su ind.apskaitos priet., apšiltintas), Panevėžys</t>
  </si>
  <si>
    <t>J. Basanavičiaus g. 130, Kėdainiai</t>
  </si>
  <si>
    <t>Margirio g. 20, Panevėžys</t>
  </si>
  <si>
    <t>Respublikos g. 24, Kėdainiai</t>
  </si>
  <si>
    <t>Margirio g. 18, Panevėžys</t>
  </si>
  <si>
    <t>J. Basanavičiaus g. 138, Kėdainiai</t>
  </si>
  <si>
    <t>Margirio g. 10, Panevėžys</t>
  </si>
  <si>
    <t>Chemikų g. 3, Kėdainiai</t>
  </si>
  <si>
    <t>Respublikos g. 26, Kėdainiai</t>
  </si>
  <si>
    <t>Liepų al. 13, Panevėžys</t>
  </si>
  <si>
    <t>P. Širvio g. 5, Rokiškis</t>
  </si>
  <si>
    <t>Marijonų g. 29, Panevėžys</t>
  </si>
  <si>
    <t>Vilties g. 47, Panevėžys</t>
  </si>
  <si>
    <t>Vilties g. 22, Panevėžys</t>
  </si>
  <si>
    <t>Vilniaus g. 20, Panevėžys</t>
  </si>
  <si>
    <t>Smėlynės g. 73, Panevėžys</t>
  </si>
  <si>
    <t>Liepų al. 15A, Panevėžys</t>
  </si>
  <si>
    <t>Ramygalos g. 67, Panevėžys</t>
  </si>
  <si>
    <t>Švyturio g. 19, Panevėžys</t>
  </si>
  <si>
    <t>Seinų g. 17, Panevėžys</t>
  </si>
  <si>
    <t>Švyturio g. 9, Panevėžys</t>
  </si>
  <si>
    <t>Smetonos g. 5A, Panevėžys</t>
  </si>
  <si>
    <t>Žagienės g. 4, Panevėžys</t>
  </si>
  <si>
    <t>Vytauto skg. 12,Zarasai</t>
  </si>
  <si>
    <t>Marijonų g. 39, Panevėžys</t>
  </si>
  <si>
    <t>Kerbedžio g. 24, Panevėžys</t>
  </si>
  <si>
    <t>Jakšto g. 8, Panevėžys</t>
  </si>
  <si>
    <t>Nevėžio g. 24, Panevėžys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</si>
  <si>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</si>
  <si>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</si>
  <si>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</si>
  <si>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</si>
  <si>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</si>
  <si>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</si>
  <si>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</si>
  <si>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</si>
  <si>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</si>
  <si>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</si>
  <si>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</si>
  <si>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</si>
  <si>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</si>
  <si>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</si>
  <si>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</si>
  <si>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</si>
  <si>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</si>
  <si>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</si>
  <si>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</si>
  <si>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</si>
  <si>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53</t>
  </si>
  <si>
    <t>J. Tumo-Vaižganto g. 85</t>
  </si>
  <si>
    <t>J. Tumo-Vaižganto g. 85A</t>
  </si>
  <si>
    <t>V. Mačernio g. 51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</si>
  <si>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</si>
  <si>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</si>
  <si>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</si>
  <si>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</si>
  <si>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</si>
  <si>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</si>
  <si>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</si>
  <si>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</si>
  <si>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</si>
  <si>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</si>
  <si>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</si>
  <si>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</si>
  <si>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</si>
  <si>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</si>
  <si>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</si>
  <si>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</si>
  <si>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Jaunystės 20</t>
  </si>
  <si>
    <t>Jaunystės 35</t>
  </si>
  <si>
    <t>Laisvės al. 36</t>
  </si>
  <si>
    <t>Vaižganto 60</t>
  </si>
  <si>
    <t>NAUJOJI 6 BUV</t>
  </si>
  <si>
    <t>NAUJOJI 10 BUV</t>
  </si>
  <si>
    <t>Gedimino 5</t>
  </si>
  <si>
    <t>NAUJOJI 4 BUV</t>
  </si>
  <si>
    <t>NAUJOJI 8 BUV</t>
  </si>
  <si>
    <t>Gedimino 7</t>
  </si>
  <si>
    <t>Gedimino 1</t>
  </si>
  <si>
    <t>Kudirkos 7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</si>
  <si>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</si>
  <si>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</si>
  <si>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</si>
  <si>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</si>
  <si>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</si>
  <si>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</si>
  <si>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</si>
  <si>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</si>
  <si>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</si>
  <si>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</si>
  <si>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</si>
  <si>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</si>
  <si>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</si>
  <si>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</si>
  <si>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</si>
  <si>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</si>
  <si>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</si>
  <si>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</si>
  <si>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Jaunimo 12</t>
  </si>
  <si>
    <t>Dariaus ir Girėno 26</t>
  </si>
  <si>
    <t>iki1960</t>
  </si>
  <si>
    <t>Vytauto Didžiojo 3</t>
  </si>
  <si>
    <t>Raseiniai</t>
  </si>
  <si>
    <t>Vytauto g. 21</t>
  </si>
  <si>
    <t>V. Kudirkos g. 102B</t>
  </si>
  <si>
    <t>V. Kudirkos g. 70</t>
  </si>
  <si>
    <t>S. Banaičio g. 12</t>
  </si>
  <si>
    <t>S. Banaičio g. 3</t>
  </si>
  <si>
    <t>V. Kudirkos g. 82</t>
  </si>
  <si>
    <t>Draugystės takas 8</t>
  </si>
  <si>
    <t>Šaulių g. 26</t>
  </si>
  <si>
    <t>Nepriklausomybės g. 3</t>
  </si>
  <si>
    <t>V. Kudirkos g. 47</t>
  </si>
  <si>
    <t>Šaulių g. 10</t>
  </si>
  <si>
    <t>Vytauto g. 3</t>
  </si>
  <si>
    <t>Vytauto g. 6</t>
  </si>
  <si>
    <t>Šaulių g. 22</t>
  </si>
  <si>
    <t>Šaulių g. 12</t>
  </si>
  <si>
    <t>Šakiai</t>
  </si>
  <si>
    <t>Šalčininkai</t>
  </si>
  <si>
    <t>Šiauliai</t>
  </si>
  <si>
    <t>Vytauto g. 76, Trakai</t>
  </si>
  <si>
    <t>Pakalnės g. 44, Lentvaris</t>
  </si>
  <si>
    <t>Pakalnės g. 7, Lentvaris</t>
  </si>
  <si>
    <t>Lauko g. 12A, Lentvaris</t>
  </si>
  <si>
    <t>Aušros g. 99, Utena (renov.)</t>
  </si>
  <si>
    <t>Taikos g. 20, Utena (renov.)</t>
  </si>
  <si>
    <t>Taikos g. 26, Utena (renov.)</t>
  </si>
  <si>
    <t>Taikos g. 22, Utena (renov.)</t>
  </si>
  <si>
    <t>Aukštakalnio g. 110, Utena</t>
  </si>
  <si>
    <t>Krašuonos g. 3, Utena</t>
  </si>
  <si>
    <t>Kęstučio g. 9, Utena</t>
  </si>
  <si>
    <t>Utenio a. 5, Utena</t>
  </si>
  <si>
    <t>Tauragnų g. 4, Utena</t>
  </si>
  <si>
    <t>Užpalių g. 88, Utena</t>
  </si>
  <si>
    <t>Utena</t>
  </si>
  <si>
    <t>Eur/MWh</t>
  </si>
  <si>
    <t>Eur/m²/mėn</t>
  </si>
  <si>
    <t>Eur/mėn</t>
  </si>
  <si>
    <t>Elektrėnai</t>
  </si>
  <si>
    <t>Aukštaičių g. 31, Ignalina</t>
  </si>
  <si>
    <t>P.VAIČIŪNO  20</t>
  </si>
  <si>
    <t>VASARIO 16-OSIOS  15</t>
  </si>
  <si>
    <t>CHEMIKŲ 114</t>
  </si>
  <si>
    <t>CHEMIKŲ  24</t>
  </si>
  <si>
    <t>iki 1992 m.</t>
  </si>
  <si>
    <t>Žaslių g. 62A, Žiežmariai</t>
  </si>
  <si>
    <t>ŽEMAITIJOS 29 (renov.)</t>
  </si>
  <si>
    <t>ŽEMAITIJOS 32 (renov.)</t>
  </si>
  <si>
    <t>NAFTININKŲ 12 (renov.)</t>
  </si>
  <si>
    <t>V.BURBOS 4 (renov.)</t>
  </si>
  <si>
    <t>MINDAUGO 13 (renov.)</t>
  </si>
  <si>
    <t>P.VILEIŠIO 4 (renov.)</t>
  </si>
  <si>
    <t>GAMYKLOS 17 (renov.)</t>
  </si>
  <si>
    <t>NAFTININKŲ 8 (renov.)</t>
  </si>
  <si>
    <t>M.Daukšos g.36-ojo NSB</t>
  </si>
  <si>
    <t>PAVASARIO 12</t>
  </si>
  <si>
    <t>PAVASARIO 16</t>
  </si>
  <si>
    <t xml:space="preserve">Kruojos 4                                                             </t>
  </si>
  <si>
    <t xml:space="preserve">P. Mašioto 57                                                         </t>
  </si>
  <si>
    <t xml:space="preserve">P.Mašioto 53                                                          </t>
  </si>
  <si>
    <t>P.Mašioto 63</t>
  </si>
  <si>
    <t xml:space="preserve">Mažoji - 3                                                            </t>
  </si>
  <si>
    <t xml:space="preserve">Mažoji - 1                                                            </t>
  </si>
  <si>
    <t xml:space="preserve">Taikos 24                                                             </t>
  </si>
  <si>
    <t xml:space="preserve">Taikos 24A                                                            </t>
  </si>
  <si>
    <t>Pakruojis</t>
  </si>
  <si>
    <t>Margirio g. 9, Panevėžys</t>
  </si>
  <si>
    <t>Technikos g. 7, Kupiškis</t>
  </si>
  <si>
    <t>J. Tumo-Vaižganto g. 96</t>
  </si>
  <si>
    <t>Vėjo 12</t>
  </si>
  <si>
    <t>Vaižganto 58c</t>
  </si>
  <si>
    <t>Radvilų 23</t>
  </si>
  <si>
    <t>Stiklo 10</t>
  </si>
  <si>
    <t>Jaunystės 31</t>
  </si>
  <si>
    <t>Laisvės al. 38</t>
  </si>
  <si>
    <t>Povyliaus 16</t>
  </si>
  <si>
    <t>Gedimino 15, 17, 17a, 19</t>
  </si>
  <si>
    <t>Vasario 16-osios 4</t>
  </si>
  <si>
    <t>Stiklo 1a</t>
  </si>
  <si>
    <t>Kražių 12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</si>
  <si>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</si>
  <si>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</si>
  <si>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</si>
  <si>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</si>
  <si>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</si>
  <si>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</si>
  <si>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</si>
  <si>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V. Grybo 4</t>
  </si>
  <si>
    <t>Šaulių g. 18</t>
  </si>
  <si>
    <t>Šaulių g. 8</t>
  </si>
  <si>
    <t>V. Kudirkos g. 57</t>
  </si>
  <si>
    <t>Nepriklausomybės g. 5</t>
  </si>
  <si>
    <t>Kviečių g. 56 (renov.), Šiauliai</t>
  </si>
  <si>
    <t>Gegužių g. 73 (renov.), Šiauliai</t>
  </si>
  <si>
    <t>Gegužių g. 19 (renov.), Šiauliai</t>
  </si>
  <si>
    <t>Klevų g. 13 (renov.), Šiauliai</t>
  </si>
  <si>
    <t>Vytauto g. 138 (renov.), Šiauliai</t>
  </si>
  <si>
    <t>Vilniaus g. 24, Šiauliai</t>
  </si>
  <si>
    <t>Ežero g. 23, Šiauliai</t>
  </si>
  <si>
    <t>A. Mickevičiaus g. 38, Šiauliai</t>
  </si>
  <si>
    <t>Draugystės pr. 3A, Šiauliai</t>
  </si>
  <si>
    <t>Energetikų g. 11, Šiauliai</t>
  </si>
  <si>
    <t>Ežero g. 14, Šiauliai</t>
  </si>
  <si>
    <t>Ežero g. 7, Lentvaris</t>
  </si>
  <si>
    <t>Birutės g. 45, Trakai</t>
  </si>
  <si>
    <t>Vytauto g. 50A, Trakai</t>
  </si>
  <si>
    <t>Mindaugo g. 18, Trakai</t>
  </si>
  <si>
    <t>Trakai</t>
  </si>
  <si>
    <t>Aušros g. 94, Utena (renov.)</t>
  </si>
  <si>
    <t>Taikos g. 50, Utena (renov.)</t>
  </si>
  <si>
    <t>Aukštakalnio g. 116, Utena</t>
  </si>
  <si>
    <t>Aukštakalnio g. 72, Utena</t>
  </si>
  <si>
    <t>Šilumos suvartojimas ir mokėjimai už šilumą Lietuvos miestų daugiabučiuose gyvenamuosiuose namuose  (2016 m. spalio mėn)</t>
  </si>
  <si>
    <t>Žemaičių 45,Venta</t>
  </si>
  <si>
    <t>Kęstučio 2 ,Akmenė</t>
  </si>
  <si>
    <t>Sodo 7,Akmenė</t>
  </si>
  <si>
    <t>Stadiono 15,Akmenė</t>
  </si>
  <si>
    <t>Kęstučio 6 ,Akmenė</t>
  </si>
  <si>
    <t>Respublikos 24 ,Naujoji Akmenė</t>
  </si>
  <si>
    <t>V.Kudirkos 22,Naujoji Akmenė</t>
  </si>
  <si>
    <t>Ventos 30,Venta</t>
  </si>
  <si>
    <t>Žalgirio 29,Naujoji Akmenė</t>
  </si>
  <si>
    <t>Ramučių 40,Naujoji Akmenė</t>
  </si>
  <si>
    <t>V.Kudirkos 17,Naujoji Akmenė</t>
  </si>
  <si>
    <t>Žalgirio 13,Naujoji  Akmenė</t>
  </si>
  <si>
    <t>Stadiono 16,Akmenė</t>
  </si>
  <si>
    <t>Puškino 42 ,Akmenė</t>
  </si>
  <si>
    <t>Ventos18,Venta</t>
  </si>
  <si>
    <t>Ventos 6,Venta</t>
  </si>
  <si>
    <t>Vytauto 6,Naujoji Akmenė</t>
  </si>
  <si>
    <t>Daukanto 8,Akmenė</t>
  </si>
  <si>
    <t>Ventos14,Venta</t>
  </si>
  <si>
    <t>Bausko 8,Venta</t>
  </si>
  <si>
    <t>Žalgirio 5,Naujoji Akmenė</t>
  </si>
  <si>
    <t>Žalgirio3 ,Naujoji Akmenė</t>
  </si>
  <si>
    <t>Vytautas 4 ,Naujoji Akmenė</t>
  </si>
  <si>
    <t>Žalgirio 25,Naujoji Akmenė</t>
  </si>
  <si>
    <t>Bausko 3,Venta</t>
  </si>
  <si>
    <t>Žibučio g. 5 renovuotas</t>
  </si>
  <si>
    <t>Ažupiečių g. 6 renovuotas</t>
  </si>
  <si>
    <t>Ramybės g.5 renovuotas</t>
  </si>
  <si>
    <t>A.Vienuolio g.13 renovuotas</t>
  </si>
  <si>
    <t>Statybininkų g. 15 renovuotas</t>
  </si>
  <si>
    <t>Statybininkų g. 17 renovuotas</t>
  </si>
  <si>
    <t>Liudiškių g. 31a renovuotas</t>
  </si>
  <si>
    <t>Liudiškių g. 31c renovuotas</t>
  </si>
  <si>
    <t>Liudiškių g. 23 renovuotas</t>
  </si>
  <si>
    <t>Basanavičiaus g.56</t>
  </si>
  <si>
    <t>Ramybės g.12</t>
  </si>
  <si>
    <t>Ramybės g.14</t>
  </si>
  <si>
    <t>Žibučio g. 9</t>
  </si>
  <si>
    <t>Storių g. 9</t>
  </si>
  <si>
    <t>Šaltupio g. 44</t>
  </si>
  <si>
    <t>Basanavičiaus g.60</t>
  </si>
  <si>
    <t>Liudiškių g. 16</t>
  </si>
  <si>
    <t>Paupio g. 4</t>
  </si>
  <si>
    <t>J.Biliūno g.33</t>
  </si>
  <si>
    <t>Mindaugo g. 6</t>
  </si>
  <si>
    <t>Mindaugo g. 17</t>
  </si>
  <si>
    <t>Vilniaus g. 35</t>
  </si>
  <si>
    <t>Šaltupio g. 49</t>
  </si>
  <si>
    <t>Vairuotojų g. 3</t>
  </si>
  <si>
    <t>Valančiaus g.4</t>
  </si>
  <si>
    <t>Valaukio g.6</t>
  </si>
  <si>
    <t>Mindaugo g.19</t>
  </si>
  <si>
    <t>Šviesos g. 16</t>
  </si>
  <si>
    <t>Dariaus ir Girėno 23A IL</t>
  </si>
  <si>
    <t>B.Sruogos 12</t>
  </si>
  <si>
    <t>Vilniaus 12</t>
  </si>
  <si>
    <t>Leliju 7</t>
  </si>
  <si>
    <t>Kestucio 27 1L</t>
  </si>
  <si>
    <t>Vilniaus 10 3L</t>
  </si>
  <si>
    <t>Birštonas</t>
  </si>
  <si>
    <t>Draugystės 16, Elektrėnai</t>
  </si>
  <si>
    <t>Draugystės 14, Elektrėnai</t>
  </si>
  <si>
    <t>Pergalės 49, Elektrėnai</t>
  </si>
  <si>
    <t>Pergalės 55, Elektrėnai</t>
  </si>
  <si>
    <t>Saulės 10, Elektrėnai</t>
  </si>
  <si>
    <t>Sodų 13, Elektrėnai</t>
  </si>
  <si>
    <t>Sodų 16, Elektrėnai</t>
  </si>
  <si>
    <t>Sodų 4, Elektrėnai</t>
  </si>
  <si>
    <t>Šviesos 1, Elektrėnai</t>
  </si>
  <si>
    <t>Šviesos 3, Elektrėnai</t>
  </si>
  <si>
    <t>Draugystės 19, Elektrėnai</t>
  </si>
  <si>
    <t>Pergalės 23, Elektrėnai</t>
  </si>
  <si>
    <t>Saulės 4, Elektrėnai</t>
  </si>
  <si>
    <t>Saulės 6, Elektrėnai</t>
  </si>
  <si>
    <t>Taikos 9, Elektrėnai</t>
  </si>
  <si>
    <t>Trakų 1, Elektrėnai</t>
  </si>
  <si>
    <t>Šviesos 6, Elektrėnai</t>
  </si>
  <si>
    <t>Šviesos 9, Elektrėnai</t>
  </si>
  <si>
    <t>Šviesos 18, Elektrėnai</t>
  </si>
  <si>
    <t>Draugystės 25, Elektrėnai</t>
  </si>
  <si>
    <t>Pergalės 45, Elektrėnai</t>
  </si>
  <si>
    <t>Pergalės 53, Elektrėnai</t>
  </si>
  <si>
    <t>Draugystės 17, Elektrėnai</t>
  </si>
  <si>
    <t>Saulės 5, Elektrėnai</t>
  </si>
  <si>
    <t>Saulės 9, Elektrėnai</t>
  </si>
  <si>
    <t>Taikos 11, Elektrėnai</t>
  </si>
  <si>
    <t>Trakų 5, Elektrėnai</t>
  </si>
  <si>
    <t>Trakų 19, Elektrėnai</t>
  </si>
  <si>
    <t>Šviesos 4, Elektrėnai</t>
  </si>
  <si>
    <t>Trakų 33, Elektrėnai</t>
  </si>
  <si>
    <t>Aukštaičių g. 11, Ignalina (ren)</t>
  </si>
  <si>
    <t>Ateities g. 20, Ignalina (ren)</t>
  </si>
  <si>
    <t>Atgimimo g. 33, Ignalina (ren)</t>
  </si>
  <si>
    <t>Aukštaičių g. 35, Ignalina (ren)</t>
  </si>
  <si>
    <t>Vasario 16-osios g. 54 Ignalina (ren)</t>
  </si>
  <si>
    <t>Smėlio g. 30, Ignalina (ren)</t>
  </si>
  <si>
    <t>M. Petrausko g. 4, Ignalina</t>
  </si>
  <si>
    <t xml:space="preserve">Melioratorių g. 20, Vidiškių k., Ignalinos r. </t>
  </si>
  <si>
    <t>Turistų g. 11, Ignalina</t>
  </si>
  <si>
    <t xml:space="preserve">Melioratorių g. 4, Vidiškių k., Ignalinos r. </t>
  </si>
  <si>
    <t>Sodų g. 4, Vidiškių k., Ignalina</t>
  </si>
  <si>
    <t>LIETAVOS  31  (renov.)</t>
  </si>
  <si>
    <t>PANERIŲ  31  (renov.)</t>
  </si>
  <si>
    <t>BIRUTĖS   6 (renov.)</t>
  </si>
  <si>
    <t>PARKO   3 (renov.)</t>
  </si>
  <si>
    <t>CHEMIKŲ  86 (renov.)</t>
  </si>
  <si>
    <t>PANERIŲ  17  (renov.)</t>
  </si>
  <si>
    <t>CHEMIKŲ  92C  (renov.)</t>
  </si>
  <si>
    <t>J.RALIO   8  (renov.)</t>
  </si>
  <si>
    <t>ŽEMAITĖS  11</t>
  </si>
  <si>
    <t>PANERIŲ  21  (renov.)</t>
  </si>
  <si>
    <t>VARNUTĖS  13</t>
  </si>
  <si>
    <t>SODŲ  31</t>
  </si>
  <si>
    <t>LIETAVOS  25</t>
  </si>
  <si>
    <t>KOSMONAUTŲ  11</t>
  </si>
  <si>
    <t>ŽALIOJI  10</t>
  </si>
  <si>
    <t>CHEMIKŲ   4</t>
  </si>
  <si>
    <t>CHEMIKŲ  47</t>
  </si>
  <si>
    <t>KOSMONAUTŲ   6</t>
  </si>
  <si>
    <t>VILTIES  31A</t>
  </si>
  <si>
    <t>A.KULVIEČIO  22</t>
  </si>
  <si>
    <t>CHEMIKŲ  45</t>
  </si>
  <si>
    <t>KAUNO  44</t>
  </si>
  <si>
    <t>KAUNO  68</t>
  </si>
  <si>
    <t>LIETAVOS  13</t>
  </si>
  <si>
    <t>SODŲ  40</t>
  </si>
  <si>
    <t>CHEMIKŲ 134</t>
  </si>
  <si>
    <t>KAUNO  94</t>
  </si>
  <si>
    <t>LIETAVOS   5</t>
  </si>
  <si>
    <t>A.KULVIEČIO  21</t>
  </si>
  <si>
    <t>CHEMIKŲ  84</t>
  </si>
  <si>
    <t>GIRELĖS   3</t>
  </si>
  <si>
    <t>CHEMIKŲ  26</t>
  </si>
  <si>
    <t>MIŠKININKŲ  11</t>
  </si>
  <si>
    <t>Mokyklos g. 50, Mūro Strėvininkai</t>
  </si>
  <si>
    <t>Mokyklos g. 52, Mūro Strėvininkai</t>
  </si>
  <si>
    <t>Rūmų g. 1, Mūro Strėvininkai</t>
  </si>
  <si>
    <t>Parko g. 6, Stasiūnai</t>
  </si>
  <si>
    <t>Parko g. 8, Stasiūnai</t>
  </si>
  <si>
    <t>Ateities g. 2, Pakertai</t>
  </si>
  <si>
    <t>Radvilėnų  5)</t>
  </si>
  <si>
    <t xml:space="preserve">Archyvo 48 </t>
  </si>
  <si>
    <t>Ašmenos 1-oji g. 10</t>
  </si>
  <si>
    <t>Jaunimo 4 (renov.)**</t>
  </si>
  <si>
    <t>Sukilėlių 87A</t>
  </si>
  <si>
    <t>Kovo 11-osios 114 (renov.)</t>
  </si>
  <si>
    <t>Krėvės 115 A (renov)***</t>
  </si>
  <si>
    <t>Sąjungos a. 10 (renov.)</t>
  </si>
  <si>
    <t>Vievio 54 (renov.)</t>
  </si>
  <si>
    <t>Krėvės 61 (renov.))</t>
  </si>
  <si>
    <t>Savanorių 415  (renov.)</t>
  </si>
  <si>
    <t>Pašilės 96</t>
  </si>
  <si>
    <t>Lukšos-Daumanto 2</t>
  </si>
  <si>
    <t xml:space="preserve">Šiaurės 1 </t>
  </si>
  <si>
    <t>Masiulio T.12</t>
  </si>
  <si>
    <t>Jėgainės 23</t>
  </si>
  <si>
    <t>Kaunas</t>
  </si>
  <si>
    <t xml:space="preserve">Birutės g. 22A, GH k. </t>
  </si>
  <si>
    <t>Taikos pr. 144</t>
  </si>
  <si>
    <t>Debreceno g. 84 ®</t>
  </si>
  <si>
    <t>Baltijos pr. 97</t>
  </si>
  <si>
    <t>Dragūnų g. 3</t>
  </si>
  <si>
    <t>Taikos pr. 116</t>
  </si>
  <si>
    <t>Kretingos g. 29 ®</t>
  </si>
  <si>
    <t>H.Manto g. 43 ®</t>
  </si>
  <si>
    <t>Minijos g. 11</t>
  </si>
  <si>
    <t>Debreceno g. 72 ®</t>
  </si>
  <si>
    <t xml:space="preserve">Rumpiškės g. 29, B k. </t>
  </si>
  <si>
    <t>Laukininkų g. 8 ®</t>
  </si>
  <si>
    <t>Reikjaviko g. 4 ®</t>
  </si>
  <si>
    <t>Kretingos g. 10 ®</t>
  </si>
  <si>
    <t>Kretingos g. 25 ®</t>
  </si>
  <si>
    <t>Sulupės g. 7 šil.p.ren.</t>
  </si>
  <si>
    <t>I.Simonaitytės g. 1 nepr.šil.sis</t>
  </si>
  <si>
    <t>I.Simonaitytės g. 21</t>
  </si>
  <si>
    <t>Naujoji Uosto 8a</t>
  </si>
  <si>
    <t xml:space="preserve">Nidos g. 1 šil.p.re. </t>
  </si>
  <si>
    <t>Šilutės pl. 4</t>
  </si>
  <si>
    <t>Debreceno g. 47</t>
  </si>
  <si>
    <t>Vyturio g. 3</t>
  </si>
  <si>
    <t>Pušyno g. 33</t>
  </si>
  <si>
    <t>Kalnupės g. 13</t>
  </si>
  <si>
    <t>Veterinarijos g. 4</t>
  </si>
  <si>
    <t>J.Janonio g. 16</t>
  </si>
  <si>
    <t>L.Giros g. 1</t>
  </si>
  <si>
    <t>Vilties g. 7</t>
  </si>
  <si>
    <t>V.Berbomo g. 15</t>
  </si>
  <si>
    <t>Karoso g. 20</t>
  </si>
  <si>
    <t>Butkų Juzės g. 4</t>
  </si>
  <si>
    <t>Rupiškės g. 7</t>
  </si>
  <si>
    <t>Ramioji g. 8</t>
  </si>
  <si>
    <t>Kretingos g. 56</t>
  </si>
  <si>
    <t>Kalvos g. 7</t>
  </si>
  <si>
    <t>Kadagių g. 11</t>
  </si>
  <si>
    <t>Kepėjų g. 5</t>
  </si>
  <si>
    <t>S.Daukanto g. 26</t>
  </si>
  <si>
    <t>S.Daukanto g. 35</t>
  </si>
  <si>
    <t>Klaipėda</t>
  </si>
  <si>
    <t>Sodų g.10-ojo NSB (renov.)</t>
  </si>
  <si>
    <t>GAMYKLOS 3 (renov.)</t>
  </si>
  <si>
    <t>Gamyklos g.15-ojo NSB (renov.)</t>
  </si>
  <si>
    <t>Vasario 16-osios g.7-ojo  (renov.)</t>
  </si>
  <si>
    <t>ŽEMAITIJOS 23 (renov.)</t>
  </si>
  <si>
    <t>V.BURBOS 5 (renov.)</t>
  </si>
  <si>
    <t>PAVASARIO 45 (renov.)</t>
  </si>
  <si>
    <t>Gamyklos g. 31-ojo NSB (renov.)</t>
  </si>
  <si>
    <t>STOTIES 8 (renov.)</t>
  </si>
  <si>
    <t>P.Vileišio g.3-ojo NSB (renov.)</t>
  </si>
  <si>
    <t>MINDAUGO 4 (renov.)</t>
  </si>
  <si>
    <t>VYŠNIŲ 42 (renov.)</t>
  </si>
  <si>
    <t>Taikos g.24-ojo NSB</t>
  </si>
  <si>
    <t>S.Daukanto 4 Viekšniai</t>
  </si>
  <si>
    <t>BAŽNYČIOS 21</t>
  </si>
  <si>
    <t>ŽEMAITIJOS 22</t>
  </si>
  <si>
    <t>ŽEMAITIJOS 35</t>
  </si>
  <si>
    <t>TYLIOJI 22</t>
  </si>
  <si>
    <t>SODŲ 18</t>
  </si>
  <si>
    <t>PAVASARIO 49</t>
  </si>
  <si>
    <t>VENTOS 29</t>
  </si>
  <si>
    <t>Mažeikių 6 Viekšniai</t>
  </si>
  <si>
    <t>MINDAUGO 20</t>
  </si>
  <si>
    <t>SODŲ 11</t>
  </si>
  <si>
    <t>ŽEMAITIJOS 63</t>
  </si>
  <si>
    <t>P.Mašioto 49</t>
  </si>
  <si>
    <t>V.Didžiojo 70</t>
  </si>
  <si>
    <t xml:space="preserve">P.Mašioto 37                                                          </t>
  </si>
  <si>
    <t>V.Didžiojo 78</t>
  </si>
  <si>
    <t xml:space="preserve">Kruojos 6                                                             </t>
  </si>
  <si>
    <t xml:space="preserve">Pergalės g. 4                                                         </t>
  </si>
  <si>
    <t xml:space="preserve">Taikos g. 18                                                          </t>
  </si>
  <si>
    <t>Mindaugo -6a</t>
  </si>
  <si>
    <t>Mindaugo -6b</t>
  </si>
  <si>
    <t>iki 1993</t>
  </si>
  <si>
    <t>Saulėtekio 50</t>
  </si>
  <si>
    <t xml:space="preserve">Pergalės 14                                                           </t>
  </si>
  <si>
    <t xml:space="preserve">Vytauto Didžiojo g. 72                                                </t>
  </si>
  <si>
    <t>P.Mašioto 39</t>
  </si>
  <si>
    <t>P.Mašioto 61</t>
  </si>
  <si>
    <t>Vasario 16-osios 19</t>
  </si>
  <si>
    <t>Ušinsko 31a</t>
  </si>
  <si>
    <t>Mindaugo 2c</t>
  </si>
  <si>
    <t>L.Giros 8</t>
  </si>
  <si>
    <t xml:space="preserve">Skvero 6                                            </t>
  </si>
  <si>
    <t>Basanavičiaus 2a</t>
  </si>
  <si>
    <t>Vilniaus 32</t>
  </si>
  <si>
    <t>V.Didžiojo 35</t>
  </si>
  <si>
    <t>Vilniaus 28</t>
  </si>
  <si>
    <t>Linkuva Joniškėlio 2</t>
  </si>
  <si>
    <t>Ušinsko 22</t>
  </si>
  <si>
    <t>Vasario 16-osios 13</t>
  </si>
  <si>
    <t>Vilniaus 34</t>
  </si>
  <si>
    <t xml:space="preserve">Vilniaus 33                                                         </t>
  </si>
  <si>
    <t>Kęstučio 8</t>
  </si>
  <si>
    <t>Vytauto g. 36</t>
  </si>
  <si>
    <t>NAUJOJI 2 BUV</t>
  </si>
  <si>
    <t>Kaštonų 6a</t>
  </si>
  <si>
    <t>Gedimino 45</t>
  </si>
  <si>
    <t>Jaramino 12</t>
  </si>
  <si>
    <t>Jaunystės 2</t>
  </si>
  <si>
    <t>Povyliaus 6</t>
  </si>
  <si>
    <t>Maironio 6</t>
  </si>
  <si>
    <t>Kudirkos 4a</t>
  </si>
  <si>
    <t>Povyliaus 4</t>
  </si>
  <si>
    <t>Vaižganto 58d</t>
  </si>
  <si>
    <t>Radvilų 14</t>
  </si>
  <si>
    <t>Vaižganto 30c</t>
  </si>
  <si>
    <t>Gedimino 2</t>
  </si>
  <si>
    <t>Kaštonų 4a</t>
  </si>
  <si>
    <t>Vytauto 6</t>
  </si>
  <si>
    <t>Gedimino 4</t>
  </si>
  <si>
    <t>Kudirkos 11</t>
  </si>
  <si>
    <t>Topolių 8</t>
  </si>
  <si>
    <t>Radviliškis</t>
  </si>
  <si>
    <t>V. Kudirkos g. 102</t>
  </si>
  <si>
    <t>V. Kudirkos g. 92 B</t>
  </si>
  <si>
    <t>J. Basanavičiaus g. 4</t>
  </si>
  <si>
    <t>Bažnyčios g. 3</t>
  </si>
  <si>
    <t>Draugystės takas 1</t>
  </si>
  <si>
    <t>Draugystės takas 3</t>
  </si>
  <si>
    <t>Vytauto g. 17</t>
  </si>
  <si>
    <t>Vytauto g. 4</t>
  </si>
  <si>
    <t>Vytauto g. 10</t>
  </si>
  <si>
    <t>V. Kudirkos g. 53</t>
  </si>
  <si>
    <t>Draugystės takas 6</t>
  </si>
  <si>
    <t>Kęstučio g. 6</t>
  </si>
  <si>
    <t>Jaunystės takas 4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</si>
  <si>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</si>
  <si>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</si>
  <si>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</si>
  <si>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</si>
  <si>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</si>
  <si>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</si>
  <si>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</si>
  <si>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</si>
  <si>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Vytauto g.38</t>
  </si>
  <si>
    <t>A. Mickevičiaus g.1A</t>
  </si>
  <si>
    <t>A. Mickevičiaus g.3</t>
  </si>
  <si>
    <t>A. Mickevičiaus g.21</t>
  </si>
  <si>
    <t>Mokyklos g.17</t>
  </si>
  <si>
    <t>Vilniaus g.22</t>
  </si>
  <si>
    <t>Mokyklos g.21</t>
  </si>
  <si>
    <t>J. Sniadeckio g.12</t>
  </si>
  <si>
    <t>J. Sniadeckio g.14</t>
  </si>
  <si>
    <t>J. Sniadeckio g.24</t>
  </si>
  <si>
    <t>J. Sniadeckio g.27</t>
  </si>
  <si>
    <t>A. Mickevičiaus g.2</t>
  </si>
  <si>
    <t>A. Mickevičiaus g.4</t>
  </si>
  <si>
    <t>A. Mickevičiaus g.24</t>
  </si>
  <si>
    <t>Šalčios g.5</t>
  </si>
  <si>
    <t>Šalčios g.6</t>
  </si>
  <si>
    <t>J. Sniadeckio g.10</t>
  </si>
  <si>
    <t>J.Sniadeckio g.25</t>
  </si>
  <si>
    <t>Mokyklos g.19</t>
  </si>
  <si>
    <t>Vilniaus g.11</t>
  </si>
  <si>
    <t>Vilniaus g. 202 (renov.), Šiauliai</t>
  </si>
  <si>
    <t>K. Korsako g. 41 (renov.), Šiauliai</t>
  </si>
  <si>
    <t>Miglovaros g. 25 (renov.), Šiauliai</t>
  </si>
  <si>
    <t>P. Grinkevičiaus g. 8 (renov.), Šiauliai</t>
  </si>
  <si>
    <t>Vilniaus g. 224 (renov.), Šiauliai</t>
  </si>
  <si>
    <t>Gytarių g. 16 (renov.), Šiauliai</t>
  </si>
  <si>
    <t>Sevastopolio g. 9 (renov.), Šiauliai</t>
  </si>
  <si>
    <t>P. Višinskio g. 12 (renov.), Šiauliai</t>
  </si>
  <si>
    <t>Kelmės g. 1A (renov.), Šiauliai</t>
  </si>
  <si>
    <t>Draugystės g. 17 (renov.), Šiauliai</t>
  </si>
  <si>
    <t>Ežero g. 5 (renov.), Šiauliai</t>
  </si>
  <si>
    <t>Vytauto g. 63 (renov.), Šiauliai</t>
  </si>
  <si>
    <t>Ežero g. 7 (renov.), Šiauliai</t>
  </si>
  <si>
    <t>Aukštabalio g. 8, Šiauliai</t>
  </si>
  <si>
    <t>Gardino g. 17, Šiauliai</t>
  </si>
  <si>
    <t>St. Šalkauskio g. 14A, Šiauliai</t>
  </si>
  <si>
    <t>Vytauto g. 85, Šiauliai</t>
  </si>
  <si>
    <t>Draugystės pr. 12, Šiauliai</t>
  </si>
  <si>
    <t>Dainavos takas 3B, Šiauliai</t>
  </si>
  <si>
    <t>Aušros al. 51A, Šiauliai</t>
  </si>
  <si>
    <t>Tiesos g. 4, Šiauliai</t>
  </si>
  <si>
    <t>Draugystės pr. 16, Šiauliai</t>
  </si>
  <si>
    <t>Varpo g. 31, Šiauliai</t>
  </si>
  <si>
    <t>P. Cvirkos g. 75, Šiauliai</t>
  </si>
  <si>
    <t>Rasos g. 1, Šaiulių r.</t>
  </si>
  <si>
    <t>Radviliškio g. 108, Šiauliai</t>
  </si>
  <si>
    <t>Tilžės g. 44, Šiauliai</t>
  </si>
  <si>
    <t>A. Mickevičiaus g. 36, Šiauliai</t>
  </si>
  <si>
    <t>Draugystės pr. 20, Šiauliai</t>
  </si>
  <si>
    <t>Vytauto g. 64A, Trakai (renov.)</t>
  </si>
  <si>
    <t>Vytauto g. 62, Trakai (renov.)</t>
  </si>
  <si>
    <t>Mindaugo g. 20, Trakai (renov.)</t>
  </si>
  <si>
    <t>Bažnyčios g. 21, Lentvaris (ren.)</t>
  </si>
  <si>
    <t>Vytauto g. 44, Trakai</t>
  </si>
  <si>
    <t>Kilimų g. 6, Lentvaris</t>
  </si>
  <si>
    <t>Mindaugo g. 10, Trakai</t>
  </si>
  <si>
    <t>Geležinkelio g. 30, Lentvaris</t>
  </si>
  <si>
    <t>Pakalnės g. 42, Lentvaris</t>
  </si>
  <si>
    <t>Sodų g. 19, Lentvaris</t>
  </si>
  <si>
    <t>Vytauto g. 46, Trakai</t>
  </si>
  <si>
    <t>Lauko g. 6, Lentvaris</t>
  </si>
  <si>
    <t>Pakalnės g. 28, Lentvaris</t>
  </si>
  <si>
    <t>Mindaugo g. 6, Trakai</t>
  </si>
  <si>
    <t>Ežero g. 3A, Lentvaris</t>
  </si>
  <si>
    <t>Bažnyčios g. 11, Lentvaris</t>
  </si>
  <si>
    <t>Lauko g. 12, Lentvaris</t>
  </si>
  <si>
    <t>Vytauto g. 46A, Trakai</t>
  </si>
  <si>
    <t>Lauko g. 8, Lentvaris</t>
  </si>
  <si>
    <t>Trakų g. 12, Trakai</t>
  </si>
  <si>
    <t>Mindaugo g. 12, Trakai</t>
  </si>
  <si>
    <t>Klevų al. 57, Lentvaris</t>
  </si>
  <si>
    <t>Pakalnės g. 27, Lentvaris</t>
  </si>
  <si>
    <t>Mindaugo g. 4, Trakai</t>
  </si>
  <si>
    <t>Karaimų g. 24, Trakai</t>
  </si>
  <si>
    <t>Bažnyčios g. 20, Lentvaris</t>
  </si>
  <si>
    <t>Aušros g. 69 I k., Utena (renov.)</t>
  </si>
  <si>
    <t>Vyžuonų 11a g., Utena (renov.)</t>
  </si>
  <si>
    <t xml:space="preserve">V.Kudirkos g. 22, Utena </t>
  </si>
  <si>
    <t>Aušros g. 97, Utena (renov.)</t>
  </si>
  <si>
    <t>Aušros g. 26, Utena (renov.)</t>
  </si>
  <si>
    <t>Aukštakalnio g. 14, 16, Utena</t>
  </si>
  <si>
    <t>Smėlio g. 2, Utena</t>
  </si>
  <si>
    <t>Aušros g. 3, Utena (renov.)</t>
  </si>
  <si>
    <t>Aušros 74 g., Utena (renov.)</t>
  </si>
  <si>
    <t>Rašytojų g. 3, Utena</t>
  </si>
  <si>
    <t>J.Basanavičiaus g. 98, Utena</t>
  </si>
  <si>
    <t>Vaižganto g. 40, Utena</t>
  </si>
  <si>
    <t>Taikos g. 80, Utena</t>
  </si>
  <si>
    <t>Vaižganto g. 18, Utena</t>
  </si>
  <si>
    <t>Vytauto a. 2, Utena</t>
  </si>
  <si>
    <t>Taikos g. 96, Utena</t>
  </si>
  <si>
    <t>Užpalių g. 84, Utena</t>
  </si>
  <si>
    <t>Taikos g. 57, Utena</t>
  </si>
  <si>
    <t>J.Basanavičiaus g. 102, Utena</t>
  </si>
  <si>
    <t>Užpalių g. 82, Utena</t>
  </si>
  <si>
    <t>J. Basanavičiaus g. 110b, Utena</t>
  </si>
  <si>
    <t>J. Basanavičiaus g. 108, Utena</t>
  </si>
  <si>
    <t>Aušros g. 82, Utena</t>
  </si>
  <si>
    <t>Kauno g. 27, Utena</t>
  </si>
  <si>
    <t>K. Donelaičio g. 12, Utena</t>
  </si>
  <si>
    <t>Kęstučio g. 6, Utena</t>
  </si>
  <si>
    <t>Žirmūnų g. 30C</t>
  </si>
  <si>
    <t>M.Mironaitės g. 18</t>
  </si>
  <si>
    <t>Pavilnionių g. 31</t>
  </si>
  <si>
    <t>Bajorų kelias 3</t>
  </si>
  <si>
    <t>Pavilnionių g. 33</t>
  </si>
  <si>
    <t>Žirmūnų g. 3 (renov.)</t>
  </si>
  <si>
    <t>Sviliškių g. 8</t>
  </si>
  <si>
    <t>Sviliškių g. 4, 6</t>
  </si>
  <si>
    <t>Žirmūnų g. 126 (renov.)</t>
  </si>
  <si>
    <t>Žirmūnų g. 128 (renov.)</t>
  </si>
  <si>
    <t>J.Galvydžio g. 11A</t>
  </si>
  <si>
    <t>M.Marcinkevičiaus g. 37, Baltupio g. 175</t>
  </si>
  <si>
    <t>Tolminkiemio g. 31</t>
  </si>
  <si>
    <t>M.Marcinkevičiaus g. 31, 33, 35</t>
  </si>
  <si>
    <t>Blindžių g. 7</t>
  </si>
  <si>
    <t>J.Kubiliaus g. 4</t>
  </si>
  <si>
    <t>Tolminkiemio g. 14</t>
  </si>
  <si>
    <t>J.Franko g. 8</t>
  </si>
  <si>
    <t>Žirmūnų g. 131 (renov.)</t>
  </si>
  <si>
    <t>S.Žukausko g. 27</t>
  </si>
  <si>
    <t>V.Pietario g. 7</t>
  </si>
  <si>
    <t>Taikos g. 134, 136</t>
  </si>
  <si>
    <t>Kovo 11-osios g. 55</t>
  </si>
  <si>
    <t>Šviesos g 11 (bt. 41-60)</t>
  </si>
  <si>
    <t>Šviesos g 14 (bt. 81-100)</t>
  </si>
  <si>
    <t>Gedvydžių g. 29 (bt. 1-36)</t>
  </si>
  <si>
    <t>Taikos g. 25, 27</t>
  </si>
  <si>
    <t>Gedvydžių g. 20</t>
  </si>
  <si>
    <t>Šviesos g 4 (bt. 81-100)</t>
  </si>
  <si>
    <t>Gabijos g. 81 (bt. 1-36)</t>
  </si>
  <si>
    <t>Taikos g. 241, 243, 245</t>
  </si>
  <si>
    <t>Viršuliškių g. 22</t>
  </si>
  <si>
    <t>Žemynos g. 35</t>
  </si>
  <si>
    <t>Žemynos g. 25</t>
  </si>
  <si>
    <t>Kapsų g. 38</t>
  </si>
  <si>
    <t>S.Stanevičiaus g. 7 (bt. 1-40)</t>
  </si>
  <si>
    <t>Musninkų g. 7</t>
  </si>
  <si>
    <t>Didlaukio g. 22, 24</t>
  </si>
  <si>
    <t>Taikos g. 105</t>
  </si>
  <si>
    <t>Antakalnio g. 118</t>
  </si>
  <si>
    <t>Kanklių g. 10B</t>
  </si>
  <si>
    <t>Ukmergės g. 216 (404017)</t>
  </si>
  <si>
    <t>Parko g. 6</t>
  </si>
  <si>
    <t>Šaltkalvių g. 66</t>
  </si>
  <si>
    <t>S.Stanevičiaus g. 15 (111017)</t>
  </si>
  <si>
    <t>J.Basanavičiaus g. 17A</t>
  </si>
  <si>
    <t>Krokuvos g. 1 (107042)</t>
  </si>
  <si>
    <t>Naugarduko g. 56</t>
  </si>
  <si>
    <t>Gelvonų g. 57</t>
  </si>
  <si>
    <t>Parko g. 4</t>
  </si>
  <si>
    <t>Šilo g. 12</t>
  </si>
  <si>
    <t>J.Tiškevičiaus g. 6</t>
  </si>
  <si>
    <t>Šilo g. 6</t>
  </si>
  <si>
    <t>Gedimino pr. 27</t>
  </si>
  <si>
    <t>Vykinto g. 8</t>
  </si>
  <si>
    <t>V.Grybo g. 30</t>
  </si>
  <si>
    <t>Lentvario g. 1</t>
  </si>
  <si>
    <t>S.Skapo g. 6, 8</t>
  </si>
  <si>
    <t>K.Vanagėlio g. 9</t>
  </si>
  <si>
    <t>Žygio g. 4</t>
  </si>
  <si>
    <t>Vilnius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</si>
  <si>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</si>
  <si>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</si>
  <si>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</si>
  <si>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</si>
  <si>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</si>
  <si>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Vytauto 54 (641)</t>
  </si>
  <si>
    <t>Mokolų 9 (282)</t>
  </si>
  <si>
    <t>Dariaus ir Girėno 13 (505)</t>
  </si>
  <si>
    <t>Draugystės 1 (108)</t>
  </si>
  <si>
    <t>Vytenio 8 (656)</t>
  </si>
  <si>
    <t>Dariaus ir Girėno 9 (503)</t>
  </si>
  <si>
    <t>Mokolų 51 (606)</t>
  </si>
  <si>
    <t>Dariaus ir Girėno 11 (504)</t>
  </si>
  <si>
    <t>Draugystės 3 (110)</t>
  </si>
  <si>
    <t>R.Juknevičiaus 48 (527)</t>
  </si>
  <si>
    <t>Vytauto 56A (639)</t>
  </si>
  <si>
    <t>J.Jablonskio 2 (889)</t>
  </si>
  <si>
    <t>Mokyklos 13 (348)</t>
  </si>
  <si>
    <t>Nausupės 8 (824)</t>
  </si>
  <si>
    <t>M.Valančiaus. 18 (425-K)</t>
  </si>
  <si>
    <t>Jaunimo, 3 (1021)</t>
  </si>
  <si>
    <t>Maironio. 34 (410-K)</t>
  </si>
  <si>
    <t>Jaunimo, 7 (1060)</t>
  </si>
  <si>
    <t>Mokyklos 9 (331)</t>
  </si>
  <si>
    <t>Dvarkelio 11 (851)</t>
  </si>
  <si>
    <t>Vytauto 15 (268)</t>
  </si>
  <si>
    <t>Vytauto 21 (273)</t>
  </si>
  <si>
    <t>Žemaitės. 8 (7-K)</t>
  </si>
  <si>
    <t>Dvarkelio 7 (841)</t>
  </si>
  <si>
    <t>K.Donelaičio. 5 - 2 (27-2K)</t>
  </si>
  <si>
    <t>Lietuvininkų 4 (446)</t>
  </si>
  <si>
    <t>Žemaitės. 10 (8-K)</t>
  </si>
  <si>
    <t>Kauno 20 (847)</t>
  </si>
  <si>
    <t>Marijampolė</t>
  </si>
  <si>
    <t>NAUJOJI 68 (renov.)</t>
  </si>
  <si>
    <t>VINGIO 1 (renov.)</t>
  </si>
  <si>
    <t>BIRUTĖS 14 (renov.)</t>
  </si>
  <si>
    <t>PUTINŲ 2 (renov.)</t>
  </si>
  <si>
    <t>Statybininkų 107</t>
  </si>
  <si>
    <t>AUKŠTAKALNIO 14</t>
  </si>
  <si>
    <t>PUTINŲ 24A</t>
  </si>
  <si>
    <t>STATYBININKŲ 46 (renov.)</t>
  </si>
  <si>
    <t>LAUKO 17 (renov.)</t>
  </si>
  <si>
    <t>KAŠTONŲ 12 (renov.)</t>
  </si>
  <si>
    <t>NAUJOJI 96</t>
  </si>
  <si>
    <t>JAUNIMO 38</t>
  </si>
  <si>
    <t>JONYNO 5</t>
  </si>
  <si>
    <t>NAUJOJI 18</t>
  </si>
  <si>
    <t>Kalniškės 23</t>
  </si>
  <si>
    <t>VILTIES 18</t>
  </si>
  <si>
    <t>KAŠTONŲ 52</t>
  </si>
  <si>
    <t>NAUJOJI 86</t>
  </si>
  <si>
    <t>STATYBININKŲ 27</t>
  </si>
  <si>
    <t>STATYBININKŲ 49</t>
  </si>
  <si>
    <t>JAZMINŲ 12</t>
  </si>
  <si>
    <t>VOLUNGĖS 12</t>
  </si>
  <si>
    <t>STATYBININKŲ 34</t>
  </si>
  <si>
    <t>VOLUNGĖS 27</t>
  </si>
  <si>
    <t>Alytus</t>
  </si>
  <si>
    <t>VERPĖJŲ 6</t>
  </si>
  <si>
    <t>KLONIO 18A GNSB, 'VIJŪNĖLĖ'</t>
  </si>
  <si>
    <t>VYTAUTO 47 (renov.)</t>
  </si>
  <si>
    <t>ŠILTNAMIŲ 18 DNSB BERŽELIS</t>
  </si>
  <si>
    <t>GARDINO 22 (renov.)</t>
  </si>
  <si>
    <t>-</t>
  </si>
  <si>
    <t>ČIURLIONIO 74 (renov.)</t>
  </si>
  <si>
    <t>ŠILTNAMIŲ 22 DNSB BERŽELIS</t>
  </si>
  <si>
    <t>SEIRIJŲ 9 (renov.)</t>
  </si>
  <si>
    <t>SVEIKATOS 28 (renov.)</t>
  </si>
  <si>
    <t>ATEITIES 2 (renov.)</t>
  </si>
  <si>
    <t>VYTAUTO 6 DNSB PALMĖ</t>
  </si>
  <si>
    <t>LIŠKIAVOS 5</t>
  </si>
  <si>
    <t>ATEITIES 36 GNSB JIEVARAS</t>
  </si>
  <si>
    <t>SVEIKATOS 18</t>
  </si>
  <si>
    <t>LIŠKIAVOS 8</t>
  </si>
  <si>
    <t>VEISIEJŲ 9   DNSB SAULĖS TAKAS</t>
  </si>
  <si>
    <t>ATEITIES 14 DNSB BERŽAS</t>
  </si>
  <si>
    <t>ATEITIES 16 DNSB VINGIS</t>
  </si>
  <si>
    <t>ŠILTNAMIŲ 24 BENDRABUTIS</t>
  </si>
  <si>
    <t>ŠILTNAMIŲ 26 BENDRABUTIS</t>
  </si>
  <si>
    <t>NERAVŲ 27 BENDRABUTIS</t>
  </si>
  <si>
    <t>MELIORATORIŲ 4</t>
  </si>
  <si>
    <t>NERAVŲ 29 BENDRABUTIS</t>
  </si>
  <si>
    <t>Druskininkai</t>
  </si>
  <si>
    <t>VILNIAUS 8 VILKAVIŠKIS</t>
  </si>
  <si>
    <t>DARVINO 26 KYBARTAI</t>
  </si>
  <si>
    <t>KĘSTUČIO 10 VILKAVIŠKIS</t>
  </si>
  <si>
    <t>S.NERIES 33C VILKAVIŠKIS</t>
  </si>
  <si>
    <t>TARYBŲ 7 KYBARTAI</t>
  </si>
  <si>
    <t>DARIAUS IR GIRENO 2A KYBARTAI</t>
  </si>
  <si>
    <t>NEPRIKLAUSOMYBĖS 72 VILKAVIŠKIS</t>
  </si>
  <si>
    <t>MOKYKLOS 3 PILVIŠKIAI</t>
  </si>
  <si>
    <t>NEPRIKLAUSOMYBĖS 50 VILKAVIŠKIS</t>
  </si>
  <si>
    <t>LAUKO 44 VILKAVIŠKIS</t>
  </si>
  <si>
    <t>AUŠROS 10 VILKAVIŠKIS</t>
  </si>
  <si>
    <t>VIENYBĖS 72 VILKAVIŠKIS</t>
  </si>
  <si>
    <t>AUŠROS 8 VILKAVISKIS</t>
  </si>
  <si>
    <t>STATYBININKŲ 8 VILKAVIŠKIS</t>
  </si>
  <si>
    <t>BIRUTES 2 VILKAVIŠKIS</t>
  </si>
  <si>
    <t>STATYBININKŲ 4 VILKAVIŠKIS</t>
  </si>
  <si>
    <t>VIENYBES 70 VILKAVIŠKIS</t>
  </si>
  <si>
    <t>AUŠROS 4 VILKAVIŠKIS</t>
  </si>
  <si>
    <t>PASIENIO 3 KYBARTAI</t>
  </si>
  <si>
    <t>DVARO  27</t>
  </si>
  <si>
    <t>DVARO  25</t>
  </si>
  <si>
    <t>LAUKO 32 VILKAVIŠKIS</t>
  </si>
  <si>
    <t>VASARIO 16-OS 4 PILVIŠKIAI</t>
  </si>
  <si>
    <t>DARVINO 19 KYBARTAI</t>
  </si>
  <si>
    <t>VIŠTYČIO 2 VIRBALIS</t>
  </si>
  <si>
    <t>K.NAUMIESČIO 9A KYBARTAI</t>
  </si>
  <si>
    <t>VASARIO 16-OS 12 PILVIŠKIAI</t>
  </si>
  <si>
    <t>Vilkaviškis</t>
  </si>
  <si>
    <t>Vytauto 60 (30117)</t>
  </si>
  <si>
    <t>Vilniaus 93A (30088)</t>
  </si>
  <si>
    <t>Vilniaus 91A (30086)</t>
  </si>
  <si>
    <t>Skratiškių 12 (300012)</t>
  </si>
  <si>
    <t>Rinkuškių 47B (36001)</t>
  </si>
  <si>
    <t>Rinkuškių 49 (34001)</t>
  </si>
  <si>
    <t>Vilniaus 4 (30072)</t>
  </si>
  <si>
    <t>Vilniaus 56 (30081)</t>
  </si>
  <si>
    <t>Vilniaus 77B (30085)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</si>
  <si>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</si>
  <si>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</si>
  <si>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</si>
  <si>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</si>
  <si>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</si>
  <si>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</si>
  <si>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</si>
  <si>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</si>
  <si>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</si>
  <si>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</si>
  <si>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Rinkuškių 20 (370011)</t>
  </si>
  <si>
    <t>Rotušės 26 (30061)</t>
  </si>
  <si>
    <t>Kilučių 11 (30048)</t>
  </si>
  <si>
    <t>Basanavičiaus 18 (30038)</t>
  </si>
  <si>
    <t>Biržai</t>
  </si>
  <si>
    <t>Janonio 30 (KT-2027)</t>
  </si>
  <si>
    <t>Birutės 4 (KT-1586)</t>
  </si>
  <si>
    <t>Raseinių 9a  II korpusas (KT-1577)</t>
  </si>
  <si>
    <t>Raseinių 9 II korpusas (KT-1574)</t>
  </si>
  <si>
    <t>Pievų 6 (KT-1514)</t>
  </si>
  <si>
    <t>Birutės 2 (KT-1585)</t>
  </si>
  <si>
    <t>Pievų 2 (KT-1504)</t>
  </si>
  <si>
    <t>Mackevičiaus 29 (KT-1523)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</si>
  <si>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</si>
  <si>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</si>
  <si>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</si>
  <si>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</si>
  <si>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</si>
  <si>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Kelmė</t>
  </si>
  <si>
    <t>Kooperacijos 28 (KT-1535)</t>
  </si>
  <si>
    <t>Janonio 12 (KT-1516)</t>
  </si>
  <si>
    <t>Vyt. Didžiojo 45 (KT-1538)</t>
  </si>
  <si>
    <t>Maironio 5a,Tytuvėnai (KT-1601)</t>
  </si>
  <si>
    <t>Masčio 54</t>
  </si>
  <si>
    <t>Dariaus ir Girėno 15</t>
  </si>
  <si>
    <t>Muziejaus 18</t>
  </si>
  <si>
    <t>Sedos 11</t>
  </si>
  <si>
    <t>Stoties 16</t>
  </si>
  <si>
    <t>Stoties 12</t>
  </si>
  <si>
    <t>Karaliaus Mindaugo 39</t>
  </si>
  <si>
    <t>Stoties 8</t>
  </si>
  <si>
    <t>Luokės 73</t>
  </si>
  <si>
    <t>Birutės 24</t>
  </si>
  <si>
    <t>Telšiai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</si>
</sst>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0.00000"/>
  </numFmts>
  <fonts count="1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8"/>
      <color theme="1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u/>
      <sz val="8"/>
      <name val="Arial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52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47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FFC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9">
    <xf numFmtId="0" fontId="0" fillId="0" borderId="0"/>
    <xf numFmtId="0" fontId="11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5" fillId="7" borderId="0" applyNumberFormat="0" applyBorder="0" applyAlignment="0" applyProtection="0"/>
    <xf numFmtId="0" fontId="16" fillId="8" borderId="31" applyNumberFormat="0" applyAlignment="0" applyProtection="0"/>
    <xf numFmtId="0" fontId="10" fillId="0" borderId="0"/>
    <xf numFmtId="0" fontId="10" fillId="0" borderId="0"/>
    <xf numFmtId="0" fontId="17" fillId="0" borderId="0">
      <alignment vertical="top"/>
    </xf>
    <xf numFmtId="0" fontId="10" fillId="0" borderId="0"/>
    <xf numFmtId="164" fontId="10" fillId="0" borderId="0" applyFont="0" applyFill="0" applyBorder="0" applyAlignment="0" applyProtection="0"/>
    <xf numFmtId="0" fontId="1" fillId="0" borderId="0"/>
  </cellStyleXfs>
  <cellXfs count="457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6" fillId="5" borderId="7" xfId="0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2" borderId="0" xfId="0" applyFont="1" applyFill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 vertical="center" wrapText="1"/>
    </xf>
    <xf numFmtId="0" fontId="3" fillId="9" borderId="25" xfId="14" applyFont="1" applyFill="1" applyBorder="1" applyAlignment="1">
      <alignment horizontal="center"/>
    </xf>
    <xf numFmtId="2" fontId="3" fillId="9" borderId="25" xfId="14" applyNumberFormat="1" applyFont="1" applyFill="1" applyBorder="1" applyAlignment="1">
      <alignment horizontal="center"/>
    </xf>
    <xf numFmtId="165" fontId="3" fillId="9" borderId="25" xfId="14" applyNumberFormat="1" applyFont="1" applyFill="1" applyBorder="1" applyAlignment="1">
      <alignment horizontal="center"/>
    </xf>
    <xf numFmtId="166" fontId="3" fillId="9" borderId="25" xfId="14" applyNumberFormat="1" applyFont="1" applyFill="1" applyBorder="1" applyAlignment="1">
      <alignment horizontal="center"/>
    </xf>
    <xf numFmtId="0" fontId="3" fillId="9" borderId="1" xfId="14" applyFont="1" applyFill="1" applyBorder="1" applyAlignment="1">
      <alignment horizontal="center"/>
    </xf>
    <xf numFmtId="2" fontId="3" fillId="9" borderId="1" xfId="14" applyNumberFormat="1" applyFont="1" applyFill="1" applyBorder="1" applyAlignment="1">
      <alignment horizontal="center"/>
    </xf>
    <xf numFmtId="165" fontId="3" fillId="9" borderId="1" xfId="14" applyNumberFormat="1" applyFont="1" applyFill="1" applyBorder="1" applyAlignment="1">
      <alignment horizontal="center"/>
    </xf>
    <xf numFmtId="166" fontId="3" fillId="9" borderId="1" xfId="14" applyNumberFormat="1" applyFont="1" applyFill="1" applyBorder="1" applyAlignment="1">
      <alignment horizontal="center"/>
    </xf>
    <xf numFmtId="0" fontId="14" fillId="9" borderId="1" xfId="1" applyFont="1" applyFill="1" applyBorder="1" applyAlignment="1" applyProtection="1">
      <alignment horizontal="center" vertical="center" wrapText="1"/>
      <protection locked="0"/>
    </xf>
    <xf numFmtId="0" fontId="14" fillId="9" borderId="1" xfId="1" applyFont="1" applyFill="1" applyBorder="1" applyAlignment="1" applyProtection="1">
      <alignment horizontal="center" vertical="center"/>
      <protection locked="0"/>
    </xf>
    <xf numFmtId="0" fontId="3" fillId="9" borderId="1" xfId="16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8" fillId="3" borderId="30" xfId="0" applyFont="1" applyFill="1" applyBorder="1" applyAlignment="1">
      <alignment horizontal="center" vertical="center" textRotation="90" wrapText="1"/>
    </xf>
    <xf numFmtId="0" fontId="8" fillId="6" borderId="28" xfId="0" applyFont="1" applyFill="1" applyBorder="1" applyAlignment="1">
      <alignment horizontal="center" vertical="center" textRotation="90"/>
    </xf>
    <xf numFmtId="0" fontId="8" fillId="6" borderId="29" xfId="0" applyFont="1" applyFill="1" applyBorder="1" applyAlignment="1">
      <alignment horizontal="center" vertical="center" textRotation="90"/>
    </xf>
    <xf numFmtId="0" fontId="8" fillId="6" borderId="30" xfId="0" applyFont="1" applyFill="1" applyBorder="1" applyAlignment="1">
      <alignment horizontal="center" vertical="center" textRotation="90"/>
    </xf>
    <xf numFmtId="0" fontId="3" fillId="10" borderId="1" xfId="7" applyFont="1" applyFill="1" applyBorder="1" applyAlignment="1">
      <alignment horizontal="left"/>
    </xf>
    <xf numFmtId="0" fontId="3" fillId="10" borderId="1" xfId="7" applyFont="1" applyFill="1" applyBorder="1" applyAlignment="1">
      <alignment horizontal="center"/>
    </xf>
    <xf numFmtId="165" fontId="3" fillId="10" borderId="1" xfId="7" applyNumberFormat="1" applyFont="1" applyFill="1" applyBorder="1" applyAlignment="1">
      <alignment horizontal="center"/>
    </xf>
    <xf numFmtId="2" fontId="3" fillId="10" borderId="1" xfId="7" applyNumberFormat="1" applyFont="1" applyFill="1" applyBorder="1" applyAlignment="1">
      <alignment horizontal="center"/>
    </xf>
    <xf numFmtId="2" fontId="3" fillId="10" borderId="3" xfId="7" applyNumberFormat="1" applyFont="1" applyFill="1" applyBorder="1" applyAlignment="1">
      <alignment horizontal="center"/>
    </xf>
    <xf numFmtId="0" fontId="3" fillId="9" borderId="1" xfId="7" applyFont="1" applyFill="1" applyBorder="1" applyAlignment="1">
      <alignment horizontal="center"/>
    </xf>
    <xf numFmtId="165" fontId="3" fillId="9" borderId="1" xfId="7" applyNumberFormat="1" applyFont="1" applyFill="1" applyBorder="1" applyAlignment="1">
      <alignment horizontal="center"/>
    </xf>
    <xf numFmtId="2" fontId="3" fillId="9" borderId="1" xfId="7" applyNumberFormat="1" applyFont="1" applyFill="1" applyBorder="1" applyAlignment="1">
      <alignment horizontal="center"/>
    </xf>
    <xf numFmtId="2" fontId="3" fillId="9" borderId="3" xfId="7" applyNumberFormat="1" applyFont="1" applyFill="1" applyBorder="1" applyAlignment="1">
      <alignment horizontal="center"/>
    </xf>
    <xf numFmtId="0" fontId="3" fillId="9" borderId="1" xfId="7" applyFont="1" applyFill="1" applyBorder="1" applyAlignment="1">
      <alignment horizontal="left"/>
    </xf>
    <xf numFmtId="0" fontId="3" fillId="9" borderId="1" xfId="1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2" fontId="3" fillId="9" borderId="1" xfId="1" applyNumberFormat="1" applyFont="1" applyFill="1" applyBorder="1" applyAlignment="1">
      <alignment horizontal="center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10" borderId="1" xfId="13" applyFont="1" applyFill="1" applyBorder="1" applyAlignment="1" applyProtection="1">
      <alignment horizontal="center"/>
      <protection locked="0"/>
    </xf>
    <xf numFmtId="0" fontId="3" fillId="10" borderId="1" xfId="14" applyFont="1" applyFill="1" applyBorder="1" applyAlignment="1" applyProtection="1">
      <alignment horizontal="center"/>
      <protection locked="0"/>
    </xf>
    <xf numFmtId="0" fontId="3" fillId="10" borderId="1" xfId="14" applyFont="1" applyFill="1" applyBorder="1" applyAlignment="1">
      <alignment horizontal="center"/>
    </xf>
    <xf numFmtId="2" fontId="3" fillId="10" borderId="1" xfId="14" applyNumberFormat="1" applyFont="1" applyFill="1" applyBorder="1" applyAlignment="1">
      <alignment horizontal="center"/>
    </xf>
    <xf numFmtId="165" fontId="3" fillId="10" borderId="1" xfId="14" applyNumberFormat="1" applyFont="1" applyFill="1" applyBorder="1" applyAlignment="1">
      <alignment horizontal="center"/>
    </xf>
    <xf numFmtId="166" fontId="3" fillId="10" borderId="1" xfId="14" applyNumberFormat="1" applyFont="1" applyFill="1" applyBorder="1" applyAlignment="1">
      <alignment horizontal="center"/>
    </xf>
    <xf numFmtId="2" fontId="3" fillId="10" borderId="1" xfId="0" applyNumberFormat="1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left"/>
      <protection locked="0"/>
    </xf>
    <xf numFmtId="165" fontId="3" fillId="10" borderId="1" xfId="0" applyNumberFormat="1" applyFont="1" applyFill="1" applyBorder="1" applyAlignment="1" applyProtection="1">
      <alignment horizontal="center"/>
      <protection locked="0"/>
    </xf>
    <xf numFmtId="165" fontId="3" fillId="10" borderId="1" xfId="13" applyNumberFormat="1" applyFont="1" applyFill="1" applyBorder="1" applyAlignment="1" applyProtection="1">
      <alignment horizontal="center"/>
      <protection locked="0"/>
    </xf>
    <xf numFmtId="0" fontId="14" fillId="10" borderId="1" xfId="1" applyFont="1" applyFill="1" applyBorder="1" applyAlignment="1" applyProtection="1">
      <alignment horizontal="center" vertical="center" wrapText="1"/>
      <protection locked="0"/>
    </xf>
    <xf numFmtId="0" fontId="14" fillId="10" borderId="1" xfId="1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center" vertical="top" wrapText="1"/>
      <protection locked="0"/>
    </xf>
    <xf numFmtId="4" fontId="14" fillId="10" borderId="1" xfId="1" applyNumberFormat="1" applyFont="1" applyFill="1" applyBorder="1" applyAlignment="1" applyProtection="1">
      <alignment horizontal="center" vertical="center"/>
      <protection locked="0"/>
    </xf>
    <xf numFmtId="0" fontId="3" fillId="10" borderId="1" xfId="16" applyFont="1" applyFill="1" applyBorder="1" applyAlignment="1">
      <alignment horizontal="center"/>
    </xf>
    <xf numFmtId="0" fontId="3" fillId="10" borderId="1" xfId="16" applyFont="1" applyFill="1" applyBorder="1" applyAlignment="1">
      <alignment horizontal="left"/>
    </xf>
    <xf numFmtId="0" fontId="3" fillId="10" borderId="1" xfId="16" applyFont="1" applyFill="1" applyBorder="1" applyAlignment="1" applyProtection="1">
      <alignment horizontal="center"/>
      <protection locked="0"/>
    </xf>
    <xf numFmtId="0" fontId="3" fillId="10" borderId="1" xfId="18" applyFont="1" applyFill="1" applyBorder="1" applyAlignment="1">
      <alignment horizontal="center"/>
    </xf>
    <xf numFmtId="165" fontId="3" fillId="10" borderId="1" xfId="16" applyNumberFormat="1" applyFont="1" applyFill="1" applyBorder="1" applyAlignment="1" applyProtection="1">
      <alignment horizontal="center"/>
      <protection locked="0"/>
    </xf>
    <xf numFmtId="2" fontId="3" fillId="10" borderId="1" xfId="13" applyNumberFormat="1" applyFont="1" applyFill="1" applyBorder="1" applyAlignment="1" applyProtection="1">
      <alignment horizontal="center"/>
      <protection locked="0"/>
    </xf>
    <xf numFmtId="0" fontId="3" fillId="11" borderId="1" xfId="9" applyFont="1" applyFill="1" applyBorder="1" applyAlignment="1" applyProtection="1">
      <alignment horizontal="center"/>
      <protection locked="0"/>
    </xf>
    <xf numFmtId="0" fontId="3" fillId="10" borderId="1" xfId="2" applyFont="1" applyFill="1" applyBorder="1" applyAlignment="1">
      <alignment horizontal="center"/>
    </xf>
    <xf numFmtId="165" fontId="3" fillId="10" borderId="1" xfId="2" applyNumberFormat="1" applyFont="1" applyFill="1" applyBorder="1" applyAlignment="1">
      <alignment horizontal="center"/>
    </xf>
    <xf numFmtId="2" fontId="3" fillId="10" borderId="1" xfId="2" applyNumberFormat="1" applyFont="1" applyFill="1" applyBorder="1" applyAlignment="1">
      <alignment horizontal="center"/>
    </xf>
    <xf numFmtId="0" fontId="3" fillId="10" borderId="1" xfId="1" applyFont="1" applyFill="1" applyBorder="1" applyAlignment="1">
      <alignment horizontal="left"/>
    </xf>
    <xf numFmtId="0" fontId="3" fillId="10" borderId="1" xfId="1" applyFont="1" applyFill="1" applyBorder="1" applyAlignment="1">
      <alignment horizontal="center"/>
    </xf>
    <xf numFmtId="165" fontId="3" fillId="10" borderId="1" xfId="1" applyNumberFormat="1" applyFont="1" applyFill="1" applyBorder="1" applyAlignment="1">
      <alignment horizontal="center"/>
    </xf>
    <xf numFmtId="2" fontId="3" fillId="10" borderId="1" xfId="1" applyNumberFormat="1" applyFont="1" applyFill="1" applyBorder="1" applyAlignment="1">
      <alignment horizontal="center"/>
    </xf>
    <xf numFmtId="0" fontId="3" fillId="10" borderId="1" xfId="5" applyFont="1" applyFill="1" applyBorder="1" applyAlignment="1">
      <alignment horizontal="left" vertical="center"/>
    </xf>
    <xf numFmtId="0" fontId="3" fillId="10" borderId="1" xfId="5" applyFont="1" applyFill="1" applyBorder="1" applyAlignment="1">
      <alignment horizontal="center" vertical="center"/>
    </xf>
    <xf numFmtId="1" fontId="3" fillId="10" borderId="1" xfId="5" applyNumberFormat="1" applyFont="1" applyFill="1" applyBorder="1" applyAlignment="1">
      <alignment horizontal="center" vertical="center"/>
    </xf>
    <xf numFmtId="165" fontId="3" fillId="10" borderId="1" xfId="5" applyNumberFormat="1" applyFont="1" applyFill="1" applyBorder="1" applyAlignment="1">
      <alignment horizontal="center" vertical="center"/>
    </xf>
    <xf numFmtId="166" fontId="3" fillId="10" borderId="1" xfId="5" applyNumberFormat="1" applyFont="1" applyFill="1" applyBorder="1" applyAlignment="1">
      <alignment horizontal="center" vertical="center"/>
    </xf>
    <xf numFmtId="2" fontId="3" fillId="10" borderId="1" xfId="5" applyNumberFormat="1" applyFont="1" applyFill="1" applyBorder="1" applyAlignment="1">
      <alignment horizontal="center" vertical="center"/>
    </xf>
    <xf numFmtId="0" fontId="3" fillId="10" borderId="1" xfId="5" applyFont="1" applyFill="1" applyBorder="1" applyAlignment="1">
      <alignment horizontal="center"/>
    </xf>
    <xf numFmtId="165" fontId="3" fillId="10" borderId="1" xfId="5" applyNumberFormat="1" applyFont="1" applyFill="1" applyBorder="1" applyAlignment="1">
      <alignment horizontal="center"/>
    </xf>
    <xf numFmtId="2" fontId="3" fillId="10" borderId="1" xfId="5" applyNumberFormat="1" applyFont="1" applyFill="1" applyBorder="1" applyAlignment="1">
      <alignment horizontal="center"/>
    </xf>
    <xf numFmtId="0" fontId="3" fillId="10" borderId="1" xfId="5" applyFont="1" applyFill="1" applyBorder="1" applyAlignment="1">
      <alignment horizontal="left"/>
    </xf>
    <xf numFmtId="166" fontId="3" fillId="10" borderId="1" xfId="5" applyNumberFormat="1" applyFont="1" applyFill="1" applyBorder="1" applyAlignment="1">
      <alignment horizontal="center"/>
    </xf>
    <xf numFmtId="2" fontId="3" fillId="10" borderId="1" xfId="5" applyNumberFormat="1" applyFont="1" applyFill="1" applyBorder="1" applyAlignment="1">
      <alignment horizontal="left" vertical="center"/>
    </xf>
    <xf numFmtId="166" fontId="3" fillId="10" borderId="1" xfId="0" applyNumberFormat="1" applyFont="1" applyFill="1" applyBorder="1" applyAlignment="1" applyProtection="1">
      <alignment horizontal="center"/>
    </xf>
    <xf numFmtId="2" fontId="3" fillId="10" borderId="1" xfId="0" applyNumberFormat="1" applyFont="1" applyFill="1" applyBorder="1" applyAlignment="1" applyProtection="1">
      <alignment horizontal="center"/>
    </xf>
    <xf numFmtId="166" fontId="3" fillId="10" borderId="1" xfId="13" applyNumberFormat="1" applyFont="1" applyFill="1" applyBorder="1" applyAlignment="1" applyProtection="1">
      <alignment horizontal="center"/>
    </xf>
    <xf numFmtId="2" fontId="3" fillId="10" borderId="1" xfId="13" applyNumberFormat="1" applyFont="1" applyFill="1" applyBorder="1" applyAlignment="1" applyProtection="1">
      <alignment horizontal="center"/>
    </xf>
    <xf numFmtId="165" fontId="3" fillId="10" borderId="1" xfId="14" applyNumberFormat="1" applyFont="1" applyFill="1" applyBorder="1" applyAlignment="1" applyProtection="1">
      <alignment horizontal="center"/>
      <protection locked="0"/>
    </xf>
    <xf numFmtId="2" fontId="3" fillId="10" borderId="1" xfId="14" applyNumberFormat="1" applyFont="1" applyFill="1" applyBorder="1" applyAlignment="1" applyProtection="1">
      <alignment horizontal="center"/>
      <protection locked="0"/>
    </xf>
    <xf numFmtId="166" fontId="3" fillId="10" borderId="1" xfId="14" applyNumberFormat="1" applyFont="1" applyFill="1" applyBorder="1" applyAlignment="1" applyProtection="1">
      <alignment horizontal="center"/>
    </xf>
    <xf numFmtId="2" fontId="3" fillId="10" borderId="1" xfId="14" applyNumberFormat="1" applyFont="1" applyFill="1" applyBorder="1" applyAlignment="1" applyProtection="1">
      <alignment horizontal="center"/>
    </xf>
    <xf numFmtId="2" fontId="3" fillId="10" borderId="1" xfId="16" applyNumberFormat="1" applyFont="1" applyFill="1" applyBorder="1" applyAlignment="1">
      <alignment horizontal="center"/>
    </xf>
    <xf numFmtId="165" fontId="3" fillId="10" borderId="1" xfId="16" applyNumberFormat="1" applyFont="1" applyFill="1" applyBorder="1" applyAlignment="1">
      <alignment horizontal="center"/>
    </xf>
    <xf numFmtId="166" fontId="3" fillId="10" borderId="1" xfId="16" applyNumberFormat="1" applyFont="1" applyFill="1" applyBorder="1" applyAlignment="1" applyProtection="1">
      <alignment horizontal="center"/>
    </xf>
    <xf numFmtId="2" fontId="3" fillId="10" borderId="1" xfId="16" applyNumberFormat="1" applyFont="1" applyFill="1" applyBorder="1" applyAlignment="1" applyProtection="1">
      <alignment horizontal="center"/>
      <protection locked="0"/>
    </xf>
    <xf numFmtId="2" fontId="3" fillId="10" borderId="1" xfId="16" applyNumberFormat="1" applyFont="1" applyFill="1" applyBorder="1" applyAlignment="1" applyProtection="1">
      <alignment horizontal="center"/>
    </xf>
    <xf numFmtId="165" fontId="3" fillId="10" borderId="1" xfId="18" applyNumberFormat="1" applyFont="1" applyFill="1" applyBorder="1" applyAlignment="1">
      <alignment horizontal="center"/>
    </xf>
    <xf numFmtId="165" fontId="3" fillId="10" borderId="1" xfId="16" applyNumberFormat="1" applyFont="1" applyFill="1" applyBorder="1" applyAlignment="1" applyProtection="1">
      <alignment horizontal="center" vertical="top"/>
      <protection locked="0"/>
    </xf>
    <xf numFmtId="165" fontId="3" fillId="11" borderId="1" xfId="9" applyNumberFormat="1" applyFont="1" applyFill="1" applyBorder="1" applyAlignment="1" applyProtection="1">
      <alignment horizontal="center"/>
      <protection locked="0"/>
    </xf>
    <xf numFmtId="166" fontId="3" fillId="11" borderId="1" xfId="9" applyNumberFormat="1" applyFont="1" applyFill="1" applyBorder="1" applyAlignment="1" applyProtection="1">
      <alignment horizontal="center"/>
    </xf>
    <xf numFmtId="2" fontId="3" fillId="11" borderId="1" xfId="9" applyNumberFormat="1" applyFont="1" applyFill="1" applyBorder="1" applyAlignment="1" applyProtection="1">
      <alignment horizontal="center"/>
      <protection locked="0"/>
    </xf>
    <xf numFmtId="2" fontId="3" fillId="11" borderId="1" xfId="9" applyNumberFormat="1" applyFont="1" applyFill="1" applyBorder="1" applyAlignment="1" applyProtection="1">
      <alignment horizontal="center"/>
    </xf>
    <xf numFmtId="166" fontId="3" fillId="10" borderId="1" xfId="7" applyNumberFormat="1" applyFont="1" applyFill="1" applyBorder="1" applyAlignment="1">
      <alignment horizontal="center"/>
    </xf>
    <xf numFmtId="166" fontId="3" fillId="10" borderId="1" xfId="2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3" fillId="10" borderId="1" xfId="13" applyFont="1" applyFill="1" applyBorder="1" applyAlignment="1" applyProtection="1">
      <alignment horizontal="left"/>
      <protection locked="0"/>
    </xf>
    <xf numFmtId="0" fontId="3" fillId="10" borderId="1" xfId="14" applyFont="1" applyFill="1" applyBorder="1" applyAlignment="1" applyProtection="1">
      <alignment horizontal="left"/>
      <protection locked="0"/>
    </xf>
    <xf numFmtId="0" fontId="3" fillId="10" borderId="1" xfId="14" applyFont="1" applyFill="1" applyBorder="1" applyAlignment="1">
      <alignment horizontal="left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1" xfId="0" applyFont="1" applyFill="1" applyBorder="1" applyAlignment="1" applyProtection="1">
      <alignment horizontal="left" vertical="center" wrapText="1"/>
      <protection locked="0"/>
    </xf>
    <xf numFmtId="0" fontId="3" fillId="10" borderId="1" xfId="16" applyFont="1" applyFill="1" applyBorder="1" applyAlignment="1" applyProtection="1">
      <alignment horizontal="left"/>
      <protection locked="0"/>
    </xf>
    <xf numFmtId="0" fontId="3" fillId="10" borderId="1" xfId="18" applyFont="1" applyFill="1" applyBorder="1" applyAlignment="1">
      <alignment horizontal="left"/>
    </xf>
    <xf numFmtId="0" fontId="3" fillId="11" borderId="1" xfId="9" applyFont="1" applyFill="1" applyBorder="1" applyAlignment="1" applyProtection="1">
      <alignment horizontal="left"/>
      <protection locked="0"/>
    </xf>
    <xf numFmtId="0" fontId="3" fillId="10" borderId="1" xfId="2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65" fontId="3" fillId="10" borderId="1" xfId="15" applyNumberFormat="1" applyFont="1" applyFill="1" applyBorder="1" applyAlignment="1">
      <alignment horizontal="center" vertical="top"/>
    </xf>
    <xf numFmtId="165" fontId="14" fillId="10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1" xfId="16" applyNumberFormat="1" applyFont="1" applyFill="1" applyBorder="1" applyAlignment="1">
      <alignment horizontal="center"/>
    </xf>
    <xf numFmtId="0" fontId="3" fillId="9" borderId="1" xfId="14" applyFont="1" applyFill="1" applyBorder="1" applyAlignment="1">
      <alignment horizontal="left"/>
    </xf>
    <xf numFmtId="165" fontId="3" fillId="9" borderId="1" xfId="15" applyNumberFormat="1" applyFont="1" applyFill="1" applyBorder="1" applyAlignment="1">
      <alignment horizontal="center" vertical="top"/>
    </xf>
    <xf numFmtId="0" fontId="3" fillId="9" borderId="1" xfId="0" applyFont="1" applyFill="1" applyBorder="1" applyAlignment="1" applyProtection="1">
      <alignment horizontal="left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165" fontId="3" fillId="9" borderId="1" xfId="0" applyNumberFormat="1" applyFont="1" applyFill="1" applyBorder="1" applyAlignment="1" applyProtection="1">
      <alignment horizontal="center"/>
      <protection locked="0"/>
    </xf>
    <xf numFmtId="166" fontId="3" fillId="9" borderId="1" xfId="0" applyNumberFormat="1" applyFont="1" applyFill="1" applyBorder="1" applyAlignment="1" applyProtection="1">
      <alignment horizontal="center"/>
    </xf>
    <xf numFmtId="2" fontId="3" fillId="9" borderId="1" xfId="0" applyNumberFormat="1" applyFont="1" applyFill="1" applyBorder="1" applyAlignment="1" applyProtection="1">
      <alignment horizontal="center"/>
      <protection locked="0"/>
    </xf>
    <xf numFmtId="2" fontId="3" fillId="9" borderId="1" xfId="0" applyNumberFormat="1" applyFont="1" applyFill="1" applyBorder="1" applyAlignment="1" applyProtection="1">
      <alignment horizontal="center"/>
    </xf>
    <xf numFmtId="0" fontId="3" fillId="9" borderId="1" xfId="5" applyFont="1" applyFill="1" applyBorder="1" applyAlignment="1">
      <alignment horizontal="left" vertical="center"/>
    </xf>
    <xf numFmtId="0" fontId="3" fillId="9" borderId="1" xfId="5" applyFont="1" applyFill="1" applyBorder="1" applyAlignment="1">
      <alignment horizontal="center" vertical="center"/>
    </xf>
    <xf numFmtId="165" fontId="3" fillId="9" borderId="1" xfId="5" applyNumberFormat="1" applyFont="1" applyFill="1" applyBorder="1" applyAlignment="1">
      <alignment horizontal="center" vertical="center"/>
    </xf>
    <xf numFmtId="166" fontId="3" fillId="9" borderId="1" xfId="5" applyNumberFormat="1" applyFont="1" applyFill="1" applyBorder="1" applyAlignment="1">
      <alignment horizontal="center" vertical="center"/>
    </xf>
    <xf numFmtId="2" fontId="3" fillId="9" borderId="1" xfId="5" applyNumberFormat="1" applyFont="1" applyFill="1" applyBorder="1" applyAlignment="1">
      <alignment horizontal="center" vertical="center"/>
    </xf>
    <xf numFmtId="0" fontId="3" fillId="9" borderId="1" xfId="16" applyFont="1" applyFill="1" applyBorder="1" applyAlignment="1">
      <alignment horizontal="left"/>
    </xf>
    <xf numFmtId="0" fontId="3" fillId="9" borderId="1" xfId="16" applyFont="1" applyFill="1" applyBorder="1" applyAlignment="1">
      <alignment horizontal="center"/>
    </xf>
    <xf numFmtId="165" fontId="3" fillId="9" borderId="1" xfId="16" applyNumberFormat="1" applyFont="1" applyFill="1" applyBorder="1" applyAlignment="1">
      <alignment horizontal="center"/>
    </xf>
    <xf numFmtId="166" fontId="3" fillId="9" borderId="1" xfId="16" applyNumberFormat="1" applyFont="1" applyFill="1" applyBorder="1" applyAlignment="1">
      <alignment horizontal="center"/>
    </xf>
    <xf numFmtId="2" fontId="3" fillId="9" borderId="1" xfId="16" applyNumberFormat="1" applyFont="1" applyFill="1" applyBorder="1" applyAlignment="1">
      <alignment horizontal="center"/>
    </xf>
    <xf numFmtId="166" fontId="3" fillId="9" borderId="1" xfId="7" applyNumberFormat="1" applyFont="1" applyFill="1" applyBorder="1" applyAlignment="1">
      <alignment horizontal="center"/>
    </xf>
    <xf numFmtId="0" fontId="3" fillId="9" borderId="1" xfId="13" applyFont="1" applyFill="1" applyBorder="1" applyAlignment="1" applyProtection="1">
      <alignment horizontal="left"/>
      <protection locked="0"/>
    </xf>
    <xf numFmtId="0" fontId="3" fillId="9" borderId="1" xfId="13" applyFont="1" applyFill="1" applyBorder="1" applyAlignment="1" applyProtection="1">
      <alignment horizontal="center"/>
      <protection locked="0"/>
    </xf>
    <xf numFmtId="165" fontId="3" fillId="9" borderId="1" xfId="13" applyNumberFormat="1" applyFont="1" applyFill="1" applyBorder="1" applyAlignment="1" applyProtection="1">
      <alignment horizontal="center"/>
      <protection locked="0"/>
    </xf>
    <xf numFmtId="166" fontId="3" fillId="9" borderId="1" xfId="13" applyNumberFormat="1" applyFont="1" applyFill="1" applyBorder="1" applyAlignment="1" applyProtection="1">
      <alignment horizontal="center"/>
    </xf>
    <xf numFmtId="2" fontId="3" fillId="9" borderId="1" xfId="13" applyNumberFormat="1" applyFont="1" applyFill="1" applyBorder="1" applyAlignment="1" applyProtection="1">
      <alignment horizontal="center"/>
      <protection locked="0"/>
    </xf>
    <xf numFmtId="2" fontId="3" fillId="9" borderId="1" xfId="13" applyNumberFormat="1" applyFont="1" applyFill="1" applyBorder="1" applyAlignment="1" applyProtection="1">
      <alignment horizontal="center"/>
    </xf>
    <xf numFmtId="0" fontId="14" fillId="9" borderId="1" xfId="1" applyFont="1" applyFill="1" applyBorder="1" applyAlignment="1" applyProtection="1">
      <alignment horizontal="left" vertical="center" wrapText="1"/>
      <protection locked="0"/>
    </xf>
    <xf numFmtId="165" fontId="14" fillId="9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13" applyFont="1" applyFill="1" applyBorder="1" applyAlignment="1" applyProtection="1">
      <alignment horizontal="left"/>
      <protection locked="0"/>
    </xf>
    <xf numFmtId="0" fontId="3" fillId="12" borderId="1" xfId="9" applyFont="1" applyFill="1" applyBorder="1" applyAlignment="1" applyProtection="1">
      <alignment horizontal="left"/>
      <protection locked="0"/>
    </xf>
    <xf numFmtId="0" fontId="3" fillId="12" borderId="1" xfId="9" applyFont="1" applyFill="1" applyBorder="1" applyAlignment="1" applyProtection="1">
      <alignment horizontal="center"/>
      <protection locked="0"/>
    </xf>
    <xf numFmtId="165" fontId="3" fillId="12" borderId="1" xfId="9" applyNumberFormat="1" applyFont="1" applyFill="1" applyBorder="1" applyAlignment="1" applyProtection="1">
      <alignment horizontal="center"/>
      <protection locked="0"/>
    </xf>
    <xf numFmtId="166" fontId="3" fillId="12" borderId="1" xfId="9" applyNumberFormat="1" applyFont="1" applyFill="1" applyBorder="1" applyAlignment="1" applyProtection="1">
      <alignment horizontal="center"/>
    </xf>
    <xf numFmtId="2" fontId="3" fillId="12" borderId="1" xfId="9" applyNumberFormat="1" applyFont="1" applyFill="1" applyBorder="1" applyAlignment="1" applyProtection="1">
      <alignment horizontal="center"/>
      <protection locked="0"/>
    </xf>
    <xf numFmtId="2" fontId="3" fillId="12" borderId="1" xfId="9" applyNumberFormat="1" applyFont="1" applyFill="1" applyBorder="1" applyAlignment="1" applyProtection="1">
      <alignment horizontal="center"/>
    </xf>
    <xf numFmtId="0" fontId="14" fillId="9" borderId="1" xfId="0" applyFont="1" applyFill="1" applyBorder="1" applyAlignment="1" applyProtection="1">
      <alignment horizontal="left" vertical="top" wrapText="1"/>
      <protection locked="0"/>
    </xf>
    <xf numFmtId="0" fontId="3" fillId="9" borderId="1" xfId="16" applyFont="1" applyFill="1" applyBorder="1" applyAlignment="1" applyProtection="1">
      <alignment horizontal="left"/>
      <protection locked="0"/>
    </xf>
    <xf numFmtId="165" fontId="3" fillId="9" borderId="1" xfId="16" applyNumberFormat="1" applyFont="1" applyFill="1" applyBorder="1" applyAlignment="1" applyProtection="1">
      <alignment horizontal="center"/>
      <protection locked="0"/>
    </xf>
    <xf numFmtId="166" fontId="3" fillId="9" borderId="1" xfId="16" applyNumberFormat="1" applyFont="1" applyFill="1" applyBorder="1" applyAlignment="1" applyProtection="1">
      <alignment horizontal="center"/>
    </xf>
    <xf numFmtId="2" fontId="3" fillId="9" borderId="1" xfId="16" applyNumberFormat="1" applyFont="1" applyFill="1" applyBorder="1" applyAlignment="1" applyProtection="1">
      <alignment horizontal="center"/>
      <protection locked="0"/>
    </xf>
    <xf numFmtId="2" fontId="3" fillId="9" borderId="1" xfId="16" applyNumberFormat="1" applyFont="1" applyFill="1" applyBorder="1" applyAlignment="1" applyProtection="1">
      <alignment horizontal="center"/>
    </xf>
    <xf numFmtId="0" fontId="3" fillId="9" borderId="1" xfId="1" applyFont="1" applyFill="1" applyBorder="1" applyAlignment="1">
      <alignment horizontal="left"/>
    </xf>
    <xf numFmtId="166" fontId="3" fillId="9" borderId="1" xfId="1" applyNumberFormat="1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left" vertical="center" wrapText="1"/>
      <protection locked="0"/>
    </xf>
    <xf numFmtId="1" fontId="3" fillId="9" borderId="1" xfId="5" applyNumberFormat="1" applyFont="1" applyFill="1" applyBorder="1" applyAlignment="1">
      <alignment horizontal="center" vertical="center"/>
    </xf>
    <xf numFmtId="0" fontId="3" fillId="9" borderId="1" xfId="5" applyFont="1" applyFill="1" applyBorder="1" applyAlignment="1">
      <alignment horizontal="left"/>
    </xf>
    <xf numFmtId="0" fontId="3" fillId="9" borderId="1" xfId="5" applyFont="1" applyFill="1" applyBorder="1" applyAlignment="1">
      <alignment horizontal="center"/>
    </xf>
    <xf numFmtId="165" fontId="3" fillId="9" borderId="1" xfId="5" applyNumberFormat="1" applyFont="1" applyFill="1" applyBorder="1" applyAlignment="1">
      <alignment horizontal="center"/>
    </xf>
    <xf numFmtId="166" fontId="3" fillId="9" borderId="1" xfId="5" applyNumberFormat="1" applyFont="1" applyFill="1" applyBorder="1" applyAlignment="1">
      <alignment horizontal="center"/>
    </xf>
    <xf numFmtId="2" fontId="3" fillId="9" borderId="1" xfId="5" applyNumberFormat="1" applyFont="1" applyFill="1" applyBorder="1" applyAlignment="1">
      <alignment horizontal="center"/>
    </xf>
    <xf numFmtId="165" fontId="3" fillId="9" borderId="1" xfId="5" applyNumberFormat="1" applyFont="1" applyFill="1" applyBorder="1" applyAlignment="1">
      <alignment horizontal="left" vertical="center"/>
    </xf>
    <xf numFmtId="165" fontId="3" fillId="9" borderId="1" xfId="17" applyNumberFormat="1" applyFont="1" applyFill="1" applyBorder="1" applyAlignment="1">
      <alignment horizontal="center" vertical="distributed"/>
    </xf>
    <xf numFmtId="0" fontId="3" fillId="10" borderId="26" xfId="0" applyFont="1" applyFill="1" applyBorder="1" applyAlignment="1">
      <alignment horizontal="center"/>
    </xf>
    <xf numFmtId="0" fontId="3" fillId="10" borderId="26" xfId="0" applyFont="1" applyFill="1" applyBorder="1" applyAlignment="1">
      <alignment horizontal="center" vertical="center" wrapText="1"/>
    </xf>
    <xf numFmtId="0" fontId="3" fillId="9" borderId="25" xfId="14" applyFont="1" applyFill="1" applyBorder="1" applyAlignment="1">
      <alignment horizontal="left"/>
    </xf>
    <xf numFmtId="165" fontId="3" fillId="9" borderId="25" xfId="15" applyNumberFormat="1" applyFont="1" applyFill="1" applyBorder="1" applyAlignment="1">
      <alignment horizontal="center" vertical="top"/>
    </xf>
    <xf numFmtId="2" fontId="3" fillId="9" borderId="22" xfId="14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 applyProtection="1">
      <alignment horizontal="center"/>
    </xf>
    <xf numFmtId="2" fontId="3" fillId="9" borderId="3" xfId="5" applyNumberFormat="1" applyFont="1" applyFill="1" applyBorder="1" applyAlignment="1">
      <alignment horizontal="center" vertical="center"/>
    </xf>
    <xf numFmtId="2" fontId="3" fillId="9" borderId="3" xfId="16" applyNumberFormat="1" applyFont="1" applyFill="1" applyBorder="1" applyAlignment="1">
      <alignment horizontal="center"/>
    </xf>
    <xf numFmtId="2" fontId="3" fillId="9" borderId="3" xfId="13" applyNumberFormat="1" applyFont="1" applyFill="1" applyBorder="1" applyAlignment="1" applyProtection="1">
      <alignment horizontal="center"/>
    </xf>
    <xf numFmtId="2" fontId="3" fillId="9" borderId="3" xfId="14" applyNumberFormat="1" applyFont="1" applyFill="1" applyBorder="1" applyAlignment="1">
      <alignment horizontal="center"/>
    </xf>
    <xf numFmtId="2" fontId="3" fillId="12" borderId="3" xfId="9" applyNumberFormat="1" applyFont="1" applyFill="1" applyBorder="1" applyAlignment="1" applyProtection="1">
      <alignment horizontal="center"/>
    </xf>
    <xf numFmtId="2" fontId="3" fillId="9" borderId="3" xfId="16" applyNumberFormat="1" applyFont="1" applyFill="1" applyBorder="1" applyAlignment="1" applyProtection="1">
      <alignment horizontal="center"/>
    </xf>
    <xf numFmtId="2" fontId="3" fillId="9" borderId="3" xfId="1" applyNumberFormat="1" applyFont="1" applyFill="1" applyBorder="1" applyAlignment="1">
      <alignment horizontal="center"/>
    </xf>
    <xf numFmtId="2" fontId="3" fillId="9" borderId="3" xfId="5" applyNumberFormat="1" applyFont="1" applyFill="1" applyBorder="1" applyAlignment="1">
      <alignment horizontal="center"/>
    </xf>
    <xf numFmtId="0" fontId="3" fillId="9" borderId="23" xfId="13" applyFont="1" applyFill="1" applyBorder="1" applyAlignment="1" applyProtection="1">
      <alignment horizontal="left"/>
      <protection locked="0"/>
    </xf>
    <xf numFmtId="0" fontId="3" fillId="9" borderId="23" xfId="13" applyFont="1" applyFill="1" applyBorder="1" applyAlignment="1" applyProtection="1">
      <alignment horizontal="center"/>
      <protection locked="0"/>
    </xf>
    <xf numFmtId="165" fontId="3" fillId="9" borderId="23" xfId="13" applyNumberFormat="1" applyFont="1" applyFill="1" applyBorder="1" applyAlignment="1" applyProtection="1">
      <alignment horizontal="center"/>
      <protection locked="0"/>
    </xf>
    <xf numFmtId="166" fontId="3" fillId="9" borderId="23" xfId="13" applyNumberFormat="1" applyFont="1" applyFill="1" applyBorder="1" applyAlignment="1" applyProtection="1">
      <alignment horizontal="center"/>
    </xf>
    <xf numFmtId="2" fontId="3" fillId="9" borderId="23" xfId="13" applyNumberFormat="1" applyFont="1" applyFill="1" applyBorder="1" applyAlignment="1" applyProtection="1">
      <alignment horizontal="center"/>
      <protection locked="0"/>
    </xf>
    <xf numFmtId="2" fontId="3" fillId="9" borderId="23" xfId="13" applyNumberFormat="1" applyFont="1" applyFill="1" applyBorder="1" applyAlignment="1" applyProtection="1">
      <alignment horizontal="center"/>
    </xf>
    <xf numFmtId="2" fontId="3" fillId="9" borderId="24" xfId="13" applyNumberFormat="1" applyFont="1" applyFill="1" applyBorder="1" applyAlignment="1" applyProtection="1">
      <alignment horizontal="center"/>
    </xf>
    <xf numFmtId="2" fontId="3" fillId="10" borderId="3" xfId="1" applyNumberFormat="1" applyFont="1" applyFill="1" applyBorder="1" applyAlignment="1">
      <alignment horizontal="center"/>
    </xf>
    <xf numFmtId="2" fontId="3" fillId="10" borderId="3" xfId="13" applyNumberFormat="1" applyFont="1" applyFill="1" applyBorder="1" applyAlignment="1" applyProtection="1">
      <alignment horizontal="center"/>
    </xf>
    <xf numFmtId="2" fontId="3" fillId="10" borderId="3" xfId="14" applyNumberFormat="1" applyFont="1" applyFill="1" applyBorder="1" applyAlignment="1">
      <alignment horizontal="center"/>
    </xf>
    <xf numFmtId="2" fontId="3" fillId="10" borderId="3" xfId="16" applyNumberFormat="1" applyFont="1" applyFill="1" applyBorder="1" applyAlignment="1" applyProtection="1">
      <alignment horizontal="center"/>
    </xf>
    <xf numFmtId="2" fontId="3" fillId="10" borderId="3" xfId="0" applyNumberFormat="1" applyFont="1" applyFill="1" applyBorder="1" applyAlignment="1" applyProtection="1">
      <alignment horizontal="center"/>
    </xf>
    <xf numFmtId="2" fontId="3" fillId="10" borderId="3" xfId="5" applyNumberFormat="1" applyFont="1" applyFill="1" applyBorder="1" applyAlignment="1">
      <alignment horizontal="center"/>
    </xf>
    <xf numFmtId="2" fontId="3" fillId="10" borderId="3" xfId="5" applyNumberFormat="1" applyFont="1" applyFill="1" applyBorder="1" applyAlignment="1">
      <alignment horizontal="center" vertical="center"/>
    </xf>
    <xf numFmtId="2" fontId="3" fillId="10" borderId="3" xfId="16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6" borderId="25" xfId="13" applyFont="1" applyFill="1" applyBorder="1" applyAlignment="1" applyProtection="1">
      <alignment horizontal="left"/>
      <protection locked="0"/>
    </xf>
    <xf numFmtId="0" fontId="3" fillId="6" borderId="25" xfId="13" applyFont="1" applyFill="1" applyBorder="1" applyAlignment="1" applyProtection="1">
      <alignment horizontal="center"/>
      <protection locked="0"/>
    </xf>
    <xf numFmtId="165" fontId="3" fillId="6" borderId="25" xfId="13" applyNumberFormat="1" applyFont="1" applyFill="1" applyBorder="1" applyAlignment="1" applyProtection="1">
      <alignment horizontal="center"/>
      <protection locked="0"/>
    </xf>
    <xf numFmtId="166" fontId="3" fillId="6" borderId="25" xfId="13" applyNumberFormat="1" applyFont="1" applyFill="1" applyBorder="1" applyAlignment="1" applyProtection="1">
      <alignment horizontal="center"/>
    </xf>
    <xf numFmtId="2" fontId="3" fillId="6" borderId="25" xfId="13" applyNumberFormat="1" applyFont="1" applyFill="1" applyBorder="1" applyAlignment="1" applyProtection="1">
      <alignment horizontal="center"/>
      <protection locked="0"/>
    </xf>
    <xf numFmtId="2" fontId="3" fillId="6" borderId="25" xfId="13" applyNumberFormat="1" applyFont="1" applyFill="1" applyBorder="1" applyAlignment="1" applyProtection="1">
      <alignment horizontal="center"/>
    </xf>
    <xf numFmtId="2" fontId="3" fillId="6" borderId="22" xfId="13" applyNumberFormat="1" applyFont="1" applyFill="1" applyBorder="1" applyAlignment="1" applyProtection="1">
      <alignment horizontal="center"/>
    </xf>
    <xf numFmtId="0" fontId="3" fillId="6" borderId="1" xfId="1" applyFont="1" applyFill="1" applyBorder="1" applyAlignment="1">
      <alignment horizontal="left"/>
    </xf>
    <xf numFmtId="0" fontId="3" fillId="6" borderId="1" xfId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6" fontId="3" fillId="6" borderId="1" xfId="1" applyNumberFormat="1" applyFont="1" applyFill="1" applyBorder="1" applyAlignment="1">
      <alignment horizontal="center"/>
    </xf>
    <xf numFmtId="2" fontId="3" fillId="6" borderId="1" xfId="1" applyNumberFormat="1" applyFont="1" applyFill="1" applyBorder="1" applyAlignment="1">
      <alignment horizontal="center"/>
    </xf>
    <xf numFmtId="2" fontId="3" fillId="6" borderId="3" xfId="1" applyNumberFormat="1" applyFont="1" applyFill="1" applyBorder="1" applyAlignment="1">
      <alignment horizontal="center"/>
    </xf>
    <xf numFmtId="0" fontId="3" fillId="6" borderId="1" xfId="13" applyFont="1" applyFill="1" applyBorder="1" applyAlignment="1" applyProtection="1">
      <alignment horizontal="left"/>
      <protection locked="0"/>
    </xf>
    <xf numFmtId="0" fontId="3" fillId="6" borderId="1" xfId="13" applyFont="1" applyFill="1" applyBorder="1" applyAlignment="1" applyProtection="1">
      <alignment horizontal="center"/>
      <protection locked="0"/>
    </xf>
    <xf numFmtId="165" fontId="3" fillId="6" borderId="1" xfId="13" applyNumberFormat="1" applyFont="1" applyFill="1" applyBorder="1" applyAlignment="1" applyProtection="1">
      <alignment horizontal="center"/>
      <protection locked="0"/>
    </xf>
    <xf numFmtId="166" fontId="3" fillId="6" borderId="1" xfId="13" applyNumberFormat="1" applyFont="1" applyFill="1" applyBorder="1" applyAlignment="1" applyProtection="1">
      <alignment horizontal="center"/>
    </xf>
    <xf numFmtId="2" fontId="3" fillId="6" borderId="1" xfId="13" applyNumberFormat="1" applyFont="1" applyFill="1" applyBorder="1" applyAlignment="1" applyProtection="1">
      <alignment horizontal="center"/>
      <protection locked="0"/>
    </xf>
    <xf numFmtId="2" fontId="3" fillId="6" borderId="1" xfId="13" applyNumberFormat="1" applyFont="1" applyFill="1" applyBorder="1" applyAlignment="1" applyProtection="1">
      <alignment horizontal="center"/>
    </xf>
    <xf numFmtId="2" fontId="3" fillId="6" borderId="3" xfId="13" applyNumberFormat="1" applyFont="1" applyFill="1" applyBorder="1" applyAlignment="1" applyProtection="1">
      <alignment horizontal="center"/>
    </xf>
    <xf numFmtId="0" fontId="3" fillId="6" borderId="1" xfId="7" applyFont="1" applyFill="1" applyBorder="1" applyAlignment="1">
      <alignment horizontal="left"/>
    </xf>
    <xf numFmtId="0" fontId="3" fillId="6" borderId="1" xfId="7" applyFont="1" applyFill="1" applyBorder="1" applyAlignment="1">
      <alignment horizontal="center"/>
    </xf>
    <xf numFmtId="165" fontId="3" fillId="6" borderId="1" xfId="7" applyNumberFormat="1" applyFont="1" applyFill="1" applyBorder="1" applyAlignment="1">
      <alignment horizontal="center"/>
    </xf>
    <xf numFmtId="166" fontId="3" fillId="6" borderId="1" xfId="7" applyNumberFormat="1" applyFont="1" applyFill="1" applyBorder="1" applyAlignment="1">
      <alignment horizontal="center"/>
    </xf>
    <xf numFmtId="2" fontId="3" fillId="6" borderId="1" xfId="7" applyNumberFormat="1" applyFont="1" applyFill="1" applyBorder="1" applyAlignment="1">
      <alignment horizontal="center"/>
    </xf>
    <xf numFmtId="2" fontId="3" fillId="6" borderId="3" xfId="7" applyNumberFormat="1" applyFont="1" applyFill="1" applyBorder="1" applyAlignment="1">
      <alignment horizontal="center"/>
    </xf>
    <xf numFmtId="0" fontId="3" fillId="6" borderId="1" xfId="14" applyFont="1" applyFill="1" applyBorder="1" applyAlignment="1">
      <alignment horizontal="left"/>
    </xf>
    <xf numFmtId="0" fontId="3" fillId="6" borderId="1" xfId="14" applyFont="1" applyFill="1" applyBorder="1" applyAlignment="1">
      <alignment horizontal="center"/>
    </xf>
    <xf numFmtId="165" fontId="3" fillId="6" borderId="1" xfId="14" applyNumberFormat="1" applyFont="1" applyFill="1" applyBorder="1" applyAlignment="1">
      <alignment horizontal="center"/>
    </xf>
    <xf numFmtId="165" fontId="3" fillId="6" borderId="1" xfId="15" applyNumberFormat="1" applyFont="1" applyFill="1" applyBorder="1" applyAlignment="1">
      <alignment horizontal="center" vertical="top"/>
    </xf>
    <xf numFmtId="166" fontId="3" fillId="6" borderId="1" xfId="14" applyNumberFormat="1" applyFont="1" applyFill="1" applyBorder="1" applyAlignment="1">
      <alignment horizontal="center"/>
    </xf>
    <xf numFmtId="2" fontId="3" fillId="6" borderId="1" xfId="14" applyNumberFormat="1" applyFont="1" applyFill="1" applyBorder="1" applyAlignment="1">
      <alignment horizontal="center"/>
    </xf>
    <xf numFmtId="2" fontId="3" fillId="6" borderId="3" xfId="14" applyNumberFormat="1" applyFont="1" applyFill="1" applyBorder="1" applyAlignment="1">
      <alignment horizontal="center"/>
    </xf>
    <xf numFmtId="0" fontId="3" fillId="6" borderId="1" xfId="16" applyFont="1" applyFill="1" applyBorder="1" applyAlignment="1" applyProtection="1">
      <alignment horizontal="left"/>
      <protection locked="0"/>
    </xf>
    <xf numFmtId="0" fontId="3" fillId="6" borderId="1" xfId="16" applyFont="1" applyFill="1" applyBorder="1" applyAlignment="1" applyProtection="1">
      <alignment horizontal="center"/>
      <protection locked="0"/>
    </xf>
    <xf numFmtId="165" fontId="3" fillId="6" borderId="1" xfId="16" applyNumberFormat="1" applyFont="1" applyFill="1" applyBorder="1" applyAlignment="1" applyProtection="1">
      <alignment horizontal="center"/>
      <protection locked="0"/>
    </xf>
    <xf numFmtId="166" fontId="3" fillId="6" borderId="1" xfId="16" applyNumberFormat="1" applyFont="1" applyFill="1" applyBorder="1" applyAlignment="1" applyProtection="1">
      <alignment horizontal="center"/>
    </xf>
    <xf numFmtId="2" fontId="3" fillId="6" borderId="1" xfId="16" applyNumberFormat="1" applyFont="1" applyFill="1" applyBorder="1" applyAlignment="1" applyProtection="1">
      <alignment horizontal="center"/>
      <protection locked="0"/>
    </xf>
    <xf numFmtId="2" fontId="3" fillId="6" borderId="1" xfId="16" applyNumberFormat="1" applyFont="1" applyFill="1" applyBorder="1" applyAlignment="1" applyProtection="1">
      <alignment horizontal="center"/>
    </xf>
    <xf numFmtId="2" fontId="3" fillId="6" borderId="3" xfId="16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165" fontId="3" fillId="6" borderId="1" xfId="0" applyNumberFormat="1" applyFont="1" applyFill="1" applyBorder="1" applyAlignment="1" applyProtection="1">
      <alignment horizontal="center"/>
      <protection locked="0"/>
    </xf>
    <xf numFmtId="166" fontId="3" fillId="6" borderId="1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horizontal="center"/>
      <protection locked="0"/>
    </xf>
    <xf numFmtId="2" fontId="3" fillId="6" borderId="1" xfId="0" applyNumberFormat="1" applyFont="1" applyFill="1" applyBorder="1" applyAlignment="1" applyProtection="1">
      <alignment horizontal="center"/>
    </xf>
    <xf numFmtId="2" fontId="3" fillId="6" borderId="3" xfId="0" applyNumberFormat="1" applyFont="1" applyFill="1" applyBorder="1" applyAlignment="1" applyProtection="1">
      <alignment horizontal="center"/>
    </xf>
    <xf numFmtId="0" fontId="3" fillId="6" borderId="1" xfId="5" applyFont="1" applyFill="1" applyBorder="1" applyAlignment="1">
      <alignment horizontal="left"/>
    </xf>
    <xf numFmtId="0" fontId="3" fillId="6" borderId="1" xfId="5" applyFont="1" applyFill="1" applyBorder="1" applyAlignment="1">
      <alignment horizontal="center"/>
    </xf>
    <xf numFmtId="165" fontId="3" fillId="6" borderId="1" xfId="5" applyNumberFormat="1" applyFont="1" applyFill="1" applyBorder="1" applyAlignment="1">
      <alignment horizontal="center"/>
    </xf>
    <xf numFmtId="166" fontId="3" fillId="6" borderId="1" xfId="5" applyNumberFormat="1" applyFont="1" applyFill="1" applyBorder="1" applyAlignment="1">
      <alignment horizontal="center"/>
    </xf>
    <xf numFmtId="2" fontId="3" fillId="6" borderId="1" xfId="5" applyNumberFormat="1" applyFont="1" applyFill="1" applyBorder="1" applyAlignment="1">
      <alignment horizontal="center"/>
    </xf>
    <xf numFmtId="2" fontId="3" fillId="6" borderId="3" xfId="5" applyNumberFormat="1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/>
      <protection locked="0"/>
    </xf>
    <xf numFmtId="165" fontId="14" fillId="6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5" applyFont="1" applyFill="1" applyBorder="1" applyAlignment="1">
      <alignment horizontal="left" vertical="center"/>
    </xf>
    <xf numFmtId="0" fontId="3" fillId="6" borderId="1" xfId="5" applyFont="1" applyFill="1" applyBorder="1" applyAlignment="1">
      <alignment horizontal="center" vertical="center"/>
    </xf>
    <xf numFmtId="165" fontId="3" fillId="6" borderId="1" xfId="5" applyNumberFormat="1" applyFont="1" applyFill="1" applyBorder="1" applyAlignment="1">
      <alignment horizontal="center" vertical="center"/>
    </xf>
    <xf numFmtId="166" fontId="3" fillId="6" borderId="1" xfId="5" applyNumberFormat="1" applyFont="1" applyFill="1" applyBorder="1" applyAlignment="1">
      <alignment horizontal="center" vertical="center"/>
    </xf>
    <xf numFmtId="2" fontId="3" fillId="6" borderId="1" xfId="5" applyNumberFormat="1" applyFont="1" applyFill="1" applyBorder="1" applyAlignment="1">
      <alignment horizontal="center" vertical="center"/>
    </xf>
    <xf numFmtId="2" fontId="3" fillId="6" borderId="3" xfId="5" applyNumberFormat="1" applyFont="1" applyFill="1" applyBorder="1" applyAlignment="1">
      <alignment horizontal="center" vertical="center"/>
    </xf>
    <xf numFmtId="0" fontId="3" fillId="13" borderId="1" xfId="9" applyFont="1" applyFill="1" applyBorder="1" applyAlignment="1" applyProtection="1">
      <alignment horizontal="left"/>
      <protection locked="0"/>
    </xf>
    <xf numFmtId="0" fontId="3" fillId="14" borderId="1" xfId="9" applyFont="1" applyFill="1" applyBorder="1" applyAlignment="1" applyProtection="1">
      <alignment horizontal="center"/>
      <protection locked="0"/>
    </xf>
    <xf numFmtId="165" fontId="3" fillId="14" borderId="1" xfId="9" applyNumberFormat="1" applyFont="1" applyFill="1" applyBorder="1" applyAlignment="1" applyProtection="1">
      <alignment horizontal="center"/>
      <protection locked="0"/>
    </xf>
    <xf numFmtId="166" fontId="3" fillId="14" borderId="1" xfId="9" applyNumberFormat="1" applyFont="1" applyFill="1" applyBorder="1" applyAlignment="1" applyProtection="1">
      <alignment horizontal="center"/>
    </xf>
    <xf numFmtId="2" fontId="3" fillId="14" borderId="1" xfId="9" applyNumberFormat="1" applyFont="1" applyFill="1" applyBorder="1" applyAlignment="1" applyProtection="1">
      <alignment horizontal="center"/>
      <protection locked="0"/>
    </xf>
    <xf numFmtId="2" fontId="3" fillId="14" borderId="1" xfId="9" applyNumberFormat="1" applyFont="1" applyFill="1" applyBorder="1" applyAlignment="1" applyProtection="1">
      <alignment horizontal="center"/>
    </xf>
    <xf numFmtId="2" fontId="3" fillId="14" borderId="3" xfId="9" applyNumberFormat="1" applyFont="1" applyFill="1" applyBorder="1" applyAlignment="1" applyProtection="1">
      <alignment horizontal="center"/>
    </xf>
    <xf numFmtId="0" fontId="3" fillId="14" borderId="1" xfId="9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 wrapText="1"/>
      <protection locked="0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0" fontId="3" fillId="6" borderId="1" xfId="16" applyFont="1" applyFill="1" applyBorder="1" applyAlignment="1">
      <alignment horizontal="left"/>
    </xf>
    <xf numFmtId="0" fontId="3" fillId="6" borderId="1" xfId="16" applyFont="1" applyFill="1" applyBorder="1" applyAlignment="1">
      <alignment horizontal="center"/>
    </xf>
    <xf numFmtId="165" fontId="3" fillId="6" borderId="1" xfId="16" applyNumberFormat="1" applyFont="1" applyFill="1" applyBorder="1" applyAlignment="1">
      <alignment horizontal="center"/>
    </xf>
    <xf numFmtId="166" fontId="3" fillId="6" borderId="1" xfId="16" applyNumberFormat="1" applyFont="1" applyFill="1" applyBorder="1" applyAlignment="1">
      <alignment horizontal="center"/>
    </xf>
    <xf numFmtId="2" fontId="3" fillId="6" borderId="1" xfId="16" applyNumberFormat="1" applyFont="1" applyFill="1" applyBorder="1" applyAlignment="1">
      <alignment horizontal="center"/>
    </xf>
    <xf numFmtId="2" fontId="3" fillId="6" borderId="3" xfId="16" applyNumberFormat="1" applyFont="1" applyFill="1" applyBorder="1" applyAlignment="1">
      <alignment horizontal="center"/>
    </xf>
    <xf numFmtId="0" fontId="3" fillId="6" borderId="1" xfId="18" applyFont="1" applyFill="1" applyBorder="1" applyAlignment="1">
      <alignment horizontal="left"/>
    </xf>
    <xf numFmtId="0" fontId="3" fillId="6" borderId="1" xfId="18" applyFont="1" applyFill="1" applyBorder="1" applyAlignment="1">
      <alignment horizontal="center"/>
    </xf>
    <xf numFmtId="165" fontId="3" fillId="6" borderId="1" xfId="18" applyNumberFormat="1" applyFont="1" applyFill="1" applyBorder="1" applyAlignment="1">
      <alignment horizontal="center"/>
    </xf>
    <xf numFmtId="165" fontId="3" fillId="6" borderId="1" xfId="17" applyNumberFormat="1" applyFont="1" applyFill="1" applyBorder="1" applyAlignment="1">
      <alignment horizontal="center"/>
    </xf>
    <xf numFmtId="0" fontId="3" fillId="6" borderId="23" xfId="16" applyFont="1" applyFill="1" applyBorder="1" applyAlignment="1">
      <alignment horizontal="left"/>
    </xf>
    <xf numFmtId="0" fontId="3" fillId="6" borderId="23" xfId="16" applyFont="1" applyFill="1" applyBorder="1" applyAlignment="1">
      <alignment horizontal="center"/>
    </xf>
    <xf numFmtId="165" fontId="3" fillId="6" borderId="23" xfId="16" applyNumberFormat="1" applyFont="1" applyFill="1" applyBorder="1" applyAlignment="1">
      <alignment horizontal="center"/>
    </xf>
    <xf numFmtId="166" fontId="3" fillId="6" borderId="23" xfId="16" applyNumberFormat="1" applyFont="1" applyFill="1" applyBorder="1" applyAlignment="1">
      <alignment horizontal="center"/>
    </xf>
    <xf numFmtId="2" fontId="3" fillId="6" borderId="23" xfId="16" applyNumberFormat="1" applyFont="1" applyFill="1" applyBorder="1" applyAlignment="1">
      <alignment horizontal="center"/>
    </xf>
    <xf numFmtId="2" fontId="3" fillId="6" borderId="24" xfId="16" applyNumberFormat="1" applyFont="1" applyFill="1" applyBorder="1" applyAlignment="1">
      <alignment horizontal="center"/>
    </xf>
    <xf numFmtId="0" fontId="3" fillId="10" borderId="25" xfId="16" applyFont="1" applyFill="1" applyBorder="1" applyAlignment="1" applyProtection="1">
      <alignment horizontal="left"/>
      <protection locked="0"/>
    </xf>
    <xf numFmtId="0" fontId="3" fillId="10" borderId="25" xfId="16" applyFont="1" applyFill="1" applyBorder="1" applyAlignment="1" applyProtection="1">
      <alignment horizontal="center"/>
      <protection locked="0"/>
    </xf>
    <xf numFmtId="165" fontId="3" fillId="10" borderId="25" xfId="16" applyNumberFormat="1" applyFont="1" applyFill="1" applyBorder="1" applyAlignment="1" applyProtection="1">
      <alignment horizontal="center"/>
      <protection locked="0"/>
    </xf>
    <xf numFmtId="166" fontId="3" fillId="10" borderId="25" xfId="16" applyNumberFormat="1" applyFont="1" applyFill="1" applyBorder="1" applyAlignment="1" applyProtection="1">
      <alignment horizontal="center"/>
    </xf>
    <xf numFmtId="2" fontId="3" fillId="10" borderId="25" xfId="16" applyNumberFormat="1" applyFont="1" applyFill="1" applyBorder="1" applyAlignment="1" applyProtection="1">
      <alignment horizontal="center"/>
      <protection locked="0"/>
    </xf>
    <xf numFmtId="2" fontId="3" fillId="10" borderId="25" xfId="16" applyNumberFormat="1" applyFont="1" applyFill="1" applyBorder="1" applyAlignment="1" applyProtection="1">
      <alignment horizontal="center"/>
    </xf>
    <xf numFmtId="2" fontId="3" fillId="10" borderId="22" xfId="16" applyNumberFormat="1" applyFont="1" applyFill="1" applyBorder="1" applyAlignment="1" applyProtection="1">
      <alignment horizontal="center"/>
    </xf>
    <xf numFmtId="0" fontId="3" fillId="3" borderId="25" xfId="16" applyFont="1" applyFill="1" applyBorder="1" applyAlignment="1" applyProtection="1">
      <alignment horizontal="left"/>
      <protection locked="0"/>
    </xf>
    <xf numFmtId="0" fontId="3" fillId="3" borderId="25" xfId="16" applyFont="1" applyFill="1" applyBorder="1" applyAlignment="1" applyProtection="1">
      <alignment horizontal="center"/>
      <protection locked="0"/>
    </xf>
    <xf numFmtId="165" fontId="3" fillId="3" borderId="25" xfId="16" applyNumberFormat="1" applyFont="1" applyFill="1" applyBorder="1" applyAlignment="1" applyProtection="1">
      <alignment horizontal="center"/>
      <protection locked="0"/>
    </xf>
    <xf numFmtId="166" fontId="3" fillId="3" borderId="25" xfId="16" applyNumberFormat="1" applyFont="1" applyFill="1" applyBorder="1" applyAlignment="1" applyProtection="1">
      <alignment horizontal="center"/>
    </xf>
    <xf numFmtId="2" fontId="3" fillId="3" borderId="25" xfId="16" applyNumberFormat="1" applyFont="1" applyFill="1" applyBorder="1" applyAlignment="1" applyProtection="1">
      <alignment horizontal="center"/>
      <protection locked="0"/>
    </xf>
    <xf numFmtId="2" fontId="3" fillId="3" borderId="25" xfId="16" applyNumberFormat="1" applyFont="1" applyFill="1" applyBorder="1" applyAlignment="1" applyProtection="1">
      <alignment horizontal="center"/>
    </xf>
    <xf numFmtId="2" fontId="3" fillId="3" borderId="22" xfId="16" applyNumberFormat="1" applyFont="1" applyFill="1" applyBorder="1" applyAlignment="1" applyProtection="1">
      <alignment horizontal="center"/>
    </xf>
    <xf numFmtId="0" fontId="3" fillId="3" borderId="1" xfId="16" applyFont="1" applyFill="1" applyBorder="1" applyAlignment="1" applyProtection="1">
      <alignment horizontal="left"/>
      <protection locked="0"/>
    </xf>
    <xf numFmtId="0" fontId="3" fillId="3" borderId="1" xfId="16" applyFont="1" applyFill="1" applyBorder="1" applyAlignment="1" applyProtection="1">
      <alignment horizontal="center"/>
      <protection locked="0"/>
    </xf>
    <xf numFmtId="165" fontId="3" fillId="3" borderId="1" xfId="16" applyNumberFormat="1" applyFont="1" applyFill="1" applyBorder="1" applyAlignment="1" applyProtection="1">
      <alignment horizontal="center"/>
      <protection locked="0"/>
    </xf>
    <xf numFmtId="166" fontId="3" fillId="3" borderId="1" xfId="16" applyNumberFormat="1" applyFont="1" applyFill="1" applyBorder="1" applyAlignment="1" applyProtection="1">
      <alignment horizontal="center"/>
    </xf>
    <xf numFmtId="2" fontId="3" fillId="3" borderId="1" xfId="16" applyNumberFormat="1" applyFont="1" applyFill="1" applyBorder="1" applyAlignment="1" applyProtection="1">
      <alignment horizontal="center"/>
      <protection locked="0"/>
    </xf>
    <xf numFmtId="2" fontId="3" fillId="3" borderId="1" xfId="16" applyNumberFormat="1" applyFont="1" applyFill="1" applyBorder="1" applyAlignment="1" applyProtection="1">
      <alignment horizontal="center"/>
    </xf>
    <xf numFmtId="2" fontId="3" fillId="3" borderId="3" xfId="16" applyNumberFormat="1" applyFont="1" applyFill="1" applyBorder="1" applyAlignment="1" applyProtection="1">
      <alignment horizontal="center"/>
    </xf>
    <xf numFmtId="2" fontId="3" fillId="3" borderId="1" xfId="5" applyNumberFormat="1" applyFont="1" applyFill="1" applyBorder="1" applyAlignment="1">
      <alignment horizontal="left" vertical="center"/>
    </xf>
    <xf numFmtId="0" fontId="3" fillId="3" borderId="1" xfId="5" applyFont="1" applyFill="1" applyBorder="1" applyAlignment="1">
      <alignment horizontal="center" vertical="center"/>
    </xf>
    <xf numFmtId="165" fontId="3" fillId="3" borderId="1" xfId="5" applyNumberFormat="1" applyFont="1" applyFill="1" applyBorder="1" applyAlignment="1">
      <alignment horizontal="center" vertical="center"/>
    </xf>
    <xf numFmtId="166" fontId="3" fillId="3" borderId="1" xfId="5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 vertical="center"/>
    </xf>
    <xf numFmtId="2" fontId="3" fillId="3" borderId="3" xfId="5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left" vertical="center"/>
    </xf>
    <xf numFmtId="1" fontId="3" fillId="3" borderId="1" xfId="5" applyNumberFormat="1" applyFont="1" applyFill="1" applyBorder="1" applyAlignment="1">
      <alignment horizontal="center" vertical="center"/>
    </xf>
    <xf numFmtId="0" fontId="3" fillId="3" borderId="1" xfId="14" applyFont="1" applyFill="1" applyBorder="1" applyAlignment="1">
      <alignment horizontal="left"/>
    </xf>
    <xf numFmtId="0" fontId="3" fillId="3" borderId="1" xfId="14" applyFont="1" applyFill="1" applyBorder="1" applyAlignment="1">
      <alignment horizontal="center"/>
    </xf>
    <xf numFmtId="165" fontId="3" fillId="3" borderId="1" xfId="14" applyNumberFormat="1" applyFont="1" applyFill="1" applyBorder="1" applyAlignment="1">
      <alignment horizontal="center"/>
    </xf>
    <xf numFmtId="165" fontId="3" fillId="3" borderId="1" xfId="15" applyNumberFormat="1" applyFont="1" applyFill="1" applyBorder="1" applyAlignment="1">
      <alignment horizontal="center" vertical="top"/>
    </xf>
    <xf numFmtId="166" fontId="3" fillId="3" borderId="1" xfId="14" applyNumberFormat="1" applyFont="1" applyFill="1" applyBorder="1" applyAlignment="1">
      <alignment horizontal="center"/>
    </xf>
    <xf numFmtId="2" fontId="3" fillId="3" borderId="1" xfId="14" applyNumberFormat="1" applyFont="1" applyFill="1" applyBorder="1" applyAlignment="1">
      <alignment horizontal="center"/>
    </xf>
    <xf numFmtId="2" fontId="3" fillId="3" borderId="3" xfId="14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0" fontId="3" fillId="3" borderId="1" xfId="6" applyFont="1" applyFill="1" applyBorder="1" applyAlignment="1">
      <alignment horizontal="left"/>
    </xf>
    <xf numFmtId="0" fontId="3" fillId="3" borderId="1" xfId="6" applyFont="1" applyFill="1" applyBorder="1" applyAlignment="1">
      <alignment horizontal="center"/>
    </xf>
    <xf numFmtId="165" fontId="3" fillId="3" borderId="1" xfId="6" applyNumberFormat="1" applyFont="1" applyFill="1" applyBorder="1" applyAlignment="1">
      <alignment horizontal="center"/>
    </xf>
    <xf numFmtId="166" fontId="3" fillId="3" borderId="1" xfId="6" applyNumberFormat="1" applyFont="1" applyFill="1" applyBorder="1" applyAlignment="1">
      <alignment horizontal="center"/>
    </xf>
    <xf numFmtId="2" fontId="3" fillId="3" borderId="1" xfId="6" applyNumberFormat="1" applyFont="1" applyFill="1" applyBorder="1" applyAlignment="1">
      <alignment horizontal="center"/>
    </xf>
    <xf numFmtId="2" fontId="3" fillId="3" borderId="3" xfId="6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4" fontId="14" fillId="3" borderId="1" xfId="1" applyNumberFormat="1" applyFont="1" applyFill="1" applyBorder="1" applyAlignment="1" applyProtection="1">
      <alignment horizontal="center" vertical="center"/>
      <protection locked="0"/>
    </xf>
    <xf numFmtId="165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3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5" applyFont="1" applyFill="1" applyBorder="1" applyAlignment="1">
      <alignment horizontal="left"/>
    </xf>
    <xf numFmtId="0" fontId="3" fillId="3" borderId="1" xfId="5" applyFont="1" applyFill="1" applyBorder="1" applyAlignment="1">
      <alignment horizontal="center"/>
    </xf>
    <xf numFmtId="165" fontId="3" fillId="3" borderId="1" xfId="5" applyNumberFormat="1" applyFont="1" applyFill="1" applyBorder="1" applyAlignment="1">
      <alignment horizontal="center"/>
    </xf>
    <xf numFmtId="166" fontId="3" fillId="3" borderId="1" xfId="5" applyNumberFormat="1" applyFont="1" applyFill="1" applyBorder="1" applyAlignment="1">
      <alignment horizontal="center"/>
    </xf>
    <xf numFmtId="2" fontId="3" fillId="3" borderId="1" xfId="5" applyNumberFormat="1" applyFont="1" applyFill="1" applyBorder="1" applyAlignment="1">
      <alignment horizontal="center"/>
    </xf>
    <xf numFmtId="2" fontId="3" fillId="3" borderId="3" xfId="5" applyNumberFormat="1" applyFont="1" applyFill="1" applyBorder="1" applyAlignment="1">
      <alignment horizontal="center"/>
    </xf>
    <xf numFmtId="0" fontId="3" fillId="3" borderId="1" xfId="13" applyFont="1" applyFill="1" applyBorder="1" applyAlignment="1" applyProtection="1">
      <alignment horizontal="left"/>
      <protection locked="0"/>
    </xf>
    <xf numFmtId="0" fontId="3" fillId="3" borderId="1" xfId="13" applyFont="1" applyFill="1" applyBorder="1" applyAlignment="1" applyProtection="1">
      <alignment horizontal="center"/>
      <protection locked="0"/>
    </xf>
    <xf numFmtId="165" fontId="3" fillId="3" borderId="1" xfId="13" applyNumberFormat="1" applyFont="1" applyFill="1" applyBorder="1" applyAlignment="1" applyProtection="1">
      <alignment horizontal="center"/>
      <protection locked="0"/>
    </xf>
    <xf numFmtId="166" fontId="3" fillId="3" borderId="1" xfId="13" applyNumberFormat="1" applyFont="1" applyFill="1" applyBorder="1" applyAlignment="1" applyProtection="1">
      <alignment horizontal="center"/>
    </xf>
    <xf numFmtId="2" fontId="3" fillId="3" borderId="1" xfId="13" applyNumberFormat="1" applyFont="1" applyFill="1" applyBorder="1" applyAlignment="1" applyProtection="1">
      <alignment horizontal="center"/>
      <protection locked="0"/>
    </xf>
    <xf numFmtId="2" fontId="3" fillId="3" borderId="1" xfId="13" applyNumberFormat="1" applyFont="1" applyFill="1" applyBorder="1" applyAlignment="1" applyProtection="1">
      <alignment horizontal="center"/>
    </xf>
    <xf numFmtId="2" fontId="3" fillId="3" borderId="3" xfId="13" applyNumberFormat="1" applyFont="1" applyFill="1" applyBorder="1" applyAlignment="1" applyProtection="1">
      <alignment horizontal="center"/>
    </xf>
    <xf numFmtId="0" fontId="3" fillId="15" borderId="1" xfId="9" applyFont="1" applyFill="1" applyBorder="1" applyAlignment="1" applyProtection="1">
      <alignment horizontal="left"/>
      <protection locked="0"/>
    </xf>
    <xf numFmtId="0" fontId="3" fillId="15" borderId="1" xfId="9" applyFont="1" applyFill="1" applyBorder="1" applyAlignment="1" applyProtection="1">
      <alignment horizontal="center"/>
      <protection locked="0"/>
    </xf>
    <xf numFmtId="165" fontId="3" fillId="15" borderId="1" xfId="9" applyNumberFormat="1" applyFont="1" applyFill="1" applyBorder="1" applyAlignment="1" applyProtection="1">
      <alignment horizontal="center"/>
      <protection locked="0"/>
    </xf>
    <xf numFmtId="166" fontId="3" fillId="15" borderId="1" xfId="9" applyNumberFormat="1" applyFont="1" applyFill="1" applyBorder="1" applyAlignment="1" applyProtection="1">
      <alignment horizontal="center"/>
    </xf>
    <xf numFmtId="2" fontId="3" fillId="15" borderId="1" xfId="9" applyNumberFormat="1" applyFont="1" applyFill="1" applyBorder="1" applyAlignment="1" applyProtection="1">
      <alignment horizontal="center"/>
      <protection locked="0"/>
    </xf>
    <xf numFmtId="2" fontId="3" fillId="15" borderId="1" xfId="9" applyNumberFormat="1" applyFont="1" applyFill="1" applyBorder="1" applyAlignment="1" applyProtection="1">
      <alignment horizontal="center"/>
    </xf>
    <xf numFmtId="2" fontId="3" fillId="15" borderId="3" xfId="9" applyNumberFormat="1" applyFont="1" applyFill="1" applyBorder="1" applyAlignment="1" applyProtection="1">
      <alignment horizontal="center"/>
    </xf>
    <xf numFmtId="0" fontId="3" fillId="3" borderId="1" xfId="16" applyFont="1" applyFill="1" applyBorder="1" applyAlignment="1">
      <alignment horizontal="left"/>
    </xf>
    <xf numFmtId="0" fontId="3" fillId="3" borderId="1" xfId="16" applyFont="1" applyFill="1" applyBorder="1" applyAlignment="1">
      <alignment horizontal="center"/>
    </xf>
    <xf numFmtId="165" fontId="3" fillId="3" borderId="1" xfId="16" applyNumberFormat="1" applyFont="1" applyFill="1" applyBorder="1" applyAlignment="1">
      <alignment horizontal="center"/>
    </xf>
    <xf numFmtId="166" fontId="3" fillId="3" borderId="1" xfId="16" applyNumberFormat="1" applyFont="1" applyFill="1" applyBorder="1" applyAlignment="1">
      <alignment horizontal="center"/>
    </xf>
    <xf numFmtId="2" fontId="3" fillId="3" borderId="1" xfId="16" applyNumberFormat="1" applyFont="1" applyFill="1" applyBorder="1" applyAlignment="1">
      <alignment horizontal="center"/>
    </xf>
    <xf numFmtId="2" fontId="3" fillId="3" borderId="3" xfId="16" applyNumberFormat="1" applyFont="1" applyFill="1" applyBorder="1" applyAlignment="1">
      <alignment horizontal="center"/>
    </xf>
    <xf numFmtId="0" fontId="3" fillId="3" borderId="1" xfId="7" applyFont="1" applyFill="1" applyBorder="1" applyAlignment="1">
      <alignment horizontal="left"/>
    </xf>
    <xf numFmtId="0" fontId="3" fillId="3" borderId="1" xfId="7" applyFont="1" applyFill="1" applyBorder="1" applyAlignment="1">
      <alignment horizontal="center"/>
    </xf>
    <xf numFmtId="165" fontId="3" fillId="3" borderId="1" xfId="7" applyNumberFormat="1" applyFont="1" applyFill="1" applyBorder="1" applyAlignment="1">
      <alignment horizontal="center"/>
    </xf>
    <xf numFmtId="166" fontId="3" fillId="3" borderId="1" xfId="7" applyNumberFormat="1" applyFont="1" applyFill="1" applyBorder="1" applyAlignment="1">
      <alignment horizontal="center"/>
    </xf>
    <xf numFmtId="2" fontId="3" fillId="3" borderId="1" xfId="7" applyNumberFormat="1" applyFont="1" applyFill="1" applyBorder="1" applyAlignment="1">
      <alignment horizontal="center"/>
    </xf>
    <xf numFmtId="2" fontId="3" fillId="3" borderId="3" xfId="7" applyNumberFormat="1" applyFont="1" applyFill="1" applyBorder="1" applyAlignment="1">
      <alignment horizontal="center"/>
    </xf>
    <xf numFmtId="0" fontId="3" fillId="3" borderId="1" xfId="18" applyFont="1" applyFill="1" applyBorder="1" applyAlignment="1">
      <alignment horizontal="left"/>
    </xf>
    <xf numFmtId="0" fontId="3" fillId="3" borderId="1" xfId="18" applyFont="1" applyFill="1" applyBorder="1" applyAlignment="1">
      <alignment horizontal="center"/>
    </xf>
    <xf numFmtId="165" fontId="3" fillId="3" borderId="1" xfId="18" applyNumberFormat="1" applyFont="1" applyFill="1" applyBorder="1" applyAlignment="1">
      <alignment horizontal="center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165" fontId="3" fillId="3" borderId="1" xfId="17" applyNumberFormat="1" applyFont="1" applyFill="1" applyBorder="1" applyAlignment="1">
      <alignment horizontal="center" vertical="distributed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2" fontId="3" fillId="16" borderId="1" xfId="12" applyNumberFormat="1" applyFont="1" applyFill="1" applyBorder="1" applyAlignment="1" applyProtection="1">
      <alignment horizontal="center"/>
      <protection locked="0"/>
    </xf>
    <xf numFmtId="1" fontId="3" fillId="3" borderId="1" xfId="16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2" fontId="3" fillId="3" borderId="1" xfId="11" applyNumberFormat="1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165" fontId="3" fillId="3" borderId="23" xfId="0" applyNumberFormat="1" applyFont="1" applyFill="1" applyBorder="1" applyAlignment="1" applyProtection="1">
      <alignment horizontal="center"/>
      <protection locked="0"/>
    </xf>
    <xf numFmtId="166" fontId="3" fillId="3" borderId="23" xfId="0" applyNumberFormat="1" applyFont="1" applyFill="1" applyBorder="1" applyAlignment="1" applyProtection="1">
      <alignment horizontal="center"/>
    </xf>
    <xf numFmtId="2" fontId="3" fillId="3" borderId="23" xfId="0" applyNumberFormat="1" applyFont="1" applyFill="1" applyBorder="1" applyAlignment="1" applyProtection="1">
      <alignment horizontal="center"/>
      <protection locked="0"/>
    </xf>
    <xf numFmtId="2" fontId="3" fillId="3" borderId="23" xfId="0" applyNumberFormat="1" applyFont="1" applyFill="1" applyBorder="1" applyAlignment="1" applyProtection="1">
      <alignment horizontal="center"/>
    </xf>
    <xf numFmtId="2" fontId="3" fillId="3" borderId="24" xfId="0" applyNumberFormat="1" applyFont="1" applyFill="1" applyBorder="1" applyAlignment="1" applyProtection="1">
      <alignment horizontal="center"/>
    </xf>
    <xf numFmtId="2" fontId="3" fillId="11" borderId="3" xfId="9" applyNumberFormat="1" applyFont="1" applyFill="1" applyBorder="1" applyAlignment="1" applyProtection="1">
      <alignment horizontal="center"/>
    </xf>
    <xf numFmtId="2" fontId="3" fillId="10" borderId="3" xfId="14" applyNumberFormat="1" applyFont="1" applyFill="1" applyBorder="1" applyAlignment="1" applyProtection="1">
      <alignment horizontal="center"/>
    </xf>
    <xf numFmtId="2" fontId="3" fillId="10" borderId="3" xfId="2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left"/>
    </xf>
    <xf numFmtId="165" fontId="3" fillId="10" borderId="23" xfId="0" applyNumberFormat="1" applyFont="1" applyFill="1" applyBorder="1" applyAlignment="1">
      <alignment horizontal="center" vertical="center"/>
    </xf>
    <xf numFmtId="166" fontId="3" fillId="10" borderId="23" xfId="0" applyNumberFormat="1" applyFont="1" applyFill="1" applyBorder="1" applyAlignment="1">
      <alignment horizontal="center" vertical="center"/>
    </xf>
    <xf numFmtId="2" fontId="3" fillId="10" borderId="23" xfId="0" applyNumberFormat="1" applyFont="1" applyFill="1" applyBorder="1" applyAlignment="1">
      <alignment horizontal="center" vertical="center"/>
    </xf>
    <xf numFmtId="2" fontId="3" fillId="10" borderId="24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10" borderId="17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 applyProtection="1">
      <alignment horizontal="center"/>
      <protection locked="0"/>
    </xf>
    <xf numFmtId="0" fontId="3" fillId="10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textRotation="90"/>
    </xf>
    <xf numFmtId="0" fontId="8" fillId="4" borderId="29" xfId="0" applyFont="1" applyFill="1" applyBorder="1" applyAlignment="1">
      <alignment horizontal="center" vertical="center" textRotation="90"/>
    </xf>
    <xf numFmtId="0" fontId="8" fillId="4" borderId="30" xfId="0" applyFont="1" applyFill="1" applyBorder="1" applyAlignment="1">
      <alignment horizontal="center" vertical="center" textRotation="90"/>
    </xf>
    <xf numFmtId="0" fontId="3" fillId="6" borderId="1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 applyProtection="1">
      <alignment horizontal="center"/>
      <protection locked="0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 vertical="center" textRotation="90" wrapText="1"/>
    </xf>
    <xf numFmtId="0" fontId="7" fillId="9" borderId="29" xfId="0" applyFont="1" applyFill="1" applyBorder="1" applyAlignment="1">
      <alignment horizontal="center" vertical="center" textRotation="90" wrapText="1"/>
    </xf>
    <xf numFmtId="0" fontId="7" fillId="9" borderId="30" xfId="0" applyFont="1" applyFill="1" applyBorder="1" applyAlignment="1">
      <alignment horizontal="center" vertical="center" textRotation="90" wrapText="1"/>
    </xf>
  </cellXfs>
  <cellStyles count="19">
    <cellStyle name="Comma 2" xfId="17"/>
    <cellStyle name="Excel Built-in Normal" xfId="9"/>
    <cellStyle name="Input" xfId="12" builtinId="20"/>
    <cellStyle name="Įprastas 2" xfId="2"/>
    <cellStyle name="Įprastas 2 2" xfId="3"/>
    <cellStyle name="Įprastas 3" xfId="6"/>
    <cellStyle name="Įprastas 4" xfId="7"/>
    <cellStyle name="Įprastas 5" xfId="8"/>
    <cellStyle name="Neutral" xfId="11" builtinId="28"/>
    <cellStyle name="Normal" xfId="0" builtinId="0"/>
    <cellStyle name="Normal 2" xfId="13"/>
    <cellStyle name="Normal 2 3" xfId="16"/>
    <cellStyle name="Normal 3" xfId="15"/>
    <cellStyle name="Normal 4" xfId="14"/>
    <cellStyle name="Paprastas 2" xfId="5"/>
    <cellStyle name="Paprastas 3" xfId="1"/>
    <cellStyle name="Paprastas 3 2" xfId="18"/>
    <cellStyle name="Paprastas 4" xfId="4"/>
    <cellStyle name="Paprastas 5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4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E21" sqref="E21"/>
    </sheetView>
  </sheetViews>
  <sheetFormatPr defaultRowHeight="11.25" x14ac:dyDescent="0.2"/>
  <cols>
    <col min="1" max="1" width="8.7109375" style="16" customWidth="1"/>
    <col min="2" max="2" width="12.140625" style="13" bestFit="1" customWidth="1"/>
    <col min="3" max="3" width="27" style="140" customWidth="1"/>
    <col min="4" max="4" width="6.28515625" style="13" customWidth="1"/>
    <col min="5" max="6" width="7.7109375" style="13" customWidth="1"/>
    <col min="7" max="7" width="8.5703125" style="13" customWidth="1"/>
    <col min="8" max="8" width="9.5703125" style="13" customWidth="1"/>
    <col min="9" max="9" width="7.140625" style="13" customWidth="1"/>
    <col min="10" max="10" width="10.85546875" style="14" customWidth="1"/>
    <col min="11" max="11" width="12.28515625" style="13" customWidth="1"/>
    <col min="12" max="12" width="8.140625" style="14" customWidth="1"/>
    <col min="13" max="14" width="10.140625" style="14" customWidth="1"/>
    <col min="15" max="15" width="11.28515625" style="13" customWidth="1"/>
    <col min="16" max="16" width="11.85546875" style="13" customWidth="1"/>
    <col min="17" max="17" width="11.7109375" style="13" customWidth="1"/>
    <col min="18" max="16384" width="9.140625" style="1"/>
  </cols>
  <sheetData>
    <row r="1" spans="1:17" ht="19.5" customHeight="1" thickBot="1" x14ac:dyDescent="0.25">
      <c r="A1" s="31" t="s">
        <v>292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2.75" customHeight="1" x14ac:dyDescent="0.2">
      <c r="A2" s="42" t="s">
        <v>0</v>
      </c>
      <c r="B2" s="39" t="s">
        <v>23</v>
      </c>
      <c r="C2" s="34" t="s">
        <v>1</v>
      </c>
      <c r="D2" s="34" t="s">
        <v>2</v>
      </c>
      <c r="E2" s="34" t="s">
        <v>14</v>
      </c>
      <c r="F2" s="36" t="s">
        <v>10</v>
      </c>
      <c r="G2" s="37"/>
      <c r="H2" s="37"/>
      <c r="I2" s="38"/>
      <c r="J2" s="34" t="s">
        <v>3</v>
      </c>
      <c r="K2" s="34" t="s">
        <v>13</v>
      </c>
      <c r="L2" s="34" t="s">
        <v>4</v>
      </c>
      <c r="M2" s="34" t="s">
        <v>5</v>
      </c>
      <c r="N2" s="34" t="s">
        <v>9</v>
      </c>
      <c r="O2" s="45" t="s">
        <v>17</v>
      </c>
      <c r="P2" s="34" t="s">
        <v>21</v>
      </c>
      <c r="Q2" s="32" t="s">
        <v>19</v>
      </c>
    </row>
    <row r="3" spans="1:17" s="3" customFormat="1" ht="52.5" customHeight="1" x14ac:dyDescent="0.2">
      <c r="A3" s="43"/>
      <c r="B3" s="40"/>
      <c r="C3" s="47"/>
      <c r="D3" s="35"/>
      <c r="E3" s="35"/>
      <c r="F3" s="2" t="s">
        <v>16</v>
      </c>
      <c r="G3" s="2" t="s">
        <v>11</v>
      </c>
      <c r="H3" s="2" t="s">
        <v>15</v>
      </c>
      <c r="I3" s="2" t="s">
        <v>12</v>
      </c>
      <c r="J3" s="35"/>
      <c r="K3" s="35"/>
      <c r="L3" s="35"/>
      <c r="M3" s="35"/>
      <c r="N3" s="35"/>
      <c r="O3" s="46"/>
      <c r="P3" s="35"/>
      <c r="Q3" s="33"/>
    </row>
    <row r="4" spans="1:17" s="17" customFormat="1" ht="13.5" customHeight="1" x14ac:dyDescent="0.2">
      <c r="A4" s="44"/>
      <c r="B4" s="41"/>
      <c r="C4" s="35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215</v>
      </c>
      <c r="O4" s="4" t="s">
        <v>216</v>
      </c>
      <c r="P4" s="5" t="s">
        <v>20</v>
      </c>
      <c r="Q4" s="6" t="s">
        <v>217</v>
      </c>
    </row>
    <row r="5" spans="1:17" s="17" customFormat="1" ht="13.5" customHeight="1" thickBot="1" x14ac:dyDescent="0.25">
      <c r="A5" s="15">
        <v>1</v>
      </c>
      <c r="B5" s="7">
        <v>2</v>
      </c>
      <c r="C5" s="13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8">
        <v>12</v>
      </c>
      <c r="M5" s="9">
        <v>13</v>
      </c>
      <c r="N5" s="9">
        <v>14</v>
      </c>
      <c r="O5" s="10">
        <v>15</v>
      </c>
      <c r="P5" s="8">
        <v>16</v>
      </c>
      <c r="Q5" s="11">
        <v>17</v>
      </c>
    </row>
    <row r="6" spans="1:17" s="12" customFormat="1" ht="11.25" customHeight="1" x14ac:dyDescent="0.2">
      <c r="A6" s="454" t="s">
        <v>66</v>
      </c>
      <c r="B6" s="449" t="s">
        <v>449</v>
      </c>
      <c r="C6" s="199" t="s">
        <v>436</v>
      </c>
      <c r="D6" s="20">
        <v>64</v>
      </c>
      <c r="E6" s="20">
        <v>1987</v>
      </c>
      <c r="F6" s="22">
        <v>2.9</v>
      </c>
      <c r="G6" s="200">
        <v>2.9</v>
      </c>
      <c r="H6" s="200">
        <v>0</v>
      </c>
      <c r="I6" s="22">
        <v>0</v>
      </c>
      <c r="J6" s="22">
        <v>2419.08</v>
      </c>
      <c r="K6" s="22">
        <v>0</v>
      </c>
      <c r="L6" s="22">
        <v>2419.08</v>
      </c>
      <c r="M6" s="23">
        <v>0</v>
      </c>
      <c r="N6" s="21">
        <v>45.234999999999999</v>
      </c>
      <c r="O6" s="21">
        <v>0</v>
      </c>
      <c r="P6" s="21">
        <v>0</v>
      </c>
      <c r="Q6" s="201">
        <v>0</v>
      </c>
    </row>
    <row r="7" spans="1:17" s="12" customFormat="1" ht="12.75" customHeight="1" x14ac:dyDescent="0.2">
      <c r="A7" s="455"/>
      <c r="B7" s="450" t="s">
        <v>490</v>
      </c>
      <c r="C7" s="147" t="s">
        <v>450</v>
      </c>
      <c r="D7" s="148">
        <v>36</v>
      </c>
      <c r="E7" s="148">
        <v>2009</v>
      </c>
      <c r="F7" s="149">
        <v>2.2999999999999998</v>
      </c>
      <c r="G7" s="149">
        <v>0</v>
      </c>
      <c r="H7" s="149">
        <v>0</v>
      </c>
      <c r="I7" s="149">
        <v>2.2999999999999998</v>
      </c>
      <c r="J7" s="149">
        <v>2429.4899999999998</v>
      </c>
      <c r="K7" s="149">
        <v>2.2999999999999998</v>
      </c>
      <c r="L7" s="149">
        <v>2429.4899999999998</v>
      </c>
      <c r="M7" s="150">
        <v>9.4670074789359089E-4</v>
      </c>
      <c r="N7" s="151">
        <v>44.9</v>
      </c>
      <c r="O7" s="152">
        <v>4.250686358042223E-2</v>
      </c>
      <c r="P7" s="152">
        <v>56.802044873615451</v>
      </c>
      <c r="Q7" s="202">
        <v>2.5504118148253339</v>
      </c>
    </row>
    <row r="8" spans="1:17" s="12" customFormat="1" ht="12.75" customHeight="1" x14ac:dyDescent="0.2">
      <c r="A8" s="455"/>
      <c r="B8" s="451" t="s">
        <v>24</v>
      </c>
      <c r="C8" s="147" t="s">
        <v>295</v>
      </c>
      <c r="D8" s="148">
        <v>25</v>
      </c>
      <c r="E8" s="148" t="s">
        <v>28</v>
      </c>
      <c r="F8" s="149">
        <f>+G8+H8+I8</f>
        <v>6.6999769999999996</v>
      </c>
      <c r="G8" s="149">
        <v>2.0187439999999999</v>
      </c>
      <c r="H8" s="149">
        <v>3.68</v>
      </c>
      <c r="I8" s="149">
        <v>1.001233</v>
      </c>
      <c r="J8" s="149">
        <v>971.5</v>
      </c>
      <c r="K8" s="149">
        <v>1.001233</v>
      </c>
      <c r="L8" s="149">
        <v>971.5</v>
      </c>
      <c r="M8" s="150">
        <f>K8/L8</f>
        <v>1.0306052496139989E-3</v>
      </c>
      <c r="N8" s="151">
        <v>60.930999999999997</v>
      </c>
      <c r="O8" s="152">
        <f>M8*N8</f>
        <v>6.2795808464230565E-2</v>
      </c>
      <c r="P8" s="152">
        <f>M8*60*1000</f>
        <v>61.836314976839937</v>
      </c>
      <c r="Q8" s="202">
        <f>P8*N8/1000</f>
        <v>3.7677485078538338</v>
      </c>
    </row>
    <row r="9" spans="1:17" s="12" customFormat="1" ht="12.75" customHeight="1" x14ac:dyDescent="0.2">
      <c r="A9" s="455"/>
      <c r="B9" s="450" t="s">
        <v>860</v>
      </c>
      <c r="C9" s="153" t="s">
        <v>833</v>
      </c>
      <c r="D9" s="154">
        <v>36</v>
      </c>
      <c r="E9" s="154">
        <v>1972</v>
      </c>
      <c r="F9" s="155">
        <v>9.5239999999999991</v>
      </c>
      <c r="G9" s="155">
        <v>2.090859</v>
      </c>
      <c r="H9" s="155">
        <v>5.76</v>
      </c>
      <c r="I9" s="155">
        <v>1.673143</v>
      </c>
      <c r="J9" s="155">
        <v>1508.84</v>
      </c>
      <c r="K9" s="155">
        <v>1.673143</v>
      </c>
      <c r="L9" s="155">
        <v>1508.84</v>
      </c>
      <c r="M9" s="156">
        <v>1.1088935871265344E-3</v>
      </c>
      <c r="N9" s="157">
        <v>71.722000000000008</v>
      </c>
      <c r="O9" s="157">
        <v>7.9532065855889303E-2</v>
      </c>
      <c r="P9" s="157">
        <v>66.533615227592065</v>
      </c>
      <c r="Q9" s="203">
        <v>4.7719239513533589</v>
      </c>
    </row>
    <row r="10" spans="1:17" s="12" customFormat="1" ht="12.75" customHeight="1" x14ac:dyDescent="0.2">
      <c r="A10" s="455"/>
      <c r="B10" s="450" t="s">
        <v>490</v>
      </c>
      <c r="C10" s="147" t="s">
        <v>451</v>
      </c>
      <c r="D10" s="148">
        <v>50</v>
      </c>
      <c r="E10" s="148">
        <v>2005</v>
      </c>
      <c r="F10" s="149">
        <v>15.2056</v>
      </c>
      <c r="G10" s="149">
        <v>8.1134500000000003</v>
      </c>
      <c r="H10" s="149">
        <v>4.08</v>
      </c>
      <c r="I10" s="149">
        <v>2.9910999999999999</v>
      </c>
      <c r="J10" s="149">
        <v>2621.81</v>
      </c>
      <c r="K10" s="149">
        <v>2.9910999999999999</v>
      </c>
      <c r="L10" s="149">
        <v>2621.81</v>
      </c>
      <c r="M10" s="150">
        <v>1.140853074784214E-3</v>
      </c>
      <c r="N10" s="151">
        <v>44.9</v>
      </c>
      <c r="O10" s="152">
        <v>5.1224303057811206E-2</v>
      </c>
      <c r="P10" s="152">
        <v>68.451184487052842</v>
      </c>
      <c r="Q10" s="202">
        <v>3.0734581834686723</v>
      </c>
    </row>
    <row r="11" spans="1:17" s="12" customFormat="1" ht="12.75" customHeight="1" x14ac:dyDescent="0.2">
      <c r="A11" s="455"/>
      <c r="B11" s="452" t="s">
        <v>146</v>
      </c>
      <c r="C11" s="158" t="s">
        <v>117</v>
      </c>
      <c r="D11" s="159">
        <v>50</v>
      </c>
      <c r="E11" s="159">
        <v>1978</v>
      </c>
      <c r="F11" s="160">
        <v>15.79</v>
      </c>
      <c r="G11" s="160">
        <v>4.3472400000000002</v>
      </c>
      <c r="H11" s="160">
        <v>8</v>
      </c>
      <c r="I11" s="160">
        <v>3.442682</v>
      </c>
      <c r="J11" s="160">
        <v>2590.16</v>
      </c>
      <c r="K11" s="160">
        <v>3.442682</v>
      </c>
      <c r="L11" s="160">
        <v>2590.16</v>
      </c>
      <c r="M11" s="161">
        <v>1.3291387404639097E-3</v>
      </c>
      <c r="N11" s="162">
        <v>54.173000000000002</v>
      </c>
      <c r="O11" s="162">
        <v>7.2003432987151381E-2</v>
      </c>
      <c r="P11" s="162">
        <v>79.748324427834575</v>
      </c>
      <c r="Q11" s="204">
        <v>4.3202059792290832</v>
      </c>
    </row>
    <row r="12" spans="1:17" s="12" customFormat="1" ht="12.75" customHeight="1" x14ac:dyDescent="0.2">
      <c r="A12" s="455"/>
      <c r="B12" s="450" t="s">
        <v>490</v>
      </c>
      <c r="C12" s="147" t="s">
        <v>452</v>
      </c>
      <c r="D12" s="148">
        <v>60</v>
      </c>
      <c r="E12" s="148">
        <v>1972</v>
      </c>
      <c r="F12" s="149">
        <v>14.505000000000001</v>
      </c>
      <c r="G12" s="149">
        <v>4.29</v>
      </c>
      <c r="H12" s="149">
        <v>5.97</v>
      </c>
      <c r="I12" s="149">
        <v>4.2370000000000001</v>
      </c>
      <c r="J12" s="149">
        <v>3118</v>
      </c>
      <c r="K12" s="149">
        <v>4.2370000000000001</v>
      </c>
      <c r="L12" s="149">
        <v>3118</v>
      </c>
      <c r="M12" s="150">
        <v>1.3588838999358563E-3</v>
      </c>
      <c r="N12" s="151">
        <v>44.9</v>
      </c>
      <c r="O12" s="152">
        <v>6.1013887107119948E-2</v>
      </c>
      <c r="P12" s="152">
        <v>81.533033996151374</v>
      </c>
      <c r="Q12" s="202">
        <v>3.6608332264271968</v>
      </c>
    </row>
    <row r="13" spans="1:17" s="12" customFormat="1" ht="12.75" customHeight="1" x14ac:dyDescent="0.2">
      <c r="A13" s="455"/>
      <c r="B13" s="450" t="s">
        <v>748</v>
      </c>
      <c r="C13" s="63" t="s">
        <v>688</v>
      </c>
      <c r="D13" s="59">
        <v>70</v>
      </c>
      <c r="E13" s="59">
        <v>2008</v>
      </c>
      <c r="F13" s="60">
        <v>31.498999999999999</v>
      </c>
      <c r="G13" s="60">
        <v>24.37238</v>
      </c>
      <c r="H13" s="60">
        <v>0</v>
      </c>
      <c r="I13" s="60">
        <v>7.126614</v>
      </c>
      <c r="J13" s="60">
        <v>4787.37</v>
      </c>
      <c r="K13" s="60">
        <v>7.126614</v>
      </c>
      <c r="L13" s="60">
        <v>4787.37</v>
      </c>
      <c r="M13" s="163">
        <v>1.4886282029590359E-3</v>
      </c>
      <c r="N13" s="61">
        <v>55.045000000000002</v>
      </c>
      <c r="O13" s="61">
        <v>8.1941539431880137E-2</v>
      </c>
      <c r="P13" s="61">
        <v>89.317692177542156</v>
      </c>
      <c r="Q13" s="62">
        <v>4.9164923659128084</v>
      </c>
    </row>
    <row r="14" spans="1:17" s="12" customFormat="1" ht="12.75" customHeight="1" x14ac:dyDescent="0.2">
      <c r="A14" s="455"/>
      <c r="B14" s="451" t="s">
        <v>24</v>
      </c>
      <c r="C14" s="147" t="s">
        <v>296</v>
      </c>
      <c r="D14" s="148">
        <v>24</v>
      </c>
      <c r="E14" s="148" t="s">
        <v>28</v>
      </c>
      <c r="F14" s="149">
        <f>+G14+H14+I14</f>
        <v>8.19</v>
      </c>
      <c r="G14" s="149">
        <v>1.8254600000000001</v>
      </c>
      <c r="H14" s="149">
        <v>4.32</v>
      </c>
      <c r="I14" s="149">
        <v>2.04454</v>
      </c>
      <c r="J14" s="149">
        <v>1323.11</v>
      </c>
      <c r="K14" s="149">
        <v>2.04454</v>
      </c>
      <c r="L14" s="149">
        <v>1323.11</v>
      </c>
      <c r="M14" s="150">
        <f>K14/L14</f>
        <v>1.545253229134388E-3</v>
      </c>
      <c r="N14" s="151">
        <v>60.930999999999997</v>
      </c>
      <c r="O14" s="152">
        <f>M14*N14</f>
        <v>9.415382450438739E-2</v>
      </c>
      <c r="P14" s="152">
        <f>M14*60*1000</f>
        <v>92.715193748063285</v>
      </c>
      <c r="Q14" s="202">
        <f>P14*N14/1000</f>
        <v>5.6492294702632435</v>
      </c>
    </row>
    <row r="15" spans="1:17" s="12" customFormat="1" ht="12.75" customHeight="1" x14ac:dyDescent="0.2">
      <c r="A15" s="455"/>
      <c r="B15" s="451" t="s">
        <v>24</v>
      </c>
      <c r="C15" s="147" t="s">
        <v>294</v>
      </c>
      <c r="D15" s="148">
        <v>12</v>
      </c>
      <c r="E15" s="148" t="s">
        <v>28</v>
      </c>
      <c r="F15" s="149">
        <f>+G15+H15+I15</f>
        <v>4.0629919999999995</v>
      </c>
      <c r="G15" s="149">
        <v>1.057693</v>
      </c>
      <c r="H15" s="149">
        <v>1.92</v>
      </c>
      <c r="I15" s="149">
        <v>1.085299</v>
      </c>
      <c r="J15" s="149">
        <v>699.92</v>
      </c>
      <c r="K15" s="149">
        <v>1.085299</v>
      </c>
      <c r="L15" s="149">
        <v>699.92</v>
      </c>
      <c r="M15" s="150">
        <f>K15/L15</f>
        <v>1.550604354783404E-3</v>
      </c>
      <c r="N15" s="151">
        <v>60.930999999999997</v>
      </c>
      <c r="O15" s="152">
        <f>M15*N15</f>
        <v>9.4479873941307579E-2</v>
      </c>
      <c r="P15" s="152">
        <f>M15*60*1000</f>
        <v>93.036261287004237</v>
      </c>
      <c r="Q15" s="202">
        <f>P15*N15/1000</f>
        <v>5.668792436478455</v>
      </c>
    </row>
    <row r="16" spans="1:17" s="12" customFormat="1" ht="12.75" customHeight="1" x14ac:dyDescent="0.2">
      <c r="A16" s="455"/>
      <c r="B16" s="450" t="s">
        <v>63</v>
      </c>
      <c r="C16" s="164" t="s">
        <v>491</v>
      </c>
      <c r="D16" s="165">
        <v>100</v>
      </c>
      <c r="E16" s="165" t="s">
        <v>33</v>
      </c>
      <c r="F16" s="166"/>
      <c r="G16" s="166">
        <v>7.1071050000000007</v>
      </c>
      <c r="H16" s="166">
        <v>16</v>
      </c>
      <c r="I16" s="166">
        <v>7.1865030000000001</v>
      </c>
      <c r="J16" s="166">
        <v>4428.2300000000005</v>
      </c>
      <c r="K16" s="166">
        <v>7.1865030000000001</v>
      </c>
      <c r="L16" s="166">
        <v>4428.2300000000005</v>
      </c>
      <c r="M16" s="167">
        <v>1.6228838610460612E-3</v>
      </c>
      <c r="N16" s="168">
        <v>49.2</v>
      </c>
      <c r="O16" s="169">
        <v>7.9845885963466215E-2</v>
      </c>
      <c r="P16" s="169">
        <v>97.37303166276368</v>
      </c>
      <c r="Q16" s="205">
        <v>4.7907531578079734</v>
      </c>
    </row>
    <row r="17" spans="1:17" s="12" customFormat="1" ht="12.75" customHeight="1" x14ac:dyDescent="0.2">
      <c r="A17" s="455"/>
      <c r="B17" s="450" t="s">
        <v>490</v>
      </c>
      <c r="C17" s="147" t="s">
        <v>453</v>
      </c>
      <c r="D17" s="148">
        <v>90</v>
      </c>
      <c r="E17" s="148">
        <v>1970</v>
      </c>
      <c r="F17" s="149">
        <v>25.0273</v>
      </c>
      <c r="G17" s="149">
        <v>7.6154000000000002</v>
      </c>
      <c r="H17" s="149">
        <v>8.9700000000000006</v>
      </c>
      <c r="I17" s="149">
        <v>8.4420000000000002</v>
      </c>
      <c r="J17" s="149">
        <v>4523.53</v>
      </c>
      <c r="K17" s="149">
        <v>8.4420000000000002</v>
      </c>
      <c r="L17" s="149">
        <v>4523.53</v>
      </c>
      <c r="M17" s="150">
        <v>1.8662416298775516E-3</v>
      </c>
      <c r="N17" s="151">
        <v>44.9</v>
      </c>
      <c r="O17" s="152">
        <v>8.3794249181502065E-2</v>
      </c>
      <c r="P17" s="152">
        <v>111.9744977926531</v>
      </c>
      <c r="Q17" s="202">
        <v>5.0276549508901232</v>
      </c>
    </row>
    <row r="18" spans="1:17" s="12" customFormat="1" ht="12.75" customHeight="1" x14ac:dyDescent="0.2">
      <c r="A18" s="455"/>
      <c r="B18" s="450" t="s">
        <v>35</v>
      </c>
      <c r="C18" s="164" t="s">
        <v>394</v>
      </c>
      <c r="D18" s="165">
        <v>20</v>
      </c>
      <c r="E18" s="165" t="s">
        <v>33</v>
      </c>
      <c r="F18" s="166">
        <v>7.8230000000000004</v>
      </c>
      <c r="G18" s="166">
        <v>2.0397600000000002</v>
      </c>
      <c r="H18" s="166">
        <v>3.1999979999999999</v>
      </c>
      <c r="I18" s="166">
        <v>2.5832420000000003</v>
      </c>
      <c r="J18" s="166">
        <v>1298.9000000000001</v>
      </c>
      <c r="K18" s="166">
        <v>2.5832420000000003</v>
      </c>
      <c r="L18" s="166">
        <v>1298.9000000000001</v>
      </c>
      <c r="M18" s="167">
        <v>1.9887920548156131E-3</v>
      </c>
      <c r="N18" s="168">
        <v>50.576000000000001</v>
      </c>
      <c r="O18" s="169">
        <v>0.10058514696435444</v>
      </c>
      <c r="P18" s="169">
        <v>119.32752328893679</v>
      </c>
      <c r="Q18" s="205">
        <v>6.0351088178612669</v>
      </c>
    </row>
    <row r="19" spans="1:17" s="12" customFormat="1" ht="12.75" customHeight="1" x14ac:dyDescent="0.2">
      <c r="A19" s="455"/>
      <c r="B19" s="450" t="s">
        <v>63</v>
      </c>
      <c r="C19" s="164" t="s">
        <v>229</v>
      </c>
      <c r="D19" s="165">
        <v>32</v>
      </c>
      <c r="E19" s="165" t="s">
        <v>33</v>
      </c>
      <c r="F19" s="166"/>
      <c r="G19" s="166">
        <v>1.470585</v>
      </c>
      <c r="H19" s="166">
        <v>5.12</v>
      </c>
      <c r="I19" s="166">
        <v>2.8593999999999999</v>
      </c>
      <c r="J19" s="166">
        <v>1417.51</v>
      </c>
      <c r="K19" s="166">
        <v>2.8593999999999999</v>
      </c>
      <c r="L19" s="166">
        <v>1417.51</v>
      </c>
      <c r="M19" s="167">
        <v>2.0171991731980725E-3</v>
      </c>
      <c r="N19" s="168">
        <v>49.2</v>
      </c>
      <c r="O19" s="169">
        <v>9.924619932134518E-2</v>
      </c>
      <c r="P19" s="169">
        <v>121.03195039188435</v>
      </c>
      <c r="Q19" s="205">
        <v>5.9547719592807109</v>
      </c>
    </row>
    <row r="20" spans="1:17" s="12" customFormat="1" ht="12.75" customHeight="1" x14ac:dyDescent="0.2">
      <c r="A20" s="455"/>
      <c r="B20" s="450" t="s">
        <v>63</v>
      </c>
      <c r="C20" s="164" t="s">
        <v>492</v>
      </c>
      <c r="D20" s="165">
        <v>75</v>
      </c>
      <c r="E20" s="165" t="s">
        <v>33</v>
      </c>
      <c r="F20" s="166"/>
      <c r="G20" s="166">
        <v>5.8942740000000002</v>
      </c>
      <c r="H20" s="166">
        <v>11.84</v>
      </c>
      <c r="I20" s="166">
        <v>8.0667369999999998</v>
      </c>
      <c r="J20" s="166">
        <v>3992.51</v>
      </c>
      <c r="K20" s="166">
        <v>8.0667369999999998</v>
      </c>
      <c r="L20" s="166">
        <v>3992.51</v>
      </c>
      <c r="M20" s="167">
        <v>2.0204675755351896E-3</v>
      </c>
      <c r="N20" s="168">
        <v>49.2</v>
      </c>
      <c r="O20" s="169">
        <v>9.9407004716331335E-2</v>
      </c>
      <c r="P20" s="169">
        <v>121.22805453211137</v>
      </c>
      <c r="Q20" s="205">
        <v>5.96442028297988</v>
      </c>
    </row>
    <row r="21" spans="1:17" s="12" customFormat="1" ht="12.75" customHeight="1" x14ac:dyDescent="0.2">
      <c r="A21" s="455"/>
      <c r="B21" s="452" t="s">
        <v>146</v>
      </c>
      <c r="C21" s="158" t="s">
        <v>126</v>
      </c>
      <c r="D21" s="159">
        <v>60</v>
      </c>
      <c r="E21" s="159">
        <v>1980</v>
      </c>
      <c r="F21" s="160">
        <v>22.38</v>
      </c>
      <c r="G21" s="160">
        <v>6.5232799999999997</v>
      </c>
      <c r="H21" s="160">
        <v>9.44</v>
      </c>
      <c r="I21" s="160">
        <v>6.4228930000000002</v>
      </c>
      <c r="J21" s="160">
        <v>3117.83</v>
      </c>
      <c r="K21" s="160">
        <v>6.4228930000000002</v>
      </c>
      <c r="L21" s="160">
        <v>3117.83</v>
      </c>
      <c r="M21" s="161">
        <v>2.0600523440982991E-3</v>
      </c>
      <c r="N21" s="162">
        <v>54.173000000000002</v>
      </c>
      <c r="O21" s="162">
        <v>0.11159921563683715</v>
      </c>
      <c r="P21" s="162">
        <v>123.60314064589794</v>
      </c>
      <c r="Q21" s="204">
        <v>6.6959529382102296</v>
      </c>
    </row>
    <row r="22" spans="1:17" s="12" customFormat="1" ht="12.75" customHeight="1" x14ac:dyDescent="0.2">
      <c r="A22" s="455"/>
      <c r="B22" s="452" t="s">
        <v>146</v>
      </c>
      <c r="C22" s="158" t="s">
        <v>121</v>
      </c>
      <c r="D22" s="159">
        <v>12</v>
      </c>
      <c r="E22" s="159">
        <v>1963</v>
      </c>
      <c r="F22" s="160">
        <v>3.89</v>
      </c>
      <c r="G22" s="160">
        <v>0.81979400000000002</v>
      </c>
      <c r="H22" s="160">
        <v>1.92</v>
      </c>
      <c r="I22" s="160">
        <v>1.15021</v>
      </c>
      <c r="J22" s="160">
        <v>532.45000000000005</v>
      </c>
      <c r="K22" s="160">
        <v>1.15021</v>
      </c>
      <c r="L22" s="160">
        <v>532.45000000000005</v>
      </c>
      <c r="M22" s="161">
        <v>2.1602216170532444E-3</v>
      </c>
      <c r="N22" s="162">
        <v>54.173000000000002</v>
      </c>
      <c r="O22" s="162">
        <v>0.11702568566062541</v>
      </c>
      <c r="P22" s="162">
        <v>129.61329702319466</v>
      </c>
      <c r="Q22" s="204">
        <v>7.0215411396375247</v>
      </c>
    </row>
    <row r="23" spans="1:17" s="12" customFormat="1" ht="12.75" customHeight="1" x14ac:dyDescent="0.2">
      <c r="A23" s="455"/>
      <c r="B23" s="452" t="s">
        <v>146</v>
      </c>
      <c r="C23" s="158" t="s">
        <v>125</v>
      </c>
      <c r="D23" s="159">
        <v>60</v>
      </c>
      <c r="E23" s="159">
        <v>1968</v>
      </c>
      <c r="F23" s="160">
        <v>19.91</v>
      </c>
      <c r="G23" s="160">
        <v>4.3638469999999998</v>
      </c>
      <c r="H23" s="160">
        <v>9.6</v>
      </c>
      <c r="I23" s="160">
        <v>5.9461539999999999</v>
      </c>
      <c r="J23" s="160">
        <v>2726.22</v>
      </c>
      <c r="K23" s="160">
        <v>5.9461539999999999</v>
      </c>
      <c r="L23" s="160">
        <v>2726.22</v>
      </c>
      <c r="M23" s="161">
        <v>2.181098370637733E-3</v>
      </c>
      <c r="N23" s="162">
        <v>54.173000000000002</v>
      </c>
      <c r="O23" s="162">
        <v>0.11815664203255791</v>
      </c>
      <c r="P23" s="162">
        <v>130.86590223826397</v>
      </c>
      <c r="Q23" s="204">
        <v>7.0893985219534743</v>
      </c>
    </row>
    <row r="24" spans="1:17" s="12" customFormat="1" ht="12.75" customHeight="1" x14ac:dyDescent="0.2">
      <c r="A24" s="455"/>
      <c r="B24" s="450" t="s">
        <v>107</v>
      </c>
      <c r="C24" s="170" t="s">
        <v>75</v>
      </c>
      <c r="D24" s="28">
        <v>52</v>
      </c>
      <c r="E24" s="29">
        <v>2007</v>
      </c>
      <c r="F24" s="171">
        <v>15.4</v>
      </c>
      <c r="G24" s="171">
        <v>0</v>
      </c>
      <c r="H24" s="171">
        <v>6.7</v>
      </c>
      <c r="I24" s="171">
        <v>8.6999999999999993</v>
      </c>
      <c r="J24" s="172">
        <v>3741.59</v>
      </c>
      <c r="K24" s="171">
        <v>8.6999999999999993</v>
      </c>
      <c r="L24" s="172">
        <v>3741.59</v>
      </c>
      <c r="M24" s="150">
        <v>2.32E-3</v>
      </c>
      <c r="N24" s="151">
        <v>56.7</v>
      </c>
      <c r="O24" s="152">
        <v>0.13</v>
      </c>
      <c r="P24" s="152">
        <v>139.47999999999999</v>
      </c>
      <c r="Q24" s="202">
        <v>7.91</v>
      </c>
    </row>
    <row r="25" spans="1:17" s="12" customFormat="1" ht="12.75" customHeight="1" x14ac:dyDescent="0.2">
      <c r="A25" s="455"/>
      <c r="B25" s="452" t="s">
        <v>449</v>
      </c>
      <c r="C25" s="145" t="s">
        <v>441</v>
      </c>
      <c r="D25" s="24">
        <v>38</v>
      </c>
      <c r="E25" s="24">
        <v>1990</v>
      </c>
      <c r="F25" s="26">
        <v>18.61</v>
      </c>
      <c r="G25" s="146">
        <v>5.26</v>
      </c>
      <c r="H25" s="146">
        <v>8.43</v>
      </c>
      <c r="I25" s="26">
        <v>4.92</v>
      </c>
      <c r="J25" s="26">
        <v>2118.5700000000002</v>
      </c>
      <c r="K25" s="26">
        <v>4.92</v>
      </c>
      <c r="L25" s="26">
        <v>2118.5700000000002</v>
      </c>
      <c r="M25" s="27">
        <v>2.3223211883487446E-3</v>
      </c>
      <c r="N25" s="25">
        <v>45.234999999999999</v>
      </c>
      <c r="O25" s="25">
        <v>0.11</v>
      </c>
      <c r="P25" s="25">
        <v>139.33927130092468</v>
      </c>
      <c r="Q25" s="206">
        <v>6.3</v>
      </c>
    </row>
    <row r="26" spans="1:17" s="12" customFormat="1" ht="12.75" customHeight="1" x14ac:dyDescent="0.2">
      <c r="A26" s="455"/>
      <c r="B26" s="450" t="s">
        <v>245</v>
      </c>
      <c r="C26" s="173" t="s">
        <v>516</v>
      </c>
      <c r="D26" s="165">
        <v>27</v>
      </c>
      <c r="E26" s="165" t="s">
        <v>33</v>
      </c>
      <c r="F26" s="166">
        <v>9.6059999999999999</v>
      </c>
      <c r="G26" s="166">
        <v>2.1539999999999999</v>
      </c>
      <c r="H26" s="166">
        <v>4.32</v>
      </c>
      <c r="I26" s="166">
        <v>3.1320000000000001</v>
      </c>
      <c r="J26" s="166">
        <v>1344.29</v>
      </c>
      <c r="K26" s="166">
        <v>3.1320000000000001</v>
      </c>
      <c r="L26" s="166">
        <v>1344.29</v>
      </c>
      <c r="M26" s="167">
        <v>2.3298544212930249E-3</v>
      </c>
      <c r="N26" s="168">
        <v>72.400000000000006</v>
      </c>
      <c r="O26" s="169">
        <v>0.16868146010161503</v>
      </c>
      <c r="P26" s="169">
        <v>139.79126527758149</v>
      </c>
      <c r="Q26" s="205">
        <v>10.1208876060969</v>
      </c>
    </row>
    <row r="27" spans="1:17" s="12" customFormat="1" ht="12.75" customHeight="1" x14ac:dyDescent="0.2">
      <c r="A27" s="455"/>
      <c r="B27" s="450" t="s">
        <v>748</v>
      </c>
      <c r="C27" s="63" t="s">
        <v>689</v>
      </c>
      <c r="D27" s="59">
        <v>47</v>
      </c>
      <c r="E27" s="59">
        <v>2007</v>
      </c>
      <c r="F27" s="60">
        <v>20.158000000000001</v>
      </c>
      <c r="G27" s="60">
        <v>9.6848949999999991</v>
      </c>
      <c r="H27" s="60">
        <v>3.76</v>
      </c>
      <c r="I27" s="60">
        <v>6.7131059999999998</v>
      </c>
      <c r="J27" s="60">
        <v>2876.41</v>
      </c>
      <c r="K27" s="60">
        <v>6.7131059999999998</v>
      </c>
      <c r="L27" s="60">
        <v>2876.41</v>
      </c>
      <c r="M27" s="163">
        <v>2.3338487906800491E-3</v>
      </c>
      <c r="N27" s="61">
        <v>55.045000000000002</v>
      </c>
      <c r="O27" s="61">
        <v>0.12846670668298329</v>
      </c>
      <c r="P27" s="61">
        <v>140.03092744080294</v>
      </c>
      <c r="Q27" s="62">
        <v>7.708002400978998</v>
      </c>
    </row>
    <row r="28" spans="1:17" s="12" customFormat="1" ht="12.75" customHeight="1" x14ac:dyDescent="0.2">
      <c r="A28" s="455"/>
      <c r="B28" s="450" t="s">
        <v>490</v>
      </c>
      <c r="C28" s="147" t="s">
        <v>454</v>
      </c>
      <c r="D28" s="148">
        <v>45</v>
      </c>
      <c r="E28" s="148">
        <v>2007</v>
      </c>
      <c r="F28" s="149">
        <v>14.9383</v>
      </c>
      <c r="G28" s="149">
        <v>8.109</v>
      </c>
      <c r="H28" s="149">
        <v>0</v>
      </c>
      <c r="I28" s="149">
        <v>6.8292999999999999</v>
      </c>
      <c r="J28" s="149">
        <v>2898.57</v>
      </c>
      <c r="K28" s="149">
        <v>6.8292999999999999</v>
      </c>
      <c r="L28" s="149">
        <v>2898.57</v>
      </c>
      <c r="M28" s="150">
        <v>2.356092831982667E-3</v>
      </c>
      <c r="N28" s="151">
        <v>44.9</v>
      </c>
      <c r="O28" s="152">
        <v>0.10578856815602174</v>
      </c>
      <c r="P28" s="152">
        <v>141.36556991896001</v>
      </c>
      <c r="Q28" s="202">
        <v>6.347314089361304</v>
      </c>
    </row>
    <row r="29" spans="1:17" s="12" customFormat="1" ht="12.75" customHeight="1" x14ac:dyDescent="0.2">
      <c r="A29" s="455"/>
      <c r="B29" s="450" t="s">
        <v>565</v>
      </c>
      <c r="C29" s="164" t="s">
        <v>250</v>
      </c>
      <c r="D29" s="165">
        <v>45</v>
      </c>
      <c r="E29" s="165">
        <v>1973</v>
      </c>
      <c r="F29" s="166">
        <v>15.671001</v>
      </c>
      <c r="G29" s="166">
        <v>4.00596</v>
      </c>
      <c r="H29" s="166">
        <v>7.2</v>
      </c>
      <c r="I29" s="166">
        <v>4.4650410000000003</v>
      </c>
      <c r="J29" s="166">
        <v>1890.81</v>
      </c>
      <c r="K29" s="166">
        <v>4.4650410000000003</v>
      </c>
      <c r="L29" s="166">
        <v>1890.81</v>
      </c>
      <c r="M29" s="167">
        <v>2.3614435083376966E-3</v>
      </c>
      <c r="N29" s="168">
        <v>52.756</v>
      </c>
      <c r="O29" s="169">
        <v>0.12458031372586352</v>
      </c>
      <c r="P29" s="169">
        <v>141.68661050026179</v>
      </c>
      <c r="Q29" s="205">
        <v>7.4748188235518107</v>
      </c>
    </row>
    <row r="30" spans="1:17" s="12" customFormat="1" ht="12.75" customHeight="1" x14ac:dyDescent="0.2">
      <c r="A30" s="455"/>
      <c r="B30" s="452" t="s">
        <v>807</v>
      </c>
      <c r="C30" s="63" t="s">
        <v>783</v>
      </c>
      <c r="D30" s="59">
        <v>30</v>
      </c>
      <c r="E30" s="59">
        <v>1971</v>
      </c>
      <c r="F30" s="60">
        <v>12.474</v>
      </c>
      <c r="G30" s="60">
        <v>3.9169200000000002</v>
      </c>
      <c r="H30" s="60">
        <v>4.8</v>
      </c>
      <c r="I30" s="60">
        <v>3.7570800000000002</v>
      </c>
      <c r="J30" s="60">
        <v>1569.65</v>
      </c>
      <c r="K30" s="60">
        <v>3.7570800000000002</v>
      </c>
      <c r="L30" s="60">
        <v>1569.65</v>
      </c>
      <c r="M30" s="163">
        <v>2.393578186219858E-3</v>
      </c>
      <c r="N30" s="61">
        <v>68.888000000000005</v>
      </c>
      <c r="O30" s="61">
        <v>0.1648888140923136</v>
      </c>
      <c r="P30" s="61">
        <v>143.61469117319149</v>
      </c>
      <c r="Q30" s="62">
        <v>9.8933288455388162</v>
      </c>
    </row>
    <row r="31" spans="1:17" s="12" customFormat="1" ht="22.5" x14ac:dyDescent="0.2">
      <c r="A31" s="455"/>
      <c r="B31" s="450" t="s">
        <v>107</v>
      </c>
      <c r="C31" s="170" t="s">
        <v>70</v>
      </c>
      <c r="D31" s="28">
        <v>20</v>
      </c>
      <c r="E31" s="29" t="s">
        <v>33</v>
      </c>
      <c r="F31" s="171">
        <v>7.53</v>
      </c>
      <c r="G31" s="171">
        <v>2.15</v>
      </c>
      <c r="H31" s="171">
        <v>3.2</v>
      </c>
      <c r="I31" s="171">
        <v>2.1800000000000002</v>
      </c>
      <c r="J31" s="172">
        <v>899.93</v>
      </c>
      <c r="K31" s="171">
        <v>2.1800000000000002</v>
      </c>
      <c r="L31" s="172">
        <v>899.93</v>
      </c>
      <c r="M31" s="150">
        <v>2.4199999999999998E-3</v>
      </c>
      <c r="N31" s="151">
        <v>56.7</v>
      </c>
      <c r="O31" s="152">
        <v>0.14000000000000001</v>
      </c>
      <c r="P31" s="152">
        <v>145.34</v>
      </c>
      <c r="Q31" s="202">
        <v>8.24</v>
      </c>
    </row>
    <row r="32" spans="1:17" s="12" customFormat="1" ht="12.75" customHeight="1" x14ac:dyDescent="0.2">
      <c r="A32" s="455"/>
      <c r="B32" s="450" t="s">
        <v>63</v>
      </c>
      <c r="C32" s="164" t="s">
        <v>231</v>
      </c>
      <c r="D32" s="165">
        <v>55</v>
      </c>
      <c r="E32" s="165" t="s">
        <v>33</v>
      </c>
      <c r="F32" s="166"/>
      <c r="G32" s="166">
        <v>3.3660000000000001</v>
      </c>
      <c r="H32" s="166">
        <v>8.56</v>
      </c>
      <c r="I32" s="166">
        <v>6.1692</v>
      </c>
      <c r="J32" s="166">
        <v>2537.7200000000003</v>
      </c>
      <c r="K32" s="166">
        <v>6.1692</v>
      </c>
      <c r="L32" s="166">
        <v>2537.7200000000003</v>
      </c>
      <c r="M32" s="167">
        <v>2.4310010560660749E-3</v>
      </c>
      <c r="N32" s="168">
        <v>49.2</v>
      </c>
      <c r="O32" s="169">
        <v>0.11960525195845088</v>
      </c>
      <c r="P32" s="169">
        <v>145.86006336396449</v>
      </c>
      <c r="Q32" s="205">
        <v>7.1763151175070536</v>
      </c>
    </row>
    <row r="33" spans="1:17" s="12" customFormat="1" ht="12.75" customHeight="1" x14ac:dyDescent="0.2">
      <c r="A33" s="455"/>
      <c r="B33" s="450" t="s">
        <v>63</v>
      </c>
      <c r="C33" s="164" t="s">
        <v>493</v>
      </c>
      <c r="D33" s="165">
        <v>76</v>
      </c>
      <c r="E33" s="165" t="s">
        <v>33</v>
      </c>
      <c r="F33" s="166"/>
      <c r="G33" s="166">
        <v>6.63</v>
      </c>
      <c r="H33" s="166">
        <v>11.92</v>
      </c>
      <c r="I33" s="166">
        <v>9.6968379999999996</v>
      </c>
      <c r="J33" s="166">
        <v>3987.52</v>
      </c>
      <c r="K33" s="166">
        <v>9.6968379999999996</v>
      </c>
      <c r="L33" s="166">
        <v>3987.52</v>
      </c>
      <c r="M33" s="167">
        <v>2.431796705721852E-3</v>
      </c>
      <c r="N33" s="168">
        <v>49.2</v>
      </c>
      <c r="O33" s="169">
        <v>0.11964439792151513</v>
      </c>
      <c r="P33" s="169">
        <v>145.90780234331112</v>
      </c>
      <c r="Q33" s="205">
        <v>7.1786638752909075</v>
      </c>
    </row>
    <row r="34" spans="1:17" s="12" customFormat="1" ht="12.75" customHeight="1" x14ac:dyDescent="0.2">
      <c r="A34" s="455"/>
      <c r="B34" s="450" t="s">
        <v>63</v>
      </c>
      <c r="C34" s="164" t="s">
        <v>494</v>
      </c>
      <c r="D34" s="165">
        <v>23</v>
      </c>
      <c r="E34" s="165" t="s">
        <v>33</v>
      </c>
      <c r="F34" s="166"/>
      <c r="G34" s="166">
        <v>1.4790000000000001</v>
      </c>
      <c r="H34" s="166">
        <v>3.6</v>
      </c>
      <c r="I34" s="166">
        <v>2.7949999999999999</v>
      </c>
      <c r="J34" s="166">
        <v>1109.31</v>
      </c>
      <c r="K34" s="166">
        <v>2.7949999999999999</v>
      </c>
      <c r="L34" s="166">
        <v>1109.31</v>
      </c>
      <c r="M34" s="167">
        <v>2.5195842460628681E-3</v>
      </c>
      <c r="N34" s="168">
        <v>49.2</v>
      </c>
      <c r="O34" s="169">
        <v>0.12396354490629312</v>
      </c>
      <c r="P34" s="169">
        <v>151.17505476377207</v>
      </c>
      <c r="Q34" s="205">
        <v>7.4378126943775857</v>
      </c>
    </row>
    <row r="35" spans="1:17" s="12" customFormat="1" ht="12.75" customHeight="1" x14ac:dyDescent="0.2">
      <c r="A35" s="455"/>
      <c r="B35" s="452" t="s">
        <v>146</v>
      </c>
      <c r="C35" s="158" t="s">
        <v>122</v>
      </c>
      <c r="D35" s="159">
        <v>55</v>
      </c>
      <c r="E35" s="159">
        <v>1966</v>
      </c>
      <c r="F35" s="160">
        <v>19.37</v>
      </c>
      <c r="G35" s="160">
        <v>4.0960599999999996</v>
      </c>
      <c r="H35" s="160">
        <v>8.8000000000000007</v>
      </c>
      <c r="I35" s="160">
        <v>6.4739300000000002</v>
      </c>
      <c r="J35" s="160">
        <v>2564.02</v>
      </c>
      <c r="K35" s="160">
        <v>6.4739300000000002</v>
      </c>
      <c r="L35" s="160">
        <v>2564.02</v>
      </c>
      <c r="M35" s="161">
        <v>2.5249140022308718E-3</v>
      </c>
      <c r="N35" s="162">
        <v>54.173000000000002</v>
      </c>
      <c r="O35" s="162">
        <v>0.13678216624285303</v>
      </c>
      <c r="P35" s="162">
        <v>151.49484013385231</v>
      </c>
      <c r="Q35" s="204">
        <v>8.2069299745711817</v>
      </c>
    </row>
    <row r="36" spans="1:17" s="12" customFormat="1" ht="12.75" customHeight="1" x14ac:dyDescent="0.2">
      <c r="A36" s="455"/>
      <c r="B36" s="451" t="s">
        <v>24</v>
      </c>
      <c r="C36" s="147" t="s">
        <v>297</v>
      </c>
      <c r="D36" s="148">
        <v>12</v>
      </c>
      <c r="E36" s="148" t="s">
        <v>28</v>
      </c>
      <c r="F36" s="149">
        <f>+G36+H36+I36</f>
        <v>4.6599930000000001</v>
      </c>
      <c r="G36" s="149">
        <v>0.96105099999999999</v>
      </c>
      <c r="H36" s="149">
        <v>1.92</v>
      </c>
      <c r="I36" s="149">
        <v>1.778942</v>
      </c>
      <c r="J36" s="149">
        <v>701.24</v>
      </c>
      <c r="K36" s="149">
        <v>1.778942</v>
      </c>
      <c r="L36" s="149">
        <v>701.24</v>
      </c>
      <c r="M36" s="150">
        <f>K36/L36</f>
        <v>2.5368518624151503E-3</v>
      </c>
      <c r="N36" s="151">
        <v>60.930999999999997</v>
      </c>
      <c r="O36" s="152">
        <f>M36*N36</f>
        <v>0.15457292082881752</v>
      </c>
      <c r="P36" s="152">
        <f>M36*60*1000</f>
        <v>152.211111744909</v>
      </c>
      <c r="Q36" s="202">
        <f>P36*N36/1000</f>
        <v>9.274375249729049</v>
      </c>
    </row>
    <row r="37" spans="1:17" s="12" customFormat="1" ht="12.75" customHeight="1" x14ac:dyDescent="0.2">
      <c r="A37" s="455"/>
      <c r="B37" s="452" t="s">
        <v>913</v>
      </c>
      <c r="C37" s="153" t="s">
        <v>903</v>
      </c>
      <c r="D37" s="154">
        <v>44</v>
      </c>
      <c r="E37" s="154">
        <v>1985</v>
      </c>
      <c r="F37" s="155">
        <v>16.34</v>
      </c>
      <c r="G37" s="155">
        <v>4.2035729999999996</v>
      </c>
      <c r="H37" s="155">
        <v>6.32</v>
      </c>
      <c r="I37" s="155">
        <v>5.8164249999999997</v>
      </c>
      <c r="J37" s="155">
        <v>2285.27</v>
      </c>
      <c r="K37" s="155">
        <v>5.8164249999999997</v>
      </c>
      <c r="L37" s="155">
        <v>2285.27</v>
      </c>
      <c r="M37" s="156">
        <v>2.5451806569902024E-3</v>
      </c>
      <c r="N37" s="157">
        <v>68.016000000000005</v>
      </c>
      <c r="O37" s="157">
        <v>0.17311300756584563</v>
      </c>
      <c r="P37" s="157">
        <v>152.71083941941217</v>
      </c>
      <c r="Q37" s="203">
        <v>10.38678045395074</v>
      </c>
    </row>
    <row r="38" spans="1:17" s="12" customFormat="1" ht="12.75" customHeight="1" x14ac:dyDescent="0.2">
      <c r="A38" s="455"/>
      <c r="B38" s="450" t="s">
        <v>63</v>
      </c>
      <c r="C38" s="164" t="s">
        <v>227</v>
      </c>
      <c r="D38" s="165">
        <v>45</v>
      </c>
      <c r="E38" s="165" t="s">
        <v>33</v>
      </c>
      <c r="F38" s="166"/>
      <c r="G38" s="166">
        <v>3.0289920000000001</v>
      </c>
      <c r="H38" s="166">
        <v>7.2</v>
      </c>
      <c r="I38" s="166">
        <v>6.0551180000000002</v>
      </c>
      <c r="J38" s="166">
        <v>2336.12</v>
      </c>
      <c r="K38" s="166">
        <v>6.0551180000000002</v>
      </c>
      <c r="L38" s="166">
        <v>2336.12</v>
      </c>
      <c r="M38" s="167">
        <v>2.5919550365563417E-3</v>
      </c>
      <c r="N38" s="168">
        <v>49.2</v>
      </c>
      <c r="O38" s="169">
        <v>0.12752418779857203</v>
      </c>
      <c r="P38" s="169">
        <v>155.51730219338052</v>
      </c>
      <c r="Q38" s="205">
        <v>7.6514512679143216</v>
      </c>
    </row>
    <row r="39" spans="1:17" s="12" customFormat="1" ht="12.75" customHeight="1" x14ac:dyDescent="0.2">
      <c r="A39" s="455"/>
      <c r="B39" s="450" t="s">
        <v>748</v>
      </c>
      <c r="C39" s="63" t="s">
        <v>690</v>
      </c>
      <c r="D39" s="59">
        <v>40</v>
      </c>
      <c r="E39" s="59">
        <v>2007</v>
      </c>
      <c r="F39" s="60">
        <v>15.475</v>
      </c>
      <c r="G39" s="60">
        <v>6.166385</v>
      </c>
      <c r="H39" s="60">
        <v>3.2</v>
      </c>
      <c r="I39" s="60">
        <v>6.1086150000000004</v>
      </c>
      <c r="J39" s="60">
        <v>2350.71</v>
      </c>
      <c r="K39" s="60">
        <v>6.1086150000000004</v>
      </c>
      <c r="L39" s="60">
        <v>2350.71</v>
      </c>
      <c r="M39" s="163">
        <v>2.5986255216509054E-3</v>
      </c>
      <c r="N39" s="61">
        <v>55.045000000000002</v>
      </c>
      <c r="O39" s="61">
        <v>0.14304134183927408</v>
      </c>
      <c r="P39" s="61">
        <v>155.91753129905433</v>
      </c>
      <c r="Q39" s="62">
        <v>8.5824805103564472</v>
      </c>
    </row>
    <row r="40" spans="1:17" s="12" customFormat="1" ht="12.75" customHeight="1" x14ac:dyDescent="0.2">
      <c r="A40" s="455"/>
      <c r="B40" s="450" t="s">
        <v>748</v>
      </c>
      <c r="C40" s="63" t="s">
        <v>691</v>
      </c>
      <c r="D40" s="59">
        <v>52</v>
      </c>
      <c r="E40" s="59">
        <v>2009</v>
      </c>
      <c r="F40" s="60">
        <v>19.963000000000001</v>
      </c>
      <c r="G40" s="60">
        <v>8.7547809999999995</v>
      </c>
      <c r="H40" s="60">
        <v>4.16</v>
      </c>
      <c r="I40" s="60">
        <v>7.0482239999999994</v>
      </c>
      <c r="J40" s="60">
        <v>2686.29</v>
      </c>
      <c r="K40" s="60">
        <v>7.0482239999999994</v>
      </c>
      <c r="L40" s="60">
        <v>2686.29</v>
      </c>
      <c r="M40" s="163">
        <v>2.6237762862535317E-3</v>
      </c>
      <c r="N40" s="61">
        <v>55.045000000000002</v>
      </c>
      <c r="O40" s="61">
        <v>0.14442576567682566</v>
      </c>
      <c r="P40" s="61">
        <v>157.42657717521192</v>
      </c>
      <c r="Q40" s="62">
        <v>8.6655459406095403</v>
      </c>
    </row>
    <row r="41" spans="1:17" s="12" customFormat="1" ht="12" customHeight="1" x14ac:dyDescent="0.2">
      <c r="A41" s="455"/>
      <c r="B41" s="450" t="s">
        <v>748</v>
      </c>
      <c r="C41" s="63" t="s">
        <v>692</v>
      </c>
      <c r="D41" s="59">
        <v>40</v>
      </c>
      <c r="E41" s="59">
        <v>2007</v>
      </c>
      <c r="F41" s="60">
        <v>16.146000000000001</v>
      </c>
      <c r="G41" s="60">
        <v>6.7156370000000001</v>
      </c>
      <c r="H41" s="60">
        <v>3.2</v>
      </c>
      <c r="I41" s="60">
        <v>6.2303600000000001</v>
      </c>
      <c r="J41" s="60">
        <v>2352.7399999999998</v>
      </c>
      <c r="K41" s="60">
        <v>6.2303600000000001</v>
      </c>
      <c r="L41" s="60">
        <v>2352.7399999999998</v>
      </c>
      <c r="M41" s="163">
        <v>2.6481294150649884E-3</v>
      </c>
      <c r="N41" s="61">
        <v>55.045000000000002</v>
      </c>
      <c r="O41" s="61">
        <v>0.1457662836522523</v>
      </c>
      <c r="P41" s="61">
        <v>158.8877649038993</v>
      </c>
      <c r="Q41" s="62">
        <v>8.745977019135136</v>
      </c>
    </row>
    <row r="42" spans="1:17" s="12" customFormat="1" ht="12.75" customHeight="1" x14ac:dyDescent="0.2">
      <c r="A42" s="455"/>
      <c r="B42" s="451" t="s">
        <v>24</v>
      </c>
      <c r="C42" s="147" t="s">
        <v>298</v>
      </c>
      <c r="D42" s="148">
        <v>45</v>
      </c>
      <c r="E42" s="148" t="s">
        <v>28</v>
      </c>
      <c r="F42" s="149">
        <f>+G42+H42+I42</f>
        <v>17.960995</v>
      </c>
      <c r="G42" s="149">
        <v>5.3099829999999999</v>
      </c>
      <c r="H42" s="149">
        <v>6.48</v>
      </c>
      <c r="I42" s="149">
        <v>6.1710120000000002</v>
      </c>
      <c r="J42" s="149">
        <v>2324.6999999999998</v>
      </c>
      <c r="K42" s="149">
        <v>6.1710120000000002</v>
      </c>
      <c r="L42" s="149">
        <v>2324.6999999999998</v>
      </c>
      <c r="M42" s="150">
        <f>K42/L42</f>
        <v>2.6545412311265973E-3</v>
      </c>
      <c r="N42" s="151">
        <v>60.930999999999997</v>
      </c>
      <c r="O42" s="152">
        <f>M42*N42</f>
        <v>0.1617438517537747</v>
      </c>
      <c r="P42" s="152">
        <f>M42*60*1000</f>
        <v>159.27247386759583</v>
      </c>
      <c r="Q42" s="202">
        <f>P42*N42/1000</f>
        <v>9.7046311052264809</v>
      </c>
    </row>
    <row r="43" spans="1:17" s="12" customFormat="1" ht="12.75" customHeight="1" x14ac:dyDescent="0.2">
      <c r="A43" s="455"/>
      <c r="B43" s="452" t="s">
        <v>214</v>
      </c>
      <c r="C43" s="174" t="s">
        <v>206</v>
      </c>
      <c r="D43" s="175">
        <v>30</v>
      </c>
      <c r="E43" s="175" t="s">
        <v>33</v>
      </c>
      <c r="F43" s="176">
        <v>13.3</v>
      </c>
      <c r="G43" s="176">
        <v>4.5</v>
      </c>
      <c r="H43" s="176">
        <v>4.7</v>
      </c>
      <c r="I43" s="176">
        <v>4.0999999999999996</v>
      </c>
      <c r="J43" s="176">
        <v>1538.9</v>
      </c>
      <c r="K43" s="176">
        <v>4.0999999999999996</v>
      </c>
      <c r="L43" s="176">
        <v>1538.9</v>
      </c>
      <c r="M43" s="177">
        <v>2.66E-3</v>
      </c>
      <c r="N43" s="178">
        <v>43.4</v>
      </c>
      <c r="O43" s="179">
        <v>0.12</v>
      </c>
      <c r="P43" s="179">
        <v>159.57</v>
      </c>
      <c r="Q43" s="207">
        <v>6.93</v>
      </c>
    </row>
    <row r="44" spans="1:17" s="12" customFormat="1" ht="12.75" customHeight="1" x14ac:dyDescent="0.2">
      <c r="A44" s="455"/>
      <c r="B44" s="450" t="s">
        <v>63</v>
      </c>
      <c r="C44" s="164" t="s">
        <v>495</v>
      </c>
      <c r="D44" s="165">
        <v>45</v>
      </c>
      <c r="E44" s="165" t="s">
        <v>33</v>
      </c>
      <c r="F44" s="166"/>
      <c r="G44" s="166">
        <v>4.4370000000000003</v>
      </c>
      <c r="H44" s="166">
        <v>7.2</v>
      </c>
      <c r="I44" s="166">
        <v>6.3690040000000003</v>
      </c>
      <c r="J44" s="166">
        <v>2325.27</v>
      </c>
      <c r="K44" s="166">
        <v>6.3690040000000003</v>
      </c>
      <c r="L44" s="166">
        <v>2325.27</v>
      </c>
      <c r="M44" s="167">
        <v>2.7390384772521042E-3</v>
      </c>
      <c r="N44" s="168">
        <v>49.2</v>
      </c>
      <c r="O44" s="169">
        <v>0.13476069308080355</v>
      </c>
      <c r="P44" s="169">
        <v>164.34230863512624</v>
      </c>
      <c r="Q44" s="205">
        <v>8.0856415848482115</v>
      </c>
    </row>
    <row r="45" spans="1:17" s="12" customFormat="1" ht="12.75" customHeight="1" x14ac:dyDescent="0.2">
      <c r="A45" s="455"/>
      <c r="B45" s="450" t="s">
        <v>63</v>
      </c>
      <c r="C45" s="164" t="s">
        <v>228</v>
      </c>
      <c r="D45" s="165">
        <v>45</v>
      </c>
      <c r="E45" s="165" t="s">
        <v>33</v>
      </c>
      <c r="F45" s="166"/>
      <c r="G45" s="166">
        <v>3.7356479999999999</v>
      </c>
      <c r="H45" s="166">
        <v>7.04</v>
      </c>
      <c r="I45" s="166">
        <v>6.3921000000000001</v>
      </c>
      <c r="J45" s="166">
        <v>2328.9</v>
      </c>
      <c r="K45" s="166">
        <v>6.3921000000000001</v>
      </c>
      <c r="L45" s="166">
        <v>2328.9</v>
      </c>
      <c r="M45" s="167">
        <v>2.7446863326033751E-3</v>
      </c>
      <c r="N45" s="168">
        <v>49.2</v>
      </c>
      <c r="O45" s="169">
        <v>0.13503856756408605</v>
      </c>
      <c r="P45" s="169">
        <v>164.68117995620253</v>
      </c>
      <c r="Q45" s="205">
        <v>8.1023140538451646</v>
      </c>
    </row>
    <row r="46" spans="1:17" s="12" customFormat="1" ht="12.75" customHeight="1" x14ac:dyDescent="0.2">
      <c r="A46" s="455"/>
      <c r="B46" s="450" t="s">
        <v>490</v>
      </c>
      <c r="C46" s="147" t="s">
        <v>455</v>
      </c>
      <c r="D46" s="148">
        <v>54</v>
      </c>
      <c r="E46" s="148">
        <v>2006</v>
      </c>
      <c r="F46" s="149">
        <v>15.755100000000001</v>
      </c>
      <c r="G46" s="149">
        <v>6.7320000000000002</v>
      </c>
      <c r="H46" s="149">
        <v>0</v>
      </c>
      <c r="I46" s="149">
        <v>9.0230999999999995</v>
      </c>
      <c r="J46" s="149">
        <v>3251.08</v>
      </c>
      <c r="K46" s="149">
        <v>9.0230999999999995</v>
      </c>
      <c r="L46" s="149">
        <v>3251.08</v>
      </c>
      <c r="M46" s="150">
        <v>2.775416169396016E-3</v>
      </c>
      <c r="N46" s="151">
        <v>44.9</v>
      </c>
      <c r="O46" s="152">
        <v>0.12461618600588112</v>
      </c>
      <c r="P46" s="152">
        <v>166.52497016376097</v>
      </c>
      <c r="Q46" s="202">
        <v>7.4769711603528677</v>
      </c>
    </row>
    <row r="47" spans="1:17" s="12" customFormat="1" ht="12.75" customHeight="1" x14ac:dyDescent="0.2">
      <c r="A47" s="455"/>
      <c r="B47" s="450" t="s">
        <v>35</v>
      </c>
      <c r="C47" s="164" t="s">
        <v>395</v>
      </c>
      <c r="D47" s="165">
        <v>60</v>
      </c>
      <c r="E47" s="165">
        <v>1970</v>
      </c>
      <c r="F47" s="166">
        <v>24.514000000000003</v>
      </c>
      <c r="G47" s="166">
        <v>16.318080000000002</v>
      </c>
      <c r="H47" s="166">
        <v>0.54</v>
      </c>
      <c r="I47" s="166">
        <v>7.6559200000000001</v>
      </c>
      <c r="J47" s="166">
        <v>2747.18</v>
      </c>
      <c r="K47" s="166">
        <v>7.6559200000000001</v>
      </c>
      <c r="L47" s="166">
        <v>2747.18</v>
      </c>
      <c r="M47" s="167">
        <v>2.7868286752233203E-3</v>
      </c>
      <c r="N47" s="168">
        <v>50.576000000000001</v>
      </c>
      <c r="O47" s="169">
        <v>0.14094664707809465</v>
      </c>
      <c r="P47" s="169">
        <v>167.20972051339922</v>
      </c>
      <c r="Q47" s="205">
        <v>8.4567988246856789</v>
      </c>
    </row>
    <row r="48" spans="1:17" s="12" customFormat="1" ht="12.75" customHeight="1" x14ac:dyDescent="0.2">
      <c r="A48" s="455"/>
      <c r="B48" s="450" t="s">
        <v>245</v>
      </c>
      <c r="C48" s="164" t="s">
        <v>240</v>
      </c>
      <c r="D48" s="165">
        <v>30</v>
      </c>
      <c r="E48" s="165" t="s">
        <v>33</v>
      </c>
      <c r="F48" s="166">
        <v>11.4</v>
      </c>
      <c r="G48" s="166">
        <v>2.1520000000000001</v>
      </c>
      <c r="H48" s="166">
        <v>4.8</v>
      </c>
      <c r="I48" s="166">
        <v>4.4480000000000004</v>
      </c>
      <c r="J48" s="166">
        <v>1592.21</v>
      </c>
      <c r="K48" s="166">
        <v>4.4480000000000004</v>
      </c>
      <c r="L48" s="166">
        <v>1592.21</v>
      </c>
      <c r="M48" s="167">
        <v>2.7936013465560449E-3</v>
      </c>
      <c r="N48" s="168">
        <v>72.400000000000006</v>
      </c>
      <c r="O48" s="169">
        <v>0.20225673749065767</v>
      </c>
      <c r="P48" s="169">
        <v>167.61608079336267</v>
      </c>
      <c r="Q48" s="205">
        <v>12.135404249439459</v>
      </c>
    </row>
    <row r="49" spans="1:17" s="12" customFormat="1" ht="12.75" customHeight="1" x14ac:dyDescent="0.2">
      <c r="A49" s="455"/>
      <c r="B49" s="452" t="s">
        <v>199</v>
      </c>
      <c r="C49" s="164" t="s">
        <v>607</v>
      </c>
      <c r="D49" s="165">
        <v>24</v>
      </c>
      <c r="E49" s="165">
        <v>1969</v>
      </c>
      <c r="F49" s="166">
        <v>9.4589999999999996</v>
      </c>
      <c r="G49" s="166">
        <v>1.7030000000000001</v>
      </c>
      <c r="H49" s="166">
        <v>3.84</v>
      </c>
      <c r="I49" s="166">
        <v>3.9159999999999995</v>
      </c>
      <c r="J49" s="166">
        <v>1330.98</v>
      </c>
      <c r="K49" s="166">
        <v>2.5649999999999999</v>
      </c>
      <c r="L49" s="166">
        <v>906.69</v>
      </c>
      <c r="M49" s="167">
        <v>2.8289713132382622E-3</v>
      </c>
      <c r="N49" s="168">
        <v>46.43</v>
      </c>
      <c r="O49" s="169">
        <v>0.1313491380736525</v>
      </c>
      <c r="P49" s="169">
        <v>169.73827879429572</v>
      </c>
      <c r="Q49" s="205">
        <v>7.8809482844191505</v>
      </c>
    </row>
    <row r="50" spans="1:17" s="12" customFormat="1" ht="12.75" customHeight="1" x14ac:dyDescent="0.2">
      <c r="A50" s="455"/>
      <c r="B50" s="450" t="s">
        <v>63</v>
      </c>
      <c r="C50" s="164" t="s">
        <v>496</v>
      </c>
      <c r="D50" s="165">
        <v>24</v>
      </c>
      <c r="E50" s="165" t="s">
        <v>33</v>
      </c>
      <c r="F50" s="166"/>
      <c r="G50" s="166">
        <v>1.784694</v>
      </c>
      <c r="H50" s="166">
        <v>3.7600000000000002</v>
      </c>
      <c r="I50" s="166">
        <v>3.1398840000000003</v>
      </c>
      <c r="J50" s="166">
        <v>1107.3600000000001</v>
      </c>
      <c r="K50" s="166">
        <v>3.1398840000000003</v>
      </c>
      <c r="L50" s="166">
        <v>1107.3600000000001</v>
      </c>
      <c r="M50" s="167">
        <v>2.8354681404421326E-3</v>
      </c>
      <c r="N50" s="168">
        <v>49.2</v>
      </c>
      <c r="O50" s="169">
        <v>0.13950503250975294</v>
      </c>
      <c r="P50" s="169">
        <v>170.12808842652797</v>
      </c>
      <c r="Q50" s="205">
        <v>8.3703019505851763</v>
      </c>
    </row>
    <row r="51" spans="1:17" s="12" customFormat="1" ht="12.75" customHeight="1" x14ac:dyDescent="0.2">
      <c r="A51" s="455"/>
      <c r="B51" s="450" t="s">
        <v>107</v>
      </c>
      <c r="C51" s="180" t="s">
        <v>69</v>
      </c>
      <c r="D51" s="28">
        <v>40</v>
      </c>
      <c r="E51" s="29" t="s">
        <v>33</v>
      </c>
      <c r="F51" s="171">
        <v>18.87</v>
      </c>
      <c r="G51" s="171">
        <v>5.36</v>
      </c>
      <c r="H51" s="171">
        <v>6.4</v>
      </c>
      <c r="I51" s="171">
        <v>7.11</v>
      </c>
      <c r="J51" s="172">
        <v>2495.71</v>
      </c>
      <c r="K51" s="171">
        <v>7.11</v>
      </c>
      <c r="L51" s="171">
        <v>2495.71</v>
      </c>
      <c r="M51" s="150">
        <v>2.8500000000000001E-3</v>
      </c>
      <c r="N51" s="151">
        <v>56.7</v>
      </c>
      <c r="O51" s="152">
        <v>0.16</v>
      </c>
      <c r="P51" s="152">
        <v>170.93</v>
      </c>
      <c r="Q51" s="202">
        <v>9.69</v>
      </c>
    </row>
    <row r="52" spans="1:17" s="12" customFormat="1" ht="12.75" customHeight="1" x14ac:dyDescent="0.2">
      <c r="A52" s="455"/>
      <c r="B52" s="450" t="s">
        <v>287</v>
      </c>
      <c r="C52" s="181" t="s">
        <v>636</v>
      </c>
      <c r="D52" s="30">
        <v>8</v>
      </c>
      <c r="E52" s="30">
        <v>1975</v>
      </c>
      <c r="F52" s="182">
        <v>4.2</v>
      </c>
      <c r="G52" s="182">
        <v>1.2609999999999999</v>
      </c>
      <c r="H52" s="182">
        <v>1.28</v>
      </c>
      <c r="I52" s="182">
        <v>1.6539999999999999</v>
      </c>
      <c r="J52" s="182">
        <v>574.41</v>
      </c>
      <c r="K52" s="182">
        <v>1.6539999999999999</v>
      </c>
      <c r="L52" s="182">
        <v>574.41</v>
      </c>
      <c r="M52" s="183">
        <v>2.8794763322365557E-3</v>
      </c>
      <c r="N52" s="184">
        <v>71.7</v>
      </c>
      <c r="O52" s="185">
        <v>0.20645845302136107</v>
      </c>
      <c r="P52" s="185">
        <v>172.76857993419333</v>
      </c>
      <c r="Q52" s="208">
        <v>12.387507181281663</v>
      </c>
    </row>
    <row r="53" spans="1:17" s="12" customFormat="1" ht="12.75" customHeight="1" x14ac:dyDescent="0.2">
      <c r="A53" s="455"/>
      <c r="B53" s="452" t="s">
        <v>146</v>
      </c>
      <c r="C53" s="158" t="s">
        <v>124</v>
      </c>
      <c r="D53" s="159">
        <v>60</v>
      </c>
      <c r="E53" s="159">
        <v>1986</v>
      </c>
      <c r="F53" s="160">
        <v>26.46</v>
      </c>
      <c r="G53" s="160">
        <v>6.3564990000000003</v>
      </c>
      <c r="H53" s="160">
        <v>9.2799999999999994</v>
      </c>
      <c r="I53" s="160">
        <v>11.00323</v>
      </c>
      <c r="J53" s="160">
        <v>3808.22</v>
      </c>
      <c r="K53" s="160">
        <v>11.00323</v>
      </c>
      <c r="L53" s="160">
        <v>3808.22</v>
      </c>
      <c r="M53" s="161">
        <v>2.8893367505028597E-3</v>
      </c>
      <c r="N53" s="162">
        <v>54.173000000000002</v>
      </c>
      <c r="O53" s="162">
        <v>0.15652403978499141</v>
      </c>
      <c r="P53" s="162">
        <v>173.36020503017158</v>
      </c>
      <c r="Q53" s="204">
        <v>9.3914423870994845</v>
      </c>
    </row>
    <row r="54" spans="1:17" s="12" customFormat="1" ht="12.75" customHeight="1" x14ac:dyDescent="0.2">
      <c r="A54" s="455"/>
      <c r="B54" s="452" t="s">
        <v>199</v>
      </c>
      <c r="C54" s="164" t="s">
        <v>608</v>
      </c>
      <c r="D54" s="165">
        <v>45</v>
      </c>
      <c r="E54" s="165">
        <v>1989</v>
      </c>
      <c r="F54" s="166">
        <v>17.984000000000002</v>
      </c>
      <c r="G54" s="166">
        <v>3.9769999999999999</v>
      </c>
      <c r="H54" s="166">
        <v>7.2</v>
      </c>
      <c r="I54" s="166">
        <v>6.8070000000000013</v>
      </c>
      <c r="J54" s="166">
        <v>2332.0100000000002</v>
      </c>
      <c r="K54" s="166">
        <v>6.8070000000000004</v>
      </c>
      <c r="L54" s="166">
        <v>2332.0100000000002</v>
      </c>
      <c r="M54" s="167">
        <v>2.9189411709212225E-3</v>
      </c>
      <c r="N54" s="168">
        <v>46.43</v>
      </c>
      <c r="O54" s="169">
        <v>0.13552643856587235</v>
      </c>
      <c r="P54" s="169">
        <v>175.13647025527334</v>
      </c>
      <c r="Q54" s="205">
        <v>8.1315863139523401</v>
      </c>
    </row>
    <row r="55" spans="1:17" s="12" customFormat="1" ht="12.75" customHeight="1" x14ac:dyDescent="0.2">
      <c r="A55" s="455"/>
      <c r="B55" s="451" t="s">
        <v>24</v>
      </c>
      <c r="C55" s="147" t="s">
        <v>299</v>
      </c>
      <c r="D55" s="148">
        <v>100</v>
      </c>
      <c r="E55" s="148" t="s">
        <v>28</v>
      </c>
      <c r="F55" s="149">
        <f>+G55+H55+I55</f>
        <v>32.730721000000003</v>
      </c>
      <c r="G55" s="149">
        <v>7.1549110000000002</v>
      </c>
      <c r="H55" s="149">
        <v>12.58</v>
      </c>
      <c r="I55" s="149">
        <v>12.995810000000001</v>
      </c>
      <c r="J55" s="149">
        <v>4434.32</v>
      </c>
      <c r="K55" s="149">
        <v>12.995810000000001</v>
      </c>
      <c r="L55" s="149">
        <v>4434.32</v>
      </c>
      <c r="M55" s="150">
        <f>K55/L55</f>
        <v>2.9307334608237568E-3</v>
      </c>
      <c r="N55" s="151">
        <v>60.930999999999997</v>
      </c>
      <c r="O55" s="152">
        <f>M55*N55</f>
        <v>0.17857252050145231</v>
      </c>
      <c r="P55" s="152">
        <f>M55*60*1000</f>
        <v>175.84400764942541</v>
      </c>
      <c r="Q55" s="202">
        <f>P55*N55/1000</f>
        <v>10.714351230087139</v>
      </c>
    </row>
    <row r="56" spans="1:17" s="12" customFormat="1" ht="12.75" customHeight="1" x14ac:dyDescent="0.2">
      <c r="A56" s="455"/>
      <c r="B56" s="452" t="s">
        <v>782</v>
      </c>
      <c r="C56" s="186" t="s">
        <v>749</v>
      </c>
      <c r="D56" s="64">
        <v>55</v>
      </c>
      <c r="E56" s="64">
        <v>1993</v>
      </c>
      <c r="F56" s="65">
        <v>24.513000000000002</v>
      </c>
      <c r="G56" s="65">
        <v>5.508</v>
      </c>
      <c r="H56" s="65">
        <v>8.64</v>
      </c>
      <c r="I56" s="65">
        <v>10.365000999999999</v>
      </c>
      <c r="J56" s="65">
        <v>3524.86</v>
      </c>
      <c r="K56" s="65">
        <v>10.365000999999999</v>
      </c>
      <c r="L56" s="65">
        <v>3524.86</v>
      </c>
      <c r="M56" s="187">
        <v>2.9405426031104778E-3</v>
      </c>
      <c r="N56" s="66">
        <v>70.850000000000009</v>
      </c>
      <c r="O56" s="66">
        <v>0.20833744343037738</v>
      </c>
      <c r="P56" s="66">
        <v>176.43255618662869</v>
      </c>
      <c r="Q56" s="209">
        <v>12.500246605822644</v>
      </c>
    </row>
    <row r="57" spans="1:17" s="12" customFormat="1" ht="12.75" customHeight="1" x14ac:dyDescent="0.2">
      <c r="A57" s="455"/>
      <c r="B57" s="452" t="s">
        <v>199</v>
      </c>
      <c r="C57" s="164" t="s">
        <v>273</v>
      </c>
      <c r="D57" s="165">
        <v>30</v>
      </c>
      <c r="E57" s="165">
        <v>1985</v>
      </c>
      <c r="F57" s="166">
        <v>12.013999999999999</v>
      </c>
      <c r="G57" s="166">
        <v>2.7890000000000001</v>
      </c>
      <c r="H57" s="166">
        <v>4.8</v>
      </c>
      <c r="I57" s="166">
        <v>4.4249999999999998</v>
      </c>
      <c r="J57" s="166">
        <v>1496.4</v>
      </c>
      <c r="K57" s="166">
        <v>4.4249999999999998</v>
      </c>
      <c r="L57" s="166">
        <v>1496.4</v>
      </c>
      <c r="M57" s="167">
        <v>2.9570970328789089E-3</v>
      </c>
      <c r="N57" s="168">
        <v>46.43</v>
      </c>
      <c r="O57" s="169">
        <v>0.13729801523656773</v>
      </c>
      <c r="P57" s="169">
        <v>177.42582197273455</v>
      </c>
      <c r="Q57" s="205">
        <v>8.237880914194065</v>
      </c>
    </row>
    <row r="58" spans="1:17" s="12" customFormat="1" ht="12.75" customHeight="1" x14ac:dyDescent="0.2">
      <c r="A58" s="455"/>
      <c r="B58" s="450" t="s">
        <v>245</v>
      </c>
      <c r="C58" s="173" t="s">
        <v>517</v>
      </c>
      <c r="D58" s="165">
        <v>36</v>
      </c>
      <c r="E58" s="165" t="s">
        <v>33</v>
      </c>
      <c r="F58" s="166">
        <v>12.016999999999999</v>
      </c>
      <c r="G58" s="166">
        <v>2.2330000000000001</v>
      </c>
      <c r="H58" s="166">
        <v>5.3970000000000002</v>
      </c>
      <c r="I58" s="166">
        <v>4.3869999999999996</v>
      </c>
      <c r="J58" s="166">
        <v>1482.56</v>
      </c>
      <c r="K58" s="166">
        <v>4.3869999999999996</v>
      </c>
      <c r="L58" s="166">
        <v>1482.56</v>
      </c>
      <c r="M58" s="167">
        <v>2.9590707964601767E-3</v>
      </c>
      <c r="N58" s="168">
        <v>72.400000000000006</v>
      </c>
      <c r="O58" s="169">
        <v>0.21423672566371682</v>
      </c>
      <c r="P58" s="169">
        <v>177.5442477876106</v>
      </c>
      <c r="Q58" s="205">
        <v>12.854203539823009</v>
      </c>
    </row>
    <row r="59" spans="1:17" s="12" customFormat="1" ht="12.75" customHeight="1" x14ac:dyDescent="0.2">
      <c r="A59" s="455"/>
      <c r="B59" s="450" t="s">
        <v>35</v>
      </c>
      <c r="C59" s="164" t="s">
        <v>396</v>
      </c>
      <c r="D59" s="165">
        <v>60</v>
      </c>
      <c r="E59" s="165">
        <v>1964</v>
      </c>
      <c r="F59" s="166">
        <v>22.253</v>
      </c>
      <c r="G59" s="166">
        <v>4.6461200000000007</v>
      </c>
      <c r="H59" s="166">
        <v>9.6</v>
      </c>
      <c r="I59" s="166">
        <v>8.0068800000000007</v>
      </c>
      <c r="J59" s="166">
        <v>2701.1</v>
      </c>
      <c r="K59" s="166">
        <v>8.0068800000000007</v>
      </c>
      <c r="L59" s="166">
        <v>2701.1</v>
      </c>
      <c r="M59" s="167">
        <v>2.964303431935138E-3</v>
      </c>
      <c r="N59" s="168">
        <v>50.576000000000001</v>
      </c>
      <c r="O59" s="169">
        <v>0.14992261037355153</v>
      </c>
      <c r="P59" s="169">
        <v>177.85820591610829</v>
      </c>
      <c r="Q59" s="205">
        <v>8.9953566224130945</v>
      </c>
    </row>
    <row r="60" spans="1:17" s="12" customFormat="1" ht="12.75" customHeight="1" x14ac:dyDescent="0.2">
      <c r="A60" s="455"/>
      <c r="B60" s="450" t="s">
        <v>35</v>
      </c>
      <c r="C60" s="164" t="s">
        <v>397</v>
      </c>
      <c r="D60" s="165">
        <v>60</v>
      </c>
      <c r="E60" s="165">
        <v>1963</v>
      </c>
      <c r="F60" s="166">
        <v>23.599000000000004</v>
      </c>
      <c r="G60" s="166">
        <v>5.3260400000000008</v>
      </c>
      <c r="H60" s="166">
        <v>9.6</v>
      </c>
      <c r="I60" s="166">
        <v>8.6729600000000016</v>
      </c>
      <c r="J60" s="166">
        <v>2908.85</v>
      </c>
      <c r="K60" s="166">
        <v>8.6729600000000016</v>
      </c>
      <c r="L60" s="166">
        <v>2908.85</v>
      </c>
      <c r="M60" s="167">
        <v>2.9815769118380123E-3</v>
      </c>
      <c r="N60" s="168">
        <v>50.576000000000001</v>
      </c>
      <c r="O60" s="169">
        <v>0.1507962338931193</v>
      </c>
      <c r="P60" s="169">
        <v>178.89461471028073</v>
      </c>
      <c r="Q60" s="205">
        <v>9.0477740335871584</v>
      </c>
    </row>
    <row r="61" spans="1:17" s="12" customFormat="1" ht="12.75" customHeight="1" x14ac:dyDescent="0.2">
      <c r="A61" s="455"/>
      <c r="B61" s="452" t="s">
        <v>782</v>
      </c>
      <c r="C61" s="186" t="s">
        <v>750</v>
      </c>
      <c r="D61" s="64">
        <v>55</v>
      </c>
      <c r="E61" s="64">
        <v>1990</v>
      </c>
      <c r="F61" s="65">
        <v>30.471</v>
      </c>
      <c r="G61" s="65">
        <v>7.357005</v>
      </c>
      <c r="H61" s="65">
        <v>12.56</v>
      </c>
      <c r="I61" s="65">
        <v>10.553993</v>
      </c>
      <c r="J61" s="65">
        <v>3527.73</v>
      </c>
      <c r="K61" s="65">
        <v>10.553993</v>
      </c>
      <c r="L61" s="65">
        <v>3527.73</v>
      </c>
      <c r="M61" s="187">
        <v>2.9917235729491768E-3</v>
      </c>
      <c r="N61" s="66">
        <v>70.850000000000009</v>
      </c>
      <c r="O61" s="66">
        <v>0.21196361514344919</v>
      </c>
      <c r="P61" s="66">
        <v>179.50341437695062</v>
      </c>
      <c r="Q61" s="209">
        <v>12.717816908606952</v>
      </c>
    </row>
    <row r="62" spans="1:17" s="12" customFormat="1" ht="12.75" customHeight="1" x14ac:dyDescent="0.2">
      <c r="A62" s="455"/>
      <c r="B62" s="451" t="s">
        <v>24</v>
      </c>
      <c r="C62" s="147" t="s">
        <v>293</v>
      </c>
      <c r="D62" s="148">
        <v>76</v>
      </c>
      <c r="E62" s="148" t="s">
        <v>28</v>
      </c>
      <c r="F62" s="149">
        <f>+G62+H62+I62</f>
        <v>29.580940999999999</v>
      </c>
      <c r="G62" s="149">
        <v>5.6857709999999999</v>
      </c>
      <c r="H62" s="149">
        <v>11.84</v>
      </c>
      <c r="I62" s="149">
        <v>12.05517</v>
      </c>
      <c r="J62" s="149">
        <v>4005.67</v>
      </c>
      <c r="K62" s="149">
        <v>12.05517</v>
      </c>
      <c r="L62" s="149">
        <v>4005.67</v>
      </c>
      <c r="M62" s="150">
        <f>K62/L62</f>
        <v>3.0095264961916483E-3</v>
      </c>
      <c r="N62" s="151">
        <v>60.930999999999997</v>
      </c>
      <c r="O62" s="152">
        <f>M62*N62</f>
        <v>0.18337345893945331</v>
      </c>
      <c r="P62" s="152">
        <f>M62*60*1000</f>
        <v>180.57158977149891</v>
      </c>
      <c r="Q62" s="202">
        <f>P62*N62/1000</f>
        <v>11.002407536367199</v>
      </c>
    </row>
    <row r="63" spans="1:17" s="12" customFormat="1" ht="12.75" customHeight="1" x14ac:dyDescent="0.2">
      <c r="A63" s="455"/>
      <c r="B63" s="450" t="s">
        <v>35</v>
      </c>
      <c r="C63" s="164" t="s">
        <v>398</v>
      </c>
      <c r="D63" s="165">
        <v>22</v>
      </c>
      <c r="E63" s="165" t="s">
        <v>33</v>
      </c>
      <c r="F63" s="166">
        <v>10.275980000000001</v>
      </c>
      <c r="G63" s="166">
        <v>3.00298</v>
      </c>
      <c r="H63" s="166">
        <v>3.52</v>
      </c>
      <c r="I63" s="166">
        <v>3.7530000000000001</v>
      </c>
      <c r="J63" s="166">
        <v>1230.47</v>
      </c>
      <c r="K63" s="166">
        <v>3.7530000000000001</v>
      </c>
      <c r="L63" s="166">
        <v>1230.47</v>
      </c>
      <c r="M63" s="167">
        <v>3.0500540443895423E-3</v>
      </c>
      <c r="N63" s="168">
        <v>50.576000000000001</v>
      </c>
      <c r="O63" s="169">
        <v>0.15425953334904549</v>
      </c>
      <c r="P63" s="169">
        <v>183.00324266337253</v>
      </c>
      <c r="Q63" s="205">
        <v>9.2555720009427294</v>
      </c>
    </row>
    <row r="64" spans="1:17" s="12" customFormat="1" ht="12.75" customHeight="1" x14ac:dyDescent="0.2">
      <c r="A64" s="455"/>
      <c r="B64" s="452" t="s">
        <v>214</v>
      </c>
      <c r="C64" s="174" t="s">
        <v>662</v>
      </c>
      <c r="D64" s="175">
        <v>25</v>
      </c>
      <c r="E64" s="175" t="s">
        <v>33</v>
      </c>
      <c r="F64" s="176">
        <v>10.8</v>
      </c>
      <c r="G64" s="176">
        <v>2.8</v>
      </c>
      <c r="H64" s="176">
        <v>4</v>
      </c>
      <c r="I64" s="176">
        <v>4</v>
      </c>
      <c r="J64" s="176">
        <v>1275.8</v>
      </c>
      <c r="K64" s="176">
        <v>4</v>
      </c>
      <c r="L64" s="176">
        <v>1275.8</v>
      </c>
      <c r="M64" s="177">
        <v>3.0999999999999999E-3</v>
      </c>
      <c r="N64" s="178">
        <v>43.4</v>
      </c>
      <c r="O64" s="179">
        <v>0.13</v>
      </c>
      <c r="P64" s="179">
        <v>186.07</v>
      </c>
      <c r="Q64" s="207">
        <v>8.08</v>
      </c>
    </row>
    <row r="65" spans="1:17" s="12" customFormat="1" ht="12.75" customHeight="1" x14ac:dyDescent="0.2">
      <c r="A65" s="455"/>
      <c r="B65" s="450" t="s">
        <v>490</v>
      </c>
      <c r="C65" s="147" t="s">
        <v>456</v>
      </c>
      <c r="D65" s="148">
        <v>36</v>
      </c>
      <c r="E65" s="148">
        <v>1980</v>
      </c>
      <c r="F65" s="149">
        <v>14.7255</v>
      </c>
      <c r="G65" s="149">
        <v>3.468</v>
      </c>
      <c r="H65" s="149">
        <v>4.55</v>
      </c>
      <c r="I65" s="149">
        <v>6.7089999999999996</v>
      </c>
      <c r="J65" s="149">
        <v>2156.16</v>
      </c>
      <c r="K65" s="149">
        <v>6.7089999999999996</v>
      </c>
      <c r="L65" s="149">
        <v>2156.16</v>
      </c>
      <c r="M65" s="150">
        <v>3.1115501632531907E-3</v>
      </c>
      <c r="N65" s="151">
        <v>44.9</v>
      </c>
      <c r="O65" s="152">
        <v>0.13970860233006827</v>
      </c>
      <c r="P65" s="152">
        <v>186.69300979519144</v>
      </c>
      <c r="Q65" s="202">
        <v>8.3825161398040962</v>
      </c>
    </row>
    <row r="66" spans="1:17" s="12" customFormat="1" ht="12.75" customHeight="1" x14ac:dyDescent="0.2">
      <c r="A66" s="455"/>
      <c r="B66" s="450" t="s">
        <v>35</v>
      </c>
      <c r="C66" s="164" t="s">
        <v>399</v>
      </c>
      <c r="D66" s="165">
        <v>60</v>
      </c>
      <c r="E66" s="165">
        <v>1966</v>
      </c>
      <c r="F66" s="166">
        <v>22.743000000000002</v>
      </c>
      <c r="G66" s="166">
        <v>4.8161000000000005</v>
      </c>
      <c r="H66" s="166">
        <v>9.52</v>
      </c>
      <c r="I66" s="166">
        <v>8.4069000000000003</v>
      </c>
      <c r="J66" s="166">
        <v>2700.9</v>
      </c>
      <c r="K66" s="166">
        <v>8.4069000000000003</v>
      </c>
      <c r="L66" s="166">
        <v>2700.9</v>
      </c>
      <c r="M66" s="167">
        <v>3.112629123625458E-3</v>
      </c>
      <c r="N66" s="168">
        <v>50.576000000000001</v>
      </c>
      <c r="O66" s="169">
        <v>0.15742433055648117</v>
      </c>
      <c r="P66" s="169">
        <v>186.7577474175275</v>
      </c>
      <c r="Q66" s="205">
        <v>9.4454598333888722</v>
      </c>
    </row>
    <row r="67" spans="1:17" s="12" customFormat="1" ht="12.75" customHeight="1" x14ac:dyDescent="0.2">
      <c r="A67" s="455"/>
      <c r="B67" s="452" t="s">
        <v>29</v>
      </c>
      <c r="C67" s="147" t="s">
        <v>320</v>
      </c>
      <c r="D67" s="148">
        <v>50</v>
      </c>
      <c r="E67" s="148">
        <v>1977</v>
      </c>
      <c r="F67" s="149">
        <v>19.922999999999998</v>
      </c>
      <c r="G67" s="149">
        <v>3.931</v>
      </c>
      <c r="H67" s="149">
        <v>8</v>
      </c>
      <c r="I67" s="149">
        <v>7.9909999999999997</v>
      </c>
      <c r="J67" s="149">
        <v>2555.87</v>
      </c>
      <c r="K67" s="149">
        <v>7.9909999999999997</v>
      </c>
      <c r="L67" s="149">
        <v>2555.87</v>
      </c>
      <c r="M67" s="150">
        <f>K67/L67</f>
        <v>3.1265283445558656E-3</v>
      </c>
      <c r="N67" s="151">
        <v>64.745999999999995</v>
      </c>
      <c r="O67" s="152">
        <f>M67*N67</f>
        <v>0.20243020419661406</v>
      </c>
      <c r="P67" s="152">
        <f>M67*60*1000</f>
        <v>187.59170067335194</v>
      </c>
      <c r="Q67" s="202">
        <f>P67*N67/1000</f>
        <v>12.145812251796844</v>
      </c>
    </row>
    <row r="68" spans="1:17" s="12" customFormat="1" ht="12.75" customHeight="1" x14ac:dyDescent="0.2">
      <c r="A68" s="455"/>
      <c r="B68" s="452" t="s">
        <v>146</v>
      </c>
      <c r="C68" s="158" t="s">
        <v>119</v>
      </c>
      <c r="D68" s="159">
        <v>12</v>
      </c>
      <c r="E68" s="159">
        <v>1962</v>
      </c>
      <c r="F68" s="160">
        <v>4.6399999999999997</v>
      </c>
      <c r="G68" s="160">
        <v>1.0562830000000001</v>
      </c>
      <c r="H68" s="160">
        <v>1.92</v>
      </c>
      <c r="I68" s="160">
        <v>1.663708</v>
      </c>
      <c r="J68" s="160">
        <v>528.27</v>
      </c>
      <c r="K68" s="160">
        <v>1.663708</v>
      </c>
      <c r="L68" s="160">
        <v>528.27</v>
      </c>
      <c r="M68" s="161">
        <v>3.1493516572964585E-3</v>
      </c>
      <c r="N68" s="162">
        <v>54.173000000000002</v>
      </c>
      <c r="O68" s="162">
        <v>0.17060982733072105</v>
      </c>
      <c r="P68" s="162">
        <v>188.96109943778751</v>
      </c>
      <c r="Q68" s="204">
        <v>10.236589639843263</v>
      </c>
    </row>
    <row r="69" spans="1:17" s="12" customFormat="1" ht="12.75" customHeight="1" x14ac:dyDescent="0.2">
      <c r="A69" s="455"/>
      <c r="B69" s="452" t="s">
        <v>29</v>
      </c>
      <c r="C69" s="147" t="s">
        <v>318</v>
      </c>
      <c r="D69" s="148">
        <v>20</v>
      </c>
      <c r="E69" s="148">
        <v>1983</v>
      </c>
      <c r="F69" s="149">
        <v>8.4559999999999995</v>
      </c>
      <c r="G69" s="149">
        <v>1.645</v>
      </c>
      <c r="H69" s="149">
        <v>3.2</v>
      </c>
      <c r="I69" s="149">
        <v>3.6110000000000002</v>
      </c>
      <c r="J69" s="149">
        <v>1143.9000000000001</v>
      </c>
      <c r="K69" s="149">
        <v>3.6110000000000002</v>
      </c>
      <c r="L69" s="149">
        <v>1143.9000000000001</v>
      </c>
      <c r="M69" s="150">
        <f>K69/L69</f>
        <v>3.1567444706705129E-3</v>
      </c>
      <c r="N69" s="151">
        <v>64.745999999999995</v>
      </c>
      <c r="O69" s="152">
        <f>M69*N69</f>
        <v>0.20438657749803302</v>
      </c>
      <c r="P69" s="152">
        <f>M69*60*1000</f>
        <v>189.40466824023079</v>
      </c>
      <c r="Q69" s="202">
        <f>P69*N69/1000</f>
        <v>12.263194649881981</v>
      </c>
    </row>
    <row r="70" spans="1:17" s="12" customFormat="1" ht="12.75" customHeight="1" x14ac:dyDescent="0.2">
      <c r="A70" s="455"/>
      <c r="B70" s="452" t="s">
        <v>199</v>
      </c>
      <c r="C70" s="164" t="s">
        <v>609</v>
      </c>
      <c r="D70" s="165">
        <v>23</v>
      </c>
      <c r="E70" s="165">
        <v>1991</v>
      </c>
      <c r="F70" s="166">
        <v>10.51</v>
      </c>
      <c r="G70" s="166">
        <v>3.117</v>
      </c>
      <c r="H70" s="166">
        <v>3.52</v>
      </c>
      <c r="I70" s="166">
        <v>3.8729999999999998</v>
      </c>
      <c r="J70" s="166">
        <v>1222.06</v>
      </c>
      <c r="K70" s="166">
        <v>3.8730000000000002</v>
      </c>
      <c r="L70" s="166">
        <v>1222.06</v>
      </c>
      <c r="M70" s="167">
        <v>3.1692388262442111E-3</v>
      </c>
      <c r="N70" s="168">
        <v>46.43</v>
      </c>
      <c r="O70" s="169">
        <v>0.14714775870251873</v>
      </c>
      <c r="P70" s="169">
        <v>190.15432957465268</v>
      </c>
      <c r="Q70" s="205">
        <v>8.8288655221511227</v>
      </c>
    </row>
    <row r="71" spans="1:17" s="12" customFormat="1" ht="12.75" customHeight="1" x14ac:dyDescent="0.2">
      <c r="A71" s="455"/>
      <c r="B71" s="450" t="s">
        <v>35</v>
      </c>
      <c r="C71" s="164" t="s">
        <v>400</v>
      </c>
      <c r="D71" s="165">
        <v>18</v>
      </c>
      <c r="E71" s="165" t="s">
        <v>33</v>
      </c>
      <c r="F71" s="166">
        <v>8.61</v>
      </c>
      <c r="G71" s="166">
        <v>2.5500000000000003</v>
      </c>
      <c r="H71" s="166">
        <v>2.88</v>
      </c>
      <c r="I71" s="166">
        <v>3.18</v>
      </c>
      <c r="J71" s="166">
        <v>993.94</v>
      </c>
      <c r="K71" s="166">
        <v>3.18</v>
      </c>
      <c r="L71" s="166">
        <v>993.94</v>
      </c>
      <c r="M71" s="167">
        <v>3.199388293055919E-3</v>
      </c>
      <c r="N71" s="168">
        <v>50.576000000000001</v>
      </c>
      <c r="O71" s="169">
        <v>0.16181226230959617</v>
      </c>
      <c r="P71" s="169">
        <v>191.96329758335514</v>
      </c>
      <c r="Q71" s="205">
        <v>9.7087357385757702</v>
      </c>
    </row>
    <row r="72" spans="1:17" s="12" customFormat="1" ht="12.75" customHeight="1" x14ac:dyDescent="0.2">
      <c r="A72" s="455"/>
      <c r="B72" s="452" t="s">
        <v>29</v>
      </c>
      <c r="C72" s="147" t="s">
        <v>319</v>
      </c>
      <c r="D72" s="148">
        <v>12</v>
      </c>
      <c r="E72" s="148">
        <v>1990</v>
      </c>
      <c r="F72" s="149">
        <v>5.4039999999999999</v>
      </c>
      <c r="G72" s="149">
        <v>1.2150000000000001</v>
      </c>
      <c r="H72" s="149">
        <v>1.92</v>
      </c>
      <c r="I72" s="149">
        <v>2.2679999999999998</v>
      </c>
      <c r="J72" s="149">
        <v>707.4</v>
      </c>
      <c r="K72" s="149">
        <v>2.2679999999999998</v>
      </c>
      <c r="L72" s="149">
        <v>707.4</v>
      </c>
      <c r="M72" s="150">
        <f>K72/L72</f>
        <v>3.2061068702290076E-3</v>
      </c>
      <c r="N72" s="151">
        <v>64.745999999999995</v>
      </c>
      <c r="O72" s="152">
        <f>M72*N72</f>
        <v>0.2075825954198473</v>
      </c>
      <c r="P72" s="152">
        <f>M72*60*1000</f>
        <v>192.36641221374046</v>
      </c>
      <c r="Q72" s="202">
        <f>P72*N72/1000</f>
        <v>12.454955725190839</v>
      </c>
    </row>
    <row r="73" spans="1:17" s="12" customFormat="1" ht="12.75" customHeight="1" x14ac:dyDescent="0.2">
      <c r="A73" s="455"/>
      <c r="B73" s="450" t="s">
        <v>748</v>
      </c>
      <c r="C73" s="63" t="s">
        <v>693</v>
      </c>
      <c r="D73" s="59">
        <v>61</v>
      </c>
      <c r="E73" s="59">
        <v>1965</v>
      </c>
      <c r="F73" s="60">
        <v>26.515999999999998</v>
      </c>
      <c r="G73" s="60">
        <v>8.1578569999999999</v>
      </c>
      <c r="H73" s="60">
        <v>9.6</v>
      </c>
      <c r="I73" s="60">
        <v>8.7581439999999997</v>
      </c>
      <c r="J73" s="60">
        <v>2700.04</v>
      </c>
      <c r="K73" s="60">
        <v>8.7581439999999997</v>
      </c>
      <c r="L73" s="60">
        <v>2700.04</v>
      </c>
      <c r="M73" s="163">
        <v>3.243708982089154E-3</v>
      </c>
      <c r="N73" s="61">
        <v>55.045000000000002</v>
      </c>
      <c r="O73" s="61">
        <v>0.1785499609190975</v>
      </c>
      <c r="P73" s="61">
        <v>194.62253892534926</v>
      </c>
      <c r="Q73" s="62">
        <v>10.712997655145852</v>
      </c>
    </row>
    <row r="74" spans="1:17" s="12" customFormat="1" ht="12.75" customHeight="1" x14ac:dyDescent="0.2">
      <c r="A74" s="455"/>
      <c r="B74" s="452" t="s">
        <v>807</v>
      </c>
      <c r="C74" s="63" t="s">
        <v>784</v>
      </c>
      <c r="D74" s="59">
        <v>55</v>
      </c>
      <c r="E74" s="59">
        <v>1967</v>
      </c>
      <c r="F74" s="60">
        <v>22.669</v>
      </c>
      <c r="G74" s="60">
        <v>5.4673410000000002</v>
      </c>
      <c r="H74" s="60">
        <v>8.8000000000000007</v>
      </c>
      <c r="I74" s="60">
        <v>8.4016570000000002</v>
      </c>
      <c r="J74" s="60">
        <v>2582.1799999999998</v>
      </c>
      <c r="K74" s="60">
        <v>8.4016570000000002</v>
      </c>
      <c r="L74" s="60">
        <v>2582.1799999999998</v>
      </c>
      <c r="M74" s="163">
        <v>3.2537069452942863E-3</v>
      </c>
      <c r="N74" s="61">
        <v>68.888000000000005</v>
      </c>
      <c r="O74" s="61">
        <v>0.22414136404743282</v>
      </c>
      <c r="P74" s="61">
        <v>195.22241671765715</v>
      </c>
      <c r="Q74" s="62">
        <v>13.448481842845968</v>
      </c>
    </row>
    <row r="75" spans="1:17" s="12" customFormat="1" ht="12.75" customHeight="1" x14ac:dyDescent="0.2">
      <c r="A75" s="455"/>
      <c r="B75" s="450" t="s">
        <v>287</v>
      </c>
      <c r="C75" s="181" t="s">
        <v>637</v>
      </c>
      <c r="D75" s="30">
        <v>12</v>
      </c>
      <c r="E75" s="30">
        <v>1962</v>
      </c>
      <c r="F75" s="182">
        <v>4.38</v>
      </c>
      <c r="G75" s="182">
        <v>0.64800000000000002</v>
      </c>
      <c r="H75" s="182">
        <v>1.92</v>
      </c>
      <c r="I75" s="182">
        <v>1.81</v>
      </c>
      <c r="J75" s="182">
        <v>555.63</v>
      </c>
      <c r="K75" s="182">
        <v>1.6659999999999999</v>
      </c>
      <c r="L75" s="182">
        <v>510.84</v>
      </c>
      <c r="M75" s="183">
        <v>3.2612951217602382E-3</v>
      </c>
      <c r="N75" s="184">
        <v>71.7</v>
      </c>
      <c r="O75" s="185">
        <v>0.23383486023020908</v>
      </c>
      <c r="P75" s="185">
        <v>195.67770730561429</v>
      </c>
      <c r="Q75" s="208">
        <v>14.030091613812544</v>
      </c>
    </row>
    <row r="76" spans="1:17" s="12" customFormat="1" ht="12.75" customHeight="1" x14ac:dyDescent="0.2">
      <c r="A76" s="455"/>
      <c r="B76" s="452" t="s">
        <v>199</v>
      </c>
      <c r="C76" s="164" t="s">
        <v>272</v>
      </c>
      <c r="D76" s="165">
        <v>30</v>
      </c>
      <c r="E76" s="165">
        <v>1991</v>
      </c>
      <c r="F76" s="166">
        <v>11.901</v>
      </c>
      <c r="G76" s="166">
        <v>2.387</v>
      </c>
      <c r="H76" s="166">
        <v>4.5529999999999999</v>
      </c>
      <c r="I76" s="166">
        <v>4.9609999999999994</v>
      </c>
      <c r="J76" s="166">
        <v>1509.41</v>
      </c>
      <c r="K76" s="166">
        <v>4.9610000000000003</v>
      </c>
      <c r="L76" s="166">
        <v>1509.41</v>
      </c>
      <c r="M76" s="167">
        <v>3.286714676595491E-3</v>
      </c>
      <c r="N76" s="168">
        <v>46.43</v>
      </c>
      <c r="O76" s="169">
        <v>0.15260216243432864</v>
      </c>
      <c r="P76" s="169">
        <v>197.20288059572945</v>
      </c>
      <c r="Q76" s="205">
        <v>9.1561297460597171</v>
      </c>
    </row>
    <row r="77" spans="1:17" s="12" customFormat="1" ht="12.75" customHeight="1" x14ac:dyDescent="0.2">
      <c r="A77" s="455"/>
      <c r="B77" s="452" t="s">
        <v>199</v>
      </c>
      <c r="C77" s="164" t="s">
        <v>274</v>
      </c>
      <c r="D77" s="165">
        <v>60</v>
      </c>
      <c r="E77" s="165">
        <v>1971</v>
      </c>
      <c r="F77" s="166">
        <v>22.553000000000001</v>
      </c>
      <c r="G77" s="166">
        <v>3.706</v>
      </c>
      <c r="H77" s="166">
        <v>9.6</v>
      </c>
      <c r="I77" s="166">
        <v>9.2470000000000017</v>
      </c>
      <c r="J77" s="166">
        <v>2799.22</v>
      </c>
      <c r="K77" s="166">
        <v>9.2469999999999999</v>
      </c>
      <c r="L77" s="166">
        <v>2799.22</v>
      </c>
      <c r="M77" s="167">
        <v>3.3034202384950094E-3</v>
      </c>
      <c r="N77" s="168">
        <v>46.43</v>
      </c>
      <c r="O77" s="169">
        <v>0.15337780167332329</v>
      </c>
      <c r="P77" s="169">
        <v>198.20521430970055</v>
      </c>
      <c r="Q77" s="205">
        <v>9.2026681003993964</v>
      </c>
    </row>
    <row r="78" spans="1:17" s="12" customFormat="1" ht="12.75" customHeight="1" x14ac:dyDescent="0.2">
      <c r="A78" s="455"/>
      <c r="B78" s="452" t="s">
        <v>913</v>
      </c>
      <c r="C78" s="153" t="s">
        <v>904</v>
      </c>
      <c r="D78" s="154">
        <v>45</v>
      </c>
      <c r="E78" s="154">
        <v>1975</v>
      </c>
      <c r="F78" s="155">
        <v>18.626999999999999</v>
      </c>
      <c r="G78" s="155">
        <v>3.7034669999999998</v>
      </c>
      <c r="H78" s="155">
        <v>7.2</v>
      </c>
      <c r="I78" s="155">
        <v>7.7235370000000003</v>
      </c>
      <c r="J78" s="155">
        <v>2325.2199999999998</v>
      </c>
      <c r="K78" s="155">
        <v>7.7235370000000003</v>
      </c>
      <c r="L78" s="155">
        <v>2325.2199999999998</v>
      </c>
      <c r="M78" s="156">
        <v>3.32163709240416E-3</v>
      </c>
      <c r="N78" s="157">
        <v>68.016000000000005</v>
      </c>
      <c r="O78" s="157">
        <v>0.22592446847696135</v>
      </c>
      <c r="P78" s="157">
        <v>199.29822554424959</v>
      </c>
      <c r="Q78" s="203">
        <v>13.555468108617681</v>
      </c>
    </row>
    <row r="79" spans="1:17" s="12" customFormat="1" ht="12.75" customHeight="1" x14ac:dyDescent="0.2">
      <c r="A79" s="455"/>
      <c r="B79" s="452" t="s">
        <v>199</v>
      </c>
      <c r="C79" s="164" t="s">
        <v>610</v>
      </c>
      <c r="D79" s="165">
        <v>75</v>
      </c>
      <c r="E79" s="165">
        <v>1976</v>
      </c>
      <c r="F79" s="166">
        <v>33.618000000000002</v>
      </c>
      <c r="G79" s="166">
        <v>8.3789999999999996</v>
      </c>
      <c r="H79" s="166">
        <v>12</v>
      </c>
      <c r="I79" s="166">
        <v>13.239000000000004</v>
      </c>
      <c r="J79" s="166">
        <v>3969.84</v>
      </c>
      <c r="K79" s="166">
        <v>13.239000000000001</v>
      </c>
      <c r="L79" s="166">
        <v>3969.84</v>
      </c>
      <c r="M79" s="167">
        <v>3.3348951091227859E-3</v>
      </c>
      <c r="N79" s="168">
        <v>46.43</v>
      </c>
      <c r="O79" s="169">
        <v>0.15483917991657095</v>
      </c>
      <c r="P79" s="169">
        <v>200.09370654736716</v>
      </c>
      <c r="Q79" s="205">
        <v>9.2903507949942572</v>
      </c>
    </row>
    <row r="80" spans="1:17" s="12" customFormat="1" ht="12.75" customHeight="1" x14ac:dyDescent="0.2">
      <c r="A80" s="455"/>
      <c r="B80" s="450" t="s">
        <v>197</v>
      </c>
      <c r="C80" s="181" t="s">
        <v>183</v>
      </c>
      <c r="D80" s="30">
        <v>28</v>
      </c>
      <c r="E80" s="30">
        <v>1981</v>
      </c>
      <c r="F80" s="182">
        <v>11.778</v>
      </c>
      <c r="G80" s="182">
        <v>2.5379999999999998</v>
      </c>
      <c r="H80" s="182">
        <v>4.4800000000000004</v>
      </c>
      <c r="I80" s="182">
        <v>4.76</v>
      </c>
      <c r="J80" s="182">
        <v>1420.11</v>
      </c>
      <c r="K80" s="182">
        <v>4.76</v>
      </c>
      <c r="L80" s="182">
        <v>1420.11</v>
      </c>
      <c r="M80" s="183">
        <v>3.3518530254698581E-3</v>
      </c>
      <c r="N80" s="184">
        <v>68.233999999999995</v>
      </c>
      <c r="O80" s="185">
        <v>0.22871033933991028</v>
      </c>
      <c r="P80" s="185">
        <v>201.11118152819148</v>
      </c>
      <c r="Q80" s="208">
        <v>13.722620360394616</v>
      </c>
    </row>
    <row r="81" spans="1:17" s="12" customFormat="1" ht="12.75" customHeight="1" x14ac:dyDescent="0.2">
      <c r="A81" s="455"/>
      <c r="B81" s="452" t="s">
        <v>29</v>
      </c>
      <c r="C81" s="147" t="s">
        <v>322</v>
      </c>
      <c r="D81" s="148">
        <v>22</v>
      </c>
      <c r="E81" s="148">
        <v>1992</v>
      </c>
      <c r="F81" s="149">
        <v>9.6259999999999994</v>
      </c>
      <c r="G81" s="149">
        <v>2.3570000000000002</v>
      </c>
      <c r="H81" s="149">
        <v>3.57</v>
      </c>
      <c r="I81" s="149">
        <v>3.698</v>
      </c>
      <c r="J81" s="149">
        <v>1099.99</v>
      </c>
      <c r="K81" s="149">
        <v>3.698</v>
      </c>
      <c r="L81" s="149">
        <v>1099.99</v>
      </c>
      <c r="M81" s="150">
        <f>K81/L81</f>
        <v>3.3618487440794918E-3</v>
      </c>
      <c r="N81" s="151">
        <v>64.745999999999995</v>
      </c>
      <c r="O81" s="152">
        <f>M81*N81</f>
        <v>0.21766625878417076</v>
      </c>
      <c r="P81" s="152">
        <f>M81*60*1000</f>
        <v>201.71092464476951</v>
      </c>
      <c r="Q81" s="202">
        <f>P81*N81/1000</f>
        <v>13.059975527050245</v>
      </c>
    </row>
    <row r="82" spans="1:17" s="12" customFormat="1" ht="12.75" customHeight="1" x14ac:dyDescent="0.2">
      <c r="A82" s="455"/>
      <c r="B82" s="452" t="s">
        <v>199</v>
      </c>
      <c r="C82" s="164" t="s">
        <v>611</v>
      </c>
      <c r="D82" s="165">
        <v>26</v>
      </c>
      <c r="E82" s="165">
        <v>1982</v>
      </c>
      <c r="F82" s="166">
        <v>10.051</v>
      </c>
      <c r="G82" s="166">
        <v>1.7050000000000001</v>
      </c>
      <c r="H82" s="166">
        <v>2.8980000000000001</v>
      </c>
      <c r="I82" s="166">
        <v>5.4480000000000004</v>
      </c>
      <c r="J82" s="166">
        <v>1878.83</v>
      </c>
      <c r="K82" s="166">
        <v>5.4480000000000004</v>
      </c>
      <c r="L82" s="166">
        <v>1615.39</v>
      </c>
      <c r="M82" s="167">
        <v>3.3725601867041397E-3</v>
      </c>
      <c r="N82" s="168">
        <v>46.43</v>
      </c>
      <c r="O82" s="169">
        <v>0.1565879694686732</v>
      </c>
      <c r="P82" s="169">
        <v>202.35361120224837</v>
      </c>
      <c r="Q82" s="205">
        <v>9.3952781681203916</v>
      </c>
    </row>
    <row r="83" spans="1:17" s="12" customFormat="1" ht="12.75" customHeight="1" x14ac:dyDescent="0.2">
      <c r="A83" s="455"/>
      <c r="B83" s="452" t="s">
        <v>199</v>
      </c>
      <c r="C83" s="164" t="s">
        <v>612</v>
      </c>
      <c r="D83" s="165">
        <v>36</v>
      </c>
      <c r="E83" s="165">
        <v>1991</v>
      </c>
      <c r="F83" s="166">
        <v>17.242000000000001</v>
      </c>
      <c r="G83" s="166">
        <v>3.5550000000000002</v>
      </c>
      <c r="H83" s="166">
        <v>5.76</v>
      </c>
      <c r="I83" s="166">
        <v>7.9270000000000014</v>
      </c>
      <c r="J83" s="166">
        <v>2334.02</v>
      </c>
      <c r="K83" s="166">
        <v>7.9269999999999996</v>
      </c>
      <c r="L83" s="166">
        <v>2334.02</v>
      </c>
      <c r="M83" s="167">
        <v>3.3962862357649034E-3</v>
      </c>
      <c r="N83" s="168">
        <v>46.43</v>
      </c>
      <c r="O83" s="169">
        <v>0.15768956992656447</v>
      </c>
      <c r="P83" s="169">
        <v>203.77717414589418</v>
      </c>
      <c r="Q83" s="205">
        <v>9.4613741955938657</v>
      </c>
    </row>
    <row r="84" spans="1:17" s="12" customFormat="1" ht="12.75" customHeight="1" x14ac:dyDescent="0.2">
      <c r="A84" s="455"/>
      <c r="B84" s="452" t="s">
        <v>29</v>
      </c>
      <c r="C84" s="147" t="s">
        <v>324</v>
      </c>
      <c r="D84" s="148">
        <v>21</v>
      </c>
      <c r="E84" s="148">
        <v>1982</v>
      </c>
      <c r="F84" s="149">
        <v>9.68</v>
      </c>
      <c r="G84" s="149">
        <v>2.2349999999999999</v>
      </c>
      <c r="H84" s="149">
        <v>3.57</v>
      </c>
      <c r="I84" s="149">
        <v>3.875</v>
      </c>
      <c r="J84" s="149">
        <v>1204.17</v>
      </c>
      <c r="K84" s="149">
        <v>3.875</v>
      </c>
      <c r="L84" s="149">
        <v>1139.95</v>
      </c>
      <c r="M84" s="150">
        <f>K84/L84</f>
        <v>3.3992718978902584E-3</v>
      </c>
      <c r="N84" s="151">
        <v>64.745999999999995</v>
      </c>
      <c r="O84" s="152">
        <f>M84*N84</f>
        <v>0.22008925830080264</v>
      </c>
      <c r="P84" s="152">
        <f>M84*60*1000</f>
        <v>203.9563138734155</v>
      </c>
      <c r="Q84" s="202">
        <f>P84*N84/1000</f>
        <v>13.205355498048158</v>
      </c>
    </row>
    <row r="85" spans="1:17" s="12" customFormat="1" ht="12.75" customHeight="1" x14ac:dyDescent="0.2">
      <c r="A85" s="455"/>
      <c r="B85" s="452" t="s">
        <v>199</v>
      </c>
      <c r="C85" s="164" t="s">
        <v>275</v>
      </c>
      <c r="D85" s="165">
        <v>31</v>
      </c>
      <c r="E85" s="165">
        <v>1987</v>
      </c>
      <c r="F85" s="166">
        <v>13.238</v>
      </c>
      <c r="G85" s="166">
        <v>2.9849999999999999</v>
      </c>
      <c r="H85" s="166">
        <v>4.8</v>
      </c>
      <c r="I85" s="166">
        <v>5.4530000000000003</v>
      </c>
      <c r="J85" s="166">
        <v>1593.91</v>
      </c>
      <c r="K85" s="166">
        <v>5.4530000000000003</v>
      </c>
      <c r="L85" s="166">
        <v>1593.91</v>
      </c>
      <c r="M85" s="167">
        <v>3.4211467397782811E-3</v>
      </c>
      <c r="N85" s="168">
        <v>46.43</v>
      </c>
      <c r="O85" s="169">
        <v>0.15884384312790559</v>
      </c>
      <c r="P85" s="169">
        <v>205.26880438669687</v>
      </c>
      <c r="Q85" s="205">
        <v>9.5306305876743362</v>
      </c>
    </row>
    <row r="86" spans="1:17" s="12" customFormat="1" ht="12.75" customHeight="1" x14ac:dyDescent="0.2">
      <c r="A86" s="455"/>
      <c r="B86" s="450" t="s">
        <v>35</v>
      </c>
      <c r="C86" s="164" t="s">
        <v>401</v>
      </c>
      <c r="D86" s="165">
        <v>60</v>
      </c>
      <c r="E86" s="165">
        <v>1964</v>
      </c>
      <c r="F86" s="166">
        <v>24.898</v>
      </c>
      <c r="G86" s="166">
        <v>5.439927</v>
      </c>
      <c r="H86" s="166">
        <v>9.6</v>
      </c>
      <c r="I86" s="166">
        <v>9.858073000000001</v>
      </c>
      <c r="J86" s="166">
        <v>2880.44</v>
      </c>
      <c r="K86" s="166">
        <v>9.858073000000001</v>
      </c>
      <c r="L86" s="166">
        <v>2880.44</v>
      </c>
      <c r="M86" s="167">
        <v>3.4224191442973994E-3</v>
      </c>
      <c r="N86" s="168">
        <v>50.576000000000001</v>
      </c>
      <c r="O86" s="169">
        <v>0.17309227064198526</v>
      </c>
      <c r="P86" s="169">
        <v>205.34514865784399</v>
      </c>
      <c r="Q86" s="205">
        <v>10.385536238519119</v>
      </c>
    </row>
    <row r="87" spans="1:17" s="12" customFormat="1" ht="12.75" customHeight="1" x14ac:dyDescent="0.2">
      <c r="A87" s="455"/>
      <c r="B87" s="450" t="s">
        <v>35</v>
      </c>
      <c r="C87" s="164" t="s">
        <v>402</v>
      </c>
      <c r="D87" s="165">
        <v>24</v>
      </c>
      <c r="E87" s="165">
        <v>2012</v>
      </c>
      <c r="F87" s="166">
        <v>7.1829999999999998</v>
      </c>
      <c r="G87" s="166">
        <v>1.52982</v>
      </c>
      <c r="H87" s="166">
        <v>0.61018000000000006</v>
      </c>
      <c r="I87" s="166">
        <v>5.0430000000000001</v>
      </c>
      <c r="J87" s="166">
        <v>1472.33</v>
      </c>
      <c r="K87" s="166">
        <v>5.0430000000000001</v>
      </c>
      <c r="L87" s="166">
        <v>1472.33</v>
      </c>
      <c r="M87" s="167">
        <v>3.4251832130025202E-3</v>
      </c>
      <c r="N87" s="168">
        <v>50.576000000000001</v>
      </c>
      <c r="O87" s="169">
        <v>0.17323206618081546</v>
      </c>
      <c r="P87" s="169">
        <v>205.51099278015121</v>
      </c>
      <c r="Q87" s="205">
        <v>10.393923970848927</v>
      </c>
    </row>
    <row r="88" spans="1:17" s="12" customFormat="1" ht="12.75" customHeight="1" x14ac:dyDescent="0.2">
      <c r="A88" s="455"/>
      <c r="B88" s="452" t="s">
        <v>29</v>
      </c>
      <c r="C88" s="147" t="s">
        <v>323</v>
      </c>
      <c r="D88" s="148">
        <v>20</v>
      </c>
      <c r="E88" s="148">
        <v>1992</v>
      </c>
      <c r="F88" s="149">
        <v>9.1280000000000001</v>
      </c>
      <c r="G88" s="149">
        <v>1.728</v>
      </c>
      <c r="H88" s="149">
        <v>3.4</v>
      </c>
      <c r="I88" s="149">
        <v>4</v>
      </c>
      <c r="J88" s="149">
        <v>1159.1500000000001</v>
      </c>
      <c r="K88" s="149">
        <v>4</v>
      </c>
      <c r="L88" s="149">
        <v>1159.1500000000001</v>
      </c>
      <c r="M88" s="150">
        <f>K88/L88</f>
        <v>3.4508044687917867E-3</v>
      </c>
      <c r="N88" s="151">
        <v>64.745999999999995</v>
      </c>
      <c r="O88" s="152">
        <f>M88*N88</f>
        <v>0.223425786136393</v>
      </c>
      <c r="P88" s="152">
        <f>M88*60*1000</f>
        <v>207.04826812750721</v>
      </c>
      <c r="Q88" s="202">
        <f>P88*N88/1000</f>
        <v>13.405547168183581</v>
      </c>
    </row>
    <row r="89" spans="1:17" s="12" customFormat="1" ht="12.75" customHeight="1" x14ac:dyDescent="0.2">
      <c r="A89" s="455"/>
      <c r="B89" s="450" t="s">
        <v>107</v>
      </c>
      <c r="C89" s="170" t="s">
        <v>71</v>
      </c>
      <c r="D89" s="28">
        <v>92</v>
      </c>
      <c r="E89" s="29">
        <v>2007</v>
      </c>
      <c r="F89" s="171">
        <v>29.96</v>
      </c>
      <c r="G89" s="171">
        <v>0</v>
      </c>
      <c r="H89" s="171">
        <v>8.09</v>
      </c>
      <c r="I89" s="171">
        <v>21.87</v>
      </c>
      <c r="J89" s="172">
        <v>6309.48</v>
      </c>
      <c r="K89" s="171">
        <v>21.87</v>
      </c>
      <c r="L89" s="172">
        <v>6309.48</v>
      </c>
      <c r="M89" s="150">
        <v>3.47E-3</v>
      </c>
      <c r="N89" s="151">
        <v>56.7</v>
      </c>
      <c r="O89" s="152">
        <v>0.2</v>
      </c>
      <c r="P89" s="152">
        <v>207.98</v>
      </c>
      <c r="Q89" s="202">
        <v>11.79</v>
      </c>
    </row>
    <row r="90" spans="1:17" s="12" customFormat="1" ht="12.75" customHeight="1" x14ac:dyDescent="0.2">
      <c r="A90" s="455"/>
      <c r="B90" s="450" t="s">
        <v>107</v>
      </c>
      <c r="C90" s="170" t="s">
        <v>72</v>
      </c>
      <c r="D90" s="28">
        <v>20</v>
      </c>
      <c r="E90" s="29" t="s">
        <v>73</v>
      </c>
      <c r="F90" s="171">
        <v>8.06</v>
      </c>
      <c r="G90" s="171">
        <v>1.48</v>
      </c>
      <c r="H90" s="171">
        <v>3.2</v>
      </c>
      <c r="I90" s="171">
        <v>3.38</v>
      </c>
      <c r="J90" s="172">
        <v>960.25</v>
      </c>
      <c r="K90" s="171">
        <v>3.37</v>
      </c>
      <c r="L90" s="172">
        <v>960.25</v>
      </c>
      <c r="M90" s="150">
        <v>3.5100000000000001E-3</v>
      </c>
      <c r="N90" s="151">
        <v>56.7</v>
      </c>
      <c r="O90" s="152">
        <v>0.2</v>
      </c>
      <c r="P90" s="152">
        <v>210.57</v>
      </c>
      <c r="Q90" s="202">
        <v>11.94</v>
      </c>
    </row>
    <row r="91" spans="1:17" s="12" customFormat="1" ht="12.75" customHeight="1" x14ac:dyDescent="0.2">
      <c r="A91" s="455"/>
      <c r="B91" s="450" t="s">
        <v>245</v>
      </c>
      <c r="C91" s="173" t="s">
        <v>518</v>
      </c>
      <c r="D91" s="165">
        <v>31</v>
      </c>
      <c r="E91" s="165" t="s">
        <v>33</v>
      </c>
      <c r="F91" s="166">
        <v>13.693999999999999</v>
      </c>
      <c r="G91" s="166">
        <v>2.6110000000000002</v>
      </c>
      <c r="H91" s="166">
        <v>4.96</v>
      </c>
      <c r="I91" s="166">
        <v>6.1230000000000002</v>
      </c>
      <c r="J91" s="166">
        <v>1737.18</v>
      </c>
      <c r="K91" s="166">
        <v>6.1230000000000002</v>
      </c>
      <c r="L91" s="166">
        <v>1737.18</v>
      </c>
      <c r="M91" s="167">
        <v>3.5246779262943389E-3</v>
      </c>
      <c r="N91" s="168">
        <v>72.400000000000006</v>
      </c>
      <c r="O91" s="169">
        <v>0.25518668186371013</v>
      </c>
      <c r="P91" s="169">
        <v>211.48067557766035</v>
      </c>
      <c r="Q91" s="205">
        <v>15.31120091182261</v>
      </c>
    </row>
    <row r="92" spans="1:17" s="12" customFormat="1" ht="12.75" customHeight="1" x14ac:dyDescent="0.2">
      <c r="A92" s="455"/>
      <c r="B92" s="450" t="s">
        <v>35</v>
      </c>
      <c r="C92" s="164" t="s">
        <v>403</v>
      </c>
      <c r="D92" s="165">
        <v>60</v>
      </c>
      <c r="E92" s="165">
        <v>1965</v>
      </c>
      <c r="F92" s="166">
        <v>23.495000000000001</v>
      </c>
      <c r="G92" s="166">
        <v>4.3628200000000001</v>
      </c>
      <c r="H92" s="166">
        <v>9.6</v>
      </c>
      <c r="I92" s="166">
        <v>9.5321800000000003</v>
      </c>
      <c r="J92" s="166">
        <v>2701.31</v>
      </c>
      <c r="K92" s="166">
        <v>9.5321800000000003</v>
      </c>
      <c r="L92" s="166">
        <v>2701.31</v>
      </c>
      <c r="M92" s="167">
        <v>3.528724951967749E-3</v>
      </c>
      <c r="N92" s="168">
        <v>50.576000000000001</v>
      </c>
      <c r="O92" s="169">
        <v>0.17846879317072087</v>
      </c>
      <c r="P92" s="169">
        <v>211.72349711806493</v>
      </c>
      <c r="Q92" s="205">
        <v>10.708127590243251</v>
      </c>
    </row>
    <row r="93" spans="1:17" s="12" customFormat="1" ht="12.75" customHeight="1" x14ac:dyDescent="0.2">
      <c r="A93" s="455"/>
      <c r="B93" s="452" t="s">
        <v>214</v>
      </c>
      <c r="C93" s="174" t="s">
        <v>663</v>
      </c>
      <c r="D93" s="175">
        <v>20</v>
      </c>
      <c r="E93" s="175" t="s">
        <v>33</v>
      </c>
      <c r="F93" s="176">
        <v>8.3000000000000007</v>
      </c>
      <c r="G93" s="176">
        <v>1.4</v>
      </c>
      <c r="H93" s="176">
        <v>3.2</v>
      </c>
      <c r="I93" s="176">
        <v>3.7</v>
      </c>
      <c r="J93" s="176">
        <v>1053.0999999999999</v>
      </c>
      <c r="K93" s="176">
        <v>3.7</v>
      </c>
      <c r="L93" s="176">
        <v>1053.0999999999999</v>
      </c>
      <c r="M93" s="177">
        <v>3.5300000000000002E-3</v>
      </c>
      <c r="N93" s="178">
        <v>43.4</v>
      </c>
      <c r="O93" s="179">
        <v>0.15</v>
      </c>
      <c r="P93" s="179">
        <v>211.88</v>
      </c>
      <c r="Q93" s="207">
        <v>9.1999999999999993</v>
      </c>
    </row>
    <row r="94" spans="1:17" s="12" customFormat="1" ht="12.75" customHeight="1" x14ac:dyDescent="0.2">
      <c r="A94" s="455"/>
      <c r="B94" s="452" t="s">
        <v>146</v>
      </c>
      <c r="C94" s="158" t="s">
        <v>135</v>
      </c>
      <c r="D94" s="159">
        <v>85</v>
      </c>
      <c r="E94" s="159">
        <v>1970</v>
      </c>
      <c r="F94" s="160">
        <v>33.369999999999997</v>
      </c>
      <c r="G94" s="160">
        <v>6.3724439999999998</v>
      </c>
      <c r="H94" s="160">
        <v>13.6</v>
      </c>
      <c r="I94" s="160">
        <v>13.397550000000001</v>
      </c>
      <c r="J94" s="160">
        <v>3789.83</v>
      </c>
      <c r="K94" s="160">
        <v>13.397550000000001</v>
      </c>
      <c r="L94" s="160">
        <v>3789.83</v>
      </c>
      <c r="M94" s="161">
        <v>3.5351321827100427E-3</v>
      </c>
      <c r="N94" s="162">
        <v>54.173000000000002</v>
      </c>
      <c r="O94" s="162">
        <v>0.19150871573395115</v>
      </c>
      <c r="P94" s="162">
        <v>212.10793096260255</v>
      </c>
      <c r="Q94" s="204">
        <v>11.490522944037069</v>
      </c>
    </row>
    <row r="95" spans="1:17" s="12" customFormat="1" ht="12.75" customHeight="1" x14ac:dyDescent="0.2">
      <c r="A95" s="455"/>
      <c r="B95" s="450" t="s">
        <v>63</v>
      </c>
      <c r="C95" s="164" t="s">
        <v>497</v>
      </c>
      <c r="D95" s="165">
        <v>36</v>
      </c>
      <c r="E95" s="165" t="s">
        <v>33</v>
      </c>
      <c r="F95" s="166"/>
      <c r="G95" s="166">
        <v>7.3440000000000003</v>
      </c>
      <c r="H95" s="166">
        <v>5.76</v>
      </c>
      <c r="I95" s="166">
        <v>8.3060000000000009</v>
      </c>
      <c r="J95" s="166">
        <v>2347.84</v>
      </c>
      <c r="K95" s="166">
        <v>8.3060000000000009</v>
      </c>
      <c r="L95" s="166">
        <v>2347.84</v>
      </c>
      <c r="M95" s="167">
        <v>3.5377197764753987E-3</v>
      </c>
      <c r="N95" s="168">
        <v>49.2</v>
      </c>
      <c r="O95" s="169">
        <v>0.17405581300258963</v>
      </c>
      <c r="P95" s="169">
        <v>212.26318658852392</v>
      </c>
      <c r="Q95" s="205">
        <v>10.443348780155379</v>
      </c>
    </row>
    <row r="96" spans="1:17" s="12" customFormat="1" ht="12.75" customHeight="1" x14ac:dyDescent="0.2">
      <c r="A96" s="455"/>
      <c r="B96" s="452" t="s">
        <v>29</v>
      </c>
      <c r="C96" s="147" t="s">
        <v>325</v>
      </c>
      <c r="D96" s="148">
        <v>22</v>
      </c>
      <c r="E96" s="148">
        <v>1982</v>
      </c>
      <c r="F96" s="149">
        <v>10.243</v>
      </c>
      <c r="G96" s="149">
        <v>2.4380000000000002</v>
      </c>
      <c r="H96" s="149">
        <v>3.74</v>
      </c>
      <c r="I96" s="149">
        <v>4.0650000000000004</v>
      </c>
      <c r="J96" s="149">
        <v>1146.26</v>
      </c>
      <c r="K96" s="149">
        <v>4.0650000000000004</v>
      </c>
      <c r="L96" s="149">
        <v>1146.26</v>
      </c>
      <c r="M96" s="150">
        <f>K96/L96</f>
        <v>3.5463158445727849E-3</v>
      </c>
      <c r="N96" s="151">
        <v>64.745999999999995</v>
      </c>
      <c r="O96" s="152">
        <f>M96*N96</f>
        <v>0.22960976567270952</v>
      </c>
      <c r="P96" s="152">
        <f>M96*60*1000</f>
        <v>212.77895067436708</v>
      </c>
      <c r="Q96" s="202">
        <f>P96*N96/1000</f>
        <v>13.776585940362571</v>
      </c>
    </row>
    <row r="97" spans="1:17" s="12" customFormat="1" ht="12.75" customHeight="1" x14ac:dyDescent="0.2">
      <c r="A97" s="455"/>
      <c r="B97" s="450" t="s">
        <v>490</v>
      </c>
      <c r="C97" s="147" t="s">
        <v>457</v>
      </c>
      <c r="D97" s="148">
        <v>9</v>
      </c>
      <c r="E97" s="148">
        <v>1966</v>
      </c>
      <c r="F97" s="149">
        <v>3.9544000000000001</v>
      </c>
      <c r="G97" s="149">
        <v>2.0154000000000001</v>
      </c>
      <c r="H97" s="149">
        <v>0</v>
      </c>
      <c r="I97" s="149">
        <v>1.9390000000000001</v>
      </c>
      <c r="J97" s="149">
        <v>545.33000000000004</v>
      </c>
      <c r="K97" s="149">
        <v>1.9390000000000001</v>
      </c>
      <c r="L97" s="149">
        <v>545.33000000000004</v>
      </c>
      <c r="M97" s="150">
        <v>3.555645205655291E-3</v>
      </c>
      <c r="N97" s="151">
        <v>44.9</v>
      </c>
      <c r="O97" s="152">
        <v>0.15964846973392258</v>
      </c>
      <c r="P97" s="152">
        <v>213.33871233931745</v>
      </c>
      <c r="Q97" s="202">
        <v>9.5789081840353543</v>
      </c>
    </row>
    <row r="98" spans="1:17" s="12" customFormat="1" ht="12.75" customHeight="1" x14ac:dyDescent="0.2">
      <c r="A98" s="455"/>
      <c r="B98" s="450" t="s">
        <v>107</v>
      </c>
      <c r="C98" s="188" t="s">
        <v>77</v>
      </c>
      <c r="D98" s="28">
        <v>40</v>
      </c>
      <c r="E98" s="29" t="s">
        <v>33</v>
      </c>
      <c r="F98" s="171">
        <v>19.38</v>
      </c>
      <c r="G98" s="171">
        <v>3.67</v>
      </c>
      <c r="H98" s="171">
        <v>6.4</v>
      </c>
      <c r="I98" s="171">
        <v>9.31</v>
      </c>
      <c r="J98" s="172">
        <v>2612.13</v>
      </c>
      <c r="K98" s="171">
        <v>9.31</v>
      </c>
      <c r="L98" s="172">
        <v>2612.13</v>
      </c>
      <c r="M98" s="150">
        <v>3.5599999999999998E-3</v>
      </c>
      <c r="N98" s="151">
        <v>56.7</v>
      </c>
      <c r="O98" s="152">
        <v>0.2</v>
      </c>
      <c r="P98" s="152">
        <v>213.85</v>
      </c>
      <c r="Q98" s="202">
        <v>12.13</v>
      </c>
    </row>
    <row r="99" spans="1:17" s="12" customFormat="1" ht="12.75" customHeight="1" x14ac:dyDescent="0.2">
      <c r="A99" s="455"/>
      <c r="B99" s="452" t="s">
        <v>214</v>
      </c>
      <c r="C99" s="174" t="s">
        <v>205</v>
      </c>
      <c r="D99" s="175">
        <v>60</v>
      </c>
      <c r="E99" s="175" t="s">
        <v>33</v>
      </c>
      <c r="F99" s="176">
        <v>25.6</v>
      </c>
      <c r="G99" s="176">
        <v>4.9000000000000004</v>
      </c>
      <c r="H99" s="176">
        <v>9.6</v>
      </c>
      <c r="I99" s="176">
        <v>11.1</v>
      </c>
      <c r="J99" s="176">
        <v>3125.3</v>
      </c>
      <c r="K99" s="176">
        <v>11.1</v>
      </c>
      <c r="L99" s="176">
        <v>3125.3</v>
      </c>
      <c r="M99" s="177">
        <v>3.5599999999999998E-3</v>
      </c>
      <c r="N99" s="178">
        <v>43.4</v>
      </c>
      <c r="O99" s="179">
        <v>0.15</v>
      </c>
      <c r="P99" s="179">
        <v>213.34</v>
      </c>
      <c r="Q99" s="207">
        <v>9.26</v>
      </c>
    </row>
    <row r="100" spans="1:17" s="12" customFormat="1" ht="12.75" customHeight="1" x14ac:dyDescent="0.2">
      <c r="A100" s="455"/>
      <c r="B100" s="450" t="s">
        <v>63</v>
      </c>
      <c r="C100" s="164" t="s">
        <v>230</v>
      </c>
      <c r="D100" s="165">
        <v>28</v>
      </c>
      <c r="E100" s="165" t="s">
        <v>33</v>
      </c>
      <c r="F100" s="166"/>
      <c r="G100" s="166">
        <v>1.6027260000000001</v>
      </c>
      <c r="H100" s="166">
        <v>4.08</v>
      </c>
      <c r="I100" s="166">
        <v>5.6343740000000002</v>
      </c>
      <c r="J100" s="166">
        <v>1539.38</v>
      </c>
      <c r="K100" s="166">
        <v>5.6343740000000002</v>
      </c>
      <c r="L100" s="166">
        <v>1539.38</v>
      </c>
      <c r="M100" s="167">
        <v>3.6601579856825476E-3</v>
      </c>
      <c r="N100" s="168">
        <v>49.2</v>
      </c>
      <c r="O100" s="169">
        <v>0.18007977289558136</v>
      </c>
      <c r="P100" s="169">
        <v>219.60947914095286</v>
      </c>
      <c r="Q100" s="205">
        <v>10.804786373734881</v>
      </c>
    </row>
    <row r="101" spans="1:17" s="12" customFormat="1" ht="12.75" customHeight="1" x14ac:dyDescent="0.2">
      <c r="A101" s="455"/>
      <c r="B101" s="450" t="s">
        <v>287</v>
      </c>
      <c r="C101" s="181" t="s">
        <v>638</v>
      </c>
      <c r="D101" s="30">
        <v>12</v>
      </c>
      <c r="E101" s="30">
        <v>1961</v>
      </c>
      <c r="F101" s="182">
        <v>5.32</v>
      </c>
      <c r="G101" s="182">
        <v>1.4890000000000001</v>
      </c>
      <c r="H101" s="182">
        <v>1.77</v>
      </c>
      <c r="I101" s="182">
        <v>2.0579999999999998</v>
      </c>
      <c r="J101" s="182">
        <v>560.51</v>
      </c>
      <c r="K101" s="182">
        <v>2.0579999999999998</v>
      </c>
      <c r="L101" s="182">
        <v>560.51</v>
      </c>
      <c r="M101" s="183">
        <v>3.6716561702735007E-3</v>
      </c>
      <c r="N101" s="184">
        <v>71.7</v>
      </c>
      <c r="O101" s="185">
        <v>0.26325774740861002</v>
      </c>
      <c r="P101" s="185">
        <v>220.29937021641004</v>
      </c>
      <c r="Q101" s="208">
        <v>15.7954648445166</v>
      </c>
    </row>
    <row r="102" spans="1:17" s="12" customFormat="1" ht="12.75" customHeight="1" x14ac:dyDescent="0.2">
      <c r="A102" s="455"/>
      <c r="B102" s="452" t="s">
        <v>146</v>
      </c>
      <c r="C102" s="158" t="s">
        <v>248</v>
      </c>
      <c r="D102" s="159">
        <v>24</v>
      </c>
      <c r="E102" s="159">
        <v>1991</v>
      </c>
      <c r="F102" s="160">
        <v>10.119999999999999</v>
      </c>
      <c r="G102" s="160">
        <v>2.0012400000000001</v>
      </c>
      <c r="H102" s="160">
        <v>3.84</v>
      </c>
      <c r="I102" s="160">
        <v>4.2787499999999996</v>
      </c>
      <c r="J102" s="160">
        <v>1163.97</v>
      </c>
      <c r="K102" s="160">
        <v>4.2787499999999996</v>
      </c>
      <c r="L102" s="160">
        <v>1163.97</v>
      </c>
      <c r="M102" s="161">
        <v>3.6759968040413408E-3</v>
      </c>
      <c r="N102" s="162">
        <v>54.173000000000002</v>
      </c>
      <c r="O102" s="162">
        <v>0.19913977486533158</v>
      </c>
      <c r="P102" s="162">
        <v>220.55980824248044</v>
      </c>
      <c r="Q102" s="204">
        <v>11.948386491919894</v>
      </c>
    </row>
    <row r="103" spans="1:17" s="12" customFormat="1" ht="12.75" customHeight="1" x14ac:dyDescent="0.2">
      <c r="A103" s="455"/>
      <c r="B103" s="450" t="s">
        <v>197</v>
      </c>
      <c r="C103" s="181" t="s">
        <v>182</v>
      </c>
      <c r="D103" s="30">
        <v>40</v>
      </c>
      <c r="E103" s="30">
        <v>1975</v>
      </c>
      <c r="F103" s="182">
        <v>17.172999999999998</v>
      </c>
      <c r="G103" s="182">
        <v>3.6640000000000001</v>
      </c>
      <c r="H103" s="182">
        <v>6.4</v>
      </c>
      <c r="I103" s="182">
        <v>7.109</v>
      </c>
      <c r="J103" s="182">
        <v>1929.52</v>
      </c>
      <c r="K103" s="182">
        <v>7.109</v>
      </c>
      <c r="L103" s="182">
        <v>1929.52</v>
      </c>
      <c r="M103" s="183">
        <v>3.6843360006633776E-3</v>
      </c>
      <c r="N103" s="184">
        <v>68.233999999999995</v>
      </c>
      <c r="O103" s="185">
        <v>0.25139698266926491</v>
      </c>
      <c r="P103" s="185">
        <v>221.06016003980267</v>
      </c>
      <c r="Q103" s="208">
        <v>15.083818960155893</v>
      </c>
    </row>
    <row r="104" spans="1:17" s="12" customFormat="1" ht="12.75" customHeight="1" x14ac:dyDescent="0.2">
      <c r="A104" s="455"/>
      <c r="B104" s="452" t="s">
        <v>807</v>
      </c>
      <c r="C104" s="63" t="s">
        <v>785</v>
      </c>
      <c r="D104" s="59">
        <v>20</v>
      </c>
      <c r="E104" s="59">
        <v>1976</v>
      </c>
      <c r="F104" s="60">
        <v>13.981999999999999</v>
      </c>
      <c r="G104" s="60">
        <v>4.59</v>
      </c>
      <c r="H104" s="60">
        <v>3.04</v>
      </c>
      <c r="I104" s="60">
        <v>6.3520000000000003</v>
      </c>
      <c r="J104" s="60">
        <v>1720.29</v>
      </c>
      <c r="K104" s="60">
        <v>6.3520000000000003</v>
      </c>
      <c r="L104" s="60">
        <v>1720.29</v>
      </c>
      <c r="M104" s="163">
        <v>3.6924006998819967E-3</v>
      </c>
      <c r="N104" s="61">
        <v>68.888000000000005</v>
      </c>
      <c r="O104" s="61">
        <v>0.25436209941347099</v>
      </c>
      <c r="P104" s="61">
        <v>221.5440419929198</v>
      </c>
      <c r="Q104" s="62">
        <v>15.26172596480826</v>
      </c>
    </row>
    <row r="105" spans="1:17" s="12" customFormat="1" ht="12.75" customHeight="1" x14ac:dyDescent="0.2">
      <c r="A105" s="455"/>
      <c r="B105" s="450" t="s">
        <v>107</v>
      </c>
      <c r="C105" s="170" t="s">
        <v>76</v>
      </c>
      <c r="D105" s="28">
        <v>45</v>
      </c>
      <c r="E105" s="29" t="s">
        <v>73</v>
      </c>
      <c r="F105" s="171">
        <v>20.13</v>
      </c>
      <c r="G105" s="171">
        <v>4.3499999999999996</v>
      </c>
      <c r="H105" s="171">
        <v>7.2</v>
      </c>
      <c r="I105" s="171">
        <v>8.58</v>
      </c>
      <c r="J105" s="172">
        <v>2319.88</v>
      </c>
      <c r="K105" s="171">
        <v>8.58</v>
      </c>
      <c r="L105" s="172">
        <v>2319.88</v>
      </c>
      <c r="M105" s="150">
        <v>3.7000000000000002E-3</v>
      </c>
      <c r="N105" s="151">
        <v>56.7</v>
      </c>
      <c r="O105" s="152">
        <v>0.21</v>
      </c>
      <c r="P105" s="152">
        <v>221.91</v>
      </c>
      <c r="Q105" s="202">
        <v>12.58</v>
      </c>
    </row>
    <row r="106" spans="1:17" s="12" customFormat="1" ht="12.75" customHeight="1" x14ac:dyDescent="0.2">
      <c r="A106" s="455"/>
      <c r="B106" s="450" t="s">
        <v>245</v>
      </c>
      <c r="C106" s="173" t="s">
        <v>519</v>
      </c>
      <c r="D106" s="165">
        <v>24</v>
      </c>
      <c r="E106" s="165" t="s">
        <v>33</v>
      </c>
      <c r="F106" s="166">
        <v>8.7949999999999999</v>
      </c>
      <c r="G106" s="166">
        <v>0.71399999999999997</v>
      </c>
      <c r="H106" s="166">
        <v>3.84</v>
      </c>
      <c r="I106" s="166">
        <v>4.2409999999999997</v>
      </c>
      <c r="J106" s="166">
        <v>1118.24</v>
      </c>
      <c r="K106" s="166">
        <v>4.2409999999999997</v>
      </c>
      <c r="L106" s="166">
        <v>1118.24</v>
      </c>
      <c r="M106" s="167">
        <v>3.7925668908284443E-3</v>
      </c>
      <c r="N106" s="168">
        <v>72.400000000000006</v>
      </c>
      <c r="O106" s="169">
        <v>0.27458184289597937</v>
      </c>
      <c r="P106" s="169">
        <v>227.55401344970667</v>
      </c>
      <c r="Q106" s="205">
        <v>16.474910573758763</v>
      </c>
    </row>
    <row r="107" spans="1:17" s="12" customFormat="1" ht="12.75" customHeight="1" x14ac:dyDescent="0.2">
      <c r="A107" s="455"/>
      <c r="B107" s="452" t="s">
        <v>214</v>
      </c>
      <c r="C107" s="174" t="s">
        <v>288</v>
      </c>
      <c r="D107" s="175">
        <v>12</v>
      </c>
      <c r="E107" s="175" t="s">
        <v>33</v>
      </c>
      <c r="F107" s="176">
        <v>5.6</v>
      </c>
      <c r="G107" s="176">
        <v>1</v>
      </c>
      <c r="H107" s="176">
        <v>1.9</v>
      </c>
      <c r="I107" s="176">
        <v>2.7</v>
      </c>
      <c r="J107" s="176">
        <v>705.4</v>
      </c>
      <c r="K107" s="176">
        <v>2.7</v>
      </c>
      <c r="L107" s="176">
        <v>705.4</v>
      </c>
      <c r="M107" s="177">
        <v>3.81E-3</v>
      </c>
      <c r="N107" s="178">
        <v>43.4</v>
      </c>
      <c r="O107" s="179">
        <v>0.17</v>
      </c>
      <c r="P107" s="179">
        <v>228.71</v>
      </c>
      <c r="Q107" s="207">
        <v>9.93</v>
      </c>
    </row>
    <row r="108" spans="1:17" s="12" customFormat="1" ht="12.75" customHeight="1" x14ac:dyDescent="0.2">
      <c r="A108" s="455"/>
      <c r="B108" s="452" t="s">
        <v>29</v>
      </c>
      <c r="C108" s="147" t="s">
        <v>326</v>
      </c>
      <c r="D108" s="148">
        <v>22</v>
      </c>
      <c r="E108" s="148">
        <v>1986</v>
      </c>
      <c r="F108" s="149">
        <v>9.69</v>
      </c>
      <c r="G108" s="149">
        <v>1.5660000000000001</v>
      </c>
      <c r="H108" s="149">
        <v>3.74</v>
      </c>
      <c r="I108" s="149">
        <v>4.3840000000000003</v>
      </c>
      <c r="J108" s="149">
        <v>1144.1600000000001</v>
      </c>
      <c r="K108" s="149">
        <v>4.3840000000000003</v>
      </c>
      <c r="L108" s="149">
        <v>1144.1600000000001</v>
      </c>
      <c r="M108" s="150">
        <f>K108/L108</f>
        <v>3.8316319395888688E-3</v>
      </c>
      <c r="N108" s="151">
        <v>64.745999999999995</v>
      </c>
      <c r="O108" s="152">
        <f>M108*N108</f>
        <v>0.24808284156062088</v>
      </c>
      <c r="P108" s="152">
        <f>M108*60*1000</f>
        <v>229.89791637533213</v>
      </c>
      <c r="Q108" s="202">
        <f>P108*N108/1000</f>
        <v>14.884970493637253</v>
      </c>
    </row>
    <row r="109" spans="1:17" s="12" customFormat="1" ht="12.75" customHeight="1" x14ac:dyDescent="0.2">
      <c r="A109" s="455"/>
      <c r="B109" s="452" t="s">
        <v>449</v>
      </c>
      <c r="C109" s="145" t="s">
        <v>435</v>
      </c>
      <c r="D109" s="24">
        <v>86</v>
      </c>
      <c r="E109" s="24">
        <v>2006</v>
      </c>
      <c r="F109" s="26">
        <v>32.770000000000003</v>
      </c>
      <c r="G109" s="146">
        <v>10.687355999999999</v>
      </c>
      <c r="H109" s="146">
        <v>2.6593439999999999</v>
      </c>
      <c r="I109" s="26">
        <v>19.423300000000001</v>
      </c>
      <c r="J109" s="26">
        <v>5049.0600000000004</v>
      </c>
      <c r="K109" s="26">
        <v>19.423300000000001</v>
      </c>
      <c r="L109" s="26">
        <v>5049.0600000000004</v>
      </c>
      <c r="M109" s="27">
        <v>3.8469140790562996E-3</v>
      </c>
      <c r="N109" s="25">
        <v>45.234999999999999</v>
      </c>
      <c r="O109" s="25">
        <v>0.17</v>
      </c>
      <c r="P109" s="25">
        <v>230.81484474337799</v>
      </c>
      <c r="Q109" s="206">
        <v>10.44</v>
      </c>
    </row>
    <row r="110" spans="1:17" s="12" customFormat="1" ht="12.75" customHeight="1" x14ac:dyDescent="0.2">
      <c r="A110" s="455"/>
      <c r="B110" s="450" t="s">
        <v>748</v>
      </c>
      <c r="C110" s="63" t="s">
        <v>694</v>
      </c>
      <c r="D110" s="59">
        <v>62</v>
      </c>
      <c r="E110" s="59">
        <v>2007</v>
      </c>
      <c r="F110" s="60">
        <v>26.356999999999999</v>
      </c>
      <c r="G110" s="60">
        <v>11.191637</v>
      </c>
      <c r="H110" s="60">
        <v>0</v>
      </c>
      <c r="I110" s="60">
        <v>15.165365</v>
      </c>
      <c r="J110" s="60">
        <v>3936.72</v>
      </c>
      <c r="K110" s="60">
        <v>15.165365</v>
      </c>
      <c r="L110" s="60">
        <v>3936.72</v>
      </c>
      <c r="M110" s="163">
        <v>3.8522843890345265E-3</v>
      </c>
      <c r="N110" s="61">
        <v>55.045000000000002</v>
      </c>
      <c r="O110" s="61">
        <v>0.21204899419440551</v>
      </c>
      <c r="P110" s="61">
        <v>231.1370633420716</v>
      </c>
      <c r="Q110" s="62">
        <v>12.722939651664332</v>
      </c>
    </row>
    <row r="111" spans="1:17" s="12" customFormat="1" ht="12.75" customHeight="1" x14ac:dyDescent="0.2">
      <c r="A111" s="455"/>
      <c r="B111" s="450" t="s">
        <v>832</v>
      </c>
      <c r="C111" s="153" t="s">
        <v>808</v>
      </c>
      <c r="D111" s="154">
        <v>14</v>
      </c>
      <c r="E111" s="189">
        <v>2011</v>
      </c>
      <c r="F111" s="155">
        <v>5.52</v>
      </c>
      <c r="G111" s="155">
        <v>0.92534400000000006</v>
      </c>
      <c r="H111" s="155">
        <v>2.59</v>
      </c>
      <c r="I111" s="155">
        <v>2.0046580000000001</v>
      </c>
      <c r="J111" s="155">
        <v>517.4</v>
      </c>
      <c r="K111" s="155">
        <v>2.0046580000000001</v>
      </c>
      <c r="L111" s="155">
        <v>517.4</v>
      </c>
      <c r="M111" s="156">
        <v>3.8744839582528028E-3</v>
      </c>
      <c r="N111" s="157">
        <v>57.661000000000001</v>
      </c>
      <c r="O111" s="157">
        <v>0.22340661951681487</v>
      </c>
      <c r="P111" s="157">
        <v>232.46903749516818</v>
      </c>
      <c r="Q111" s="203">
        <v>13.404397171008894</v>
      </c>
    </row>
    <row r="112" spans="1:17" s="12" customFormat="1" ht="12.75" customHeight="1" x14ac:dyDescent="0.2">
      <c r="A112" s="455"/>
      <c r="B112" s="452" t="s">
        <v>29</v>
      </c>
      <c r="C112" s="147" t="s">
        <v>321</v>
      </c>
      <c r="D112" s="148">
        <v>10</v>
      </c>
      <c r="E112" s="148">
        <v>1963</v>
      </c>
      <c r="F112" s="149">
        <v>3.8839999999999999</v>
      </c>
      <c r="G112" s="149">
        <v>0.52800000000000002</v>
      </c>
      <c r="H112" s="149">
        <v>1.6</v>
      </c>
      <c r="I112" s="149">
        <v>1.756</v>
      </c>
      <c r="J112" s="149">
        <v>453.09</v>
      </c>
      <c r="K112" s="149">
        <v>1.756</v>
      </c>
      <c r="L112" s="149">
        <v>453.09</v>
      </c>
      <c r="M112" s="150">
        <f>K112/L112</f>
        <v>3.8756097022666579E-3</v>
      </c>
      <c r="N112" s="151">
        <v>64.745999999999995</v>
      </c>
      <c r="O112" s="152">
        <f>M112*N112</f>
        <v>0.25093022578295704</v>
      </c>
      <c r="P112" s="152">
        <f>M112*60*1000</f>
        <v>232.53658213599948</v>
      </c>
      <c r="Q112" s="202">
        <f>P112*N112/1000</f>
        <v>15.05581354697742</v>
      </c>
    </row>
    <row r="113" spans="1:17" s="12" customFormat="1" ht="12.75" customHeight="1" x14ac:dyDescent="0.2">
      <c r="A113" s="455"/>
      <c r="B113" s="450" t="s">
        <v>565</v>
      </c>
      <c r="C113" s="164" t="s">
        <v>149</v>
      </c>
      <c r="D113" s="165">
        <v>45</v>
      </c>
      <c r="E113" s="165">
        <v>1974</v>
      </c>
      <c r="F113" s="166">
        <v>20.215003000000003</v>
      </c>
      <c r="G113" s="166">
        <v>4.0586700000000002</v>
      </c>
      <c r="H113" s="166">
        <v>7.2</v>
      </c>
      <c r="I113" s="166">
        <v>8.9563330000000008</v>
      </c>
      <c r="J113" s="166">
        <v>2308.86</v>
      </c>
      <c r="K113" s="166">
        <v>8.9563330000000008</v>
      </c>
      <c r="L113" s="166">
        <v>2308.86</v>
      </c>
      <c r="M113" s="167">
        <v>3.879114801243904E-3</v>
      </c>
      <c r="N113" s="168">
        <v>52.756</v>
      </c>
      <c r="O113" s="169">
        <v>0.20464658045442341</v>
      </c>
      <c r="P113" s="169">
        <v>232.74688807463423</v>
      </c>
      <c r="Q113" s="205">
        <v>12.278794827265402</v>
      </c>
    </row>
    <row r="114" spans="1:17" s="12" customFormat="1" ht="12.75" customHeight="1" x14ac:dyDescent="0.2">
      <c r="A114" s="455"/>
      <c r="B114" s="450" t="s">
        <v>884</v>
      </c>
      <c r="C114" s="190" t="s">
        <v>861</v>
      </c>
      <c r="D114" s="191">
        <v>45</v>
      </c>
      <c r="E114" s="191">
        <v>1983</v>
      </c>
      <c r="F114" s="192">
        <v>17.863</v>
      </c>
      <c r="G114" s="192">
        <v>2.4206129999999999</v>
      </c>
      <c r="H114" s="192">
        <v>6.88</v>
      </c>
      <c r="I114" s="192">
        <v>8.5623869999999993</v>
      </c>
      <c r="J114" s="192">
        <v>2205.25</v>
      </c>
      <c r="K114" s="192">
        <v>8.5623869999999993</v>
      </c>
      <c r="L114" s="192">
        <v>2205.25</v>
      </c>
      <c r="M114" s="193">
        <v>3.8827284888334652E-3</v>
      </c>
      <c r="N114" s="194">
        <v>87.853999999999999</v>
      </c>
      <c r="O114" s="194">
        <v>0.34111322865797528</v>
      </c>
      <c r="P114" s="194">
        <v>232.96370933000793</v>
      </c>
      <c r="Q114" s="210">
        <v>20.466793719478517</v>
      </c>
    </row>
    <row r="115" spans="1:17" s="12" customFormat="1" ht="12.75" customHeight="1" x14ac:dyDescent="0.2">
      <c r="A115" s="455"/>
      <c r="B115" s="452" t="s">
        <v>807</v>
      </c>
      <c r="C115" s="63" t="s">
        <v>786</v>
      </c>
      <c r="D115" s="59">
        <v>93</v>
      </c>
      <c r="E115" s="59">
        <v>1973</v>
      </c>
      <c r="F115" s="60">
        <v>42.332999999999998</v>
      </c>
      <c r="G115" s="60">
        <v>10.337558</v>
      </c>
      <c r="H115" s="60">
        <v>14.4</v>
      </c>
      <c r="I115" s="60">
        <v>17.595437</v>
      </c>
      <c r="J115" s="60">
        <v>4520.3</v>
      </c>
      <c r="K115" s="60">
        <v>17.595437</v>
      </c>
      <c r="L115" s="60">
        <v>4520.3</v>
      </c>
      <c r="M115" s="163">
        <v>3.8925374422051633E-3</v>
      </c>
      <c r="N115" s="61">
        <v>68.888000000000005</v>
      </c>
      <c r="O115" s="61">
        <v>0.26814911931862928</v>
      </c>
      <c r="P115" s="61">
        <v>233.55224653230979</v>
      </c>
      <c r="Q115" s="62">
        <v>16.088947159117758</v>
      </c>
    </row>
    <row r="116" spans="1:17" s="12" customFormat="1" ht="12.75" customHeight="1" x14ac:dyDescent="0.2">
      <c r="A116" s="455"/>
      <c r="B116" s="450" t="s">
        <v>565</v>
      </c>
      <c r="C116" s="164" t="s">
        <v>147</v>
      </c>
      <c r="D116" s="165">
        <v>39</v>
      </c>
      <c r="E116" s="165">
        <v>1992</v>
      </c>
      <c r="F116" s="166">
        <v>18.277000999999998</v>
      </c>
      <c r="G116" s="166">
        <v>2.9517600000000002</v>
      </c>
      <c r="H116" s="166">
        <v>6.4</v>
      </c>
      <c r="I116" s="166">
        <v>8.9252409999999998</v>
      </c>
      <c r="J116" s="166">
        <v>2267.6400000000003</v>
      </c>
      <c r="K116" s="166">
        <v>8.9252409999999998</v>
      </c>
      <c r="L116" s="166">
        <v>2267.6400000000003</v>
      </c>
      <c r="M116" s="167">
        <v>3.9359161948104631E-3</v>
      </c>
      <c r="N116" s="168">
        <v>52.756</v>
      </c>
      <c r="O116" s="169">
        <v>0.2076431947734208</v>
      </c>
      <c r="P116" s="169">
        <v>236.1549716886278</v>
      </c>
      <c r="Q116" s="205">
        <v>12.458591686405249</v>
      </c>
    </row>
    <row r="117" spans="1:17" s="12" customFormat="1" ht="12.75" customHeight="1" x14ac:dyDescent="0.2">
      <c r="A117" s="455"/>
      <c r="B117" s="452" t="s">
        <v>32</v>
      </c>
      <c r="C117" s="164" t="s">
        <v>383</v>
      </c>
      <c r="D117" s="165">
        <v>40</v>
      </c>
      <c r="E117" s="165">
        <v>1985</v>
      </c>
      <c r="F117" s="166">
        <v>20.018999999999998</v>
      </c>
      <c r="G117" s="166">
        <v>4.6580000000000004</v>
      </c>
      <c r="H117" s="166">
        <v>6.4</v>
      </c>
      <c r="I117" s="166">
        <v>8.9610000000000003</v>
      </c>
      <c r="J117" s="166">
        <v>2266.1999999999998</v>
      </c>
      <c r="K117" s="166">
        <v>8.9610000000000003</v>
      </c>
      <c r="L117" s="166">
        <v>2266.1999999999998</v>
      </c>
      <c r="M117" s="167">
        <v>3.9541964522107498E-3</v>
      </c>
      <c r="N117" s="168">
        <v>63</v>
      </c>
      <c r="O117" s="169">
        <v>0.24911437648927723</v>
      </c>
      <c r="P117" s="169">
        <v>237.25178713264501</v>
      </c>
      <c r="Q117" s="205">
        <v>14.946862589356636</v>
      </c>
    </row>
    <row r="118" spans="1:17" s="12" customFormat="1" ht="12.75" customHeight="1" x14ac:dyDescent="0.2">
      <c r="A118" s="455"/>
      <c r="B118" s="450" t="s">
        <v>490</v>
      </c>
      <c r="C118" s="147" t="s">
        <v>458</v>
      </c>
      <c r="D118" s="148">
        <v>111</v>
      </c>
      <c r="E118" s="148">
        <v>2008</v>
      </c>
      <c r="F118" s="149">
        <v>39.700000000000003</v>
      </c>
      <c r="G118" s="149">
        <v>14.702999999999999</v>
      </c>
      <c r="H118" s="149">
        <v>0</v>
      </c>
      <c r="I118" s="149">
        <v>24.997</v>
      </c>
      <c r="J118" s="149">
        <v>6276.47</v>
      </c>
      <c r="K118" s="149">
        <v>24.997</v>
      </c>
      <c r="L118" s="149">
        <v>6276.47</v>
      </c>
      <c r="M118" s="150">
        <v>3.9826526694144958E-3</v>
      </c>
      <c r="N118" s="151">
        <v>44.9</v>
      </c>
      <c r="O118" s="152">
        <v>0.17882110485671085</v>
      </c>
      <c r="P118" s="152">
        <v>238.95916016486973</v>
      </c>
      <c r="Q118" s="202">
        <v>10.729266291402652</v>
      </c>
    </row>
    <row r="119" spans="1:17" s="12" customFormat="1" ht="12.75" customHeight="1" x14ac:dyDescent="0.2">
      <c r="A119" s="455"/>
      <c r="B119" s="452" t="s">
        <v>807</v>
      </c>
      <c r="C119" s="63" t="s">
        <v>787</v>
      </c>
      <c r="D119" s="59">
        <v>40</v>
      </c>
      <c r="E119" s="59">
        <v>2009</v>
      </c>
      <c r="F119" s="60">
        <v>19.824000000000002</v>
      </c>
      <c r="G119" s="60">
        <v>7.619478</v>
      </c>
      <c r="H119" s="60">
        <v>3.28</v>
      </c>
      <c r="I119" s="60">
        <v>8.9245289999999997</v>
      </c>
      <c r="J119" s="60">
        <v>2225.48</v>
      </c>
      <c r="K119" s="60">
        <v>8.9245289999999997</v>
      </c>
      <c r="L119" s="60">
        <v>2225.48</v>
      </c>
      <c r="M119" s="163">
        <v>4.0101591566763127E-3</v>
      </c>
      <c r="N119" s="61">
        <v>68.888000000000005</v>
      </c>
      <c r="O119" s="61">
        <v>0.27625184398511787</v>
      </c>
      <c r="P119" s="61">
        <v>240.60954940057877</v>
      </c>
      <c r="Q119" s="62">
        <v>16.57511063910707</v>
      </c>
    </row>
    <row r="120" spans="1:17" s="12" customFormat="1" ht="12.75" customHeight="1" x14ac:dyDescent="0.2">
      <c r="A120" s="455"/>
      <c r="B120" s="450" t="s">
        <v>565</v>
      </c>
      <c r="C120" s="164" t="s">
        <v>148</v>
      </c>
      <c r="D120" s="165">
        <v>45</v>
      </c>
      <c r="E120" s="165">
        <v>1990</v>
      </c>
      <c r="F120" s="166">
        <v>20.67</v>
      </c>
      <c r="G120" s="166">
        <v>4.0802839999999998</v>
      </c>
      <c r="H120" s="166">
        <v>7.2</v>
      </c>
      <c r="I120" s="166">
        <v>9.389716</v>
      </c>
      <c r="J120" s="166">
        <v>2333.65</v>
      </c>
      <c r="K120" s="166">
        <v>9.389716</v>
      </c>
      <c r="L120" s="166">
        <v>2333.65</v>
      </c>
      <c r="M120" s="167">
        <v>4.0236179375656156E-3</v>
      </c>
      <c r="N120" s="168">
        <v>52.756</v>
      </c>
      <c r="O120" s="169">
        <v>0.21226998791421162</v>
      </c>
      <c r="P120" s="169">
        <v>241.41707625393693</v>
      </c>
      <c r="Q120" s="205">
        <v>12.736199274852698</v>
      </c>
    </row>
    <row r="121" spans="1:17" s="12" customFormat="1" ht="12.75" customHeight="1" x14ac:dyDescent="0.2">
      <c r="A121" s="455"/>
      <c r="B121" s="452" t="s">
        <v>449</v>
      </c>
      <c r="C121" s="145" t="s">
        <v>39</v>
      </c>
      <c r="D121" s="24">
        <v>118</v>
      </c>
      <c r="E121" s="24">
        <v>2007</v>
      </c>
      <c r="F121" s="26">
        <v>69.41</v>
      </c>
      <c r="G121" s="146">
        <v>18.920999999999999</v>
      </c>
      <c r="H121" s="146">
        <v>19.382000000000001</v>
      </c>
      <c r="I121" s="26">
        <v>31.106999999999996</v>
      </c>
      <c r="J121" s="26">
        <v>7728.36</v>
      </c>
      <c r="K121" s="26">
        <v>28.069459225501912</v>
      </c>
      <c r="L121" s="26">
        <v>6973.7</v>
      </c>
      <c r="M121" s="27">
        <v>4.0250454171389524E-3</v>
      </c>
      <c r="N121" s="25">
        <v>45.234999999999999</v>
      </c>
      <c r="O121" s="25">
        <v>0.18</v>
      </c>
      <c r="P121" s="25">
        <v>241.50272502833715</v>
      </c>
      <c r="Q121" s="206">
        <v>10.92</v>
      </c>
    </row>
    <row r="122" spans="1:17" s="12" customFormat="1" ht="12.75" customHeight="1" x14ac:dyDescent="0.2">
      <c r="A122" s="455"/>
      <c r="B122" s="452" t="s">
        <v>32</v>
      </c>
      <c r="C122" s="164" t="s">
        <v>384</v>
      </c>
      <c r="D122" s="165">
        <v>25</v>
      </c>
      <c r="E122" s="165">
        <v>1986</v>
      </c>
      <c r="F122" s="166">
        <v>11.403</v>
      </c>
      <c r="G122" s="166">
        <v>1.97</v>
      </c>
      <c r="H122" s="166">
        <v>4</v>
      </c>
      <c r="I122" s="166">
        <v>5.4329999999999998</v>
      </c>
      <c r="J122" s="166">
        <v>1339.97</v>
      </c>
      <c r="K122" s="166">
        <v>5.4329999999999998</v>
      </c>
      <c r="L122" s="166">
        <v>1339.97</v>
      </c>
      <c r="M122" s="167">
        <v>4.054568385859385E-3</v>
      </c>
      <c r="N122" s="168">
        <v>63</v>
      </c>
      <c r="O122" s="169">
        <v>0.25543780830914126</v>
      </c>
      <c r="P122" s="169">
        <v>243.27410315156308</v>
      </c>
      <c r="Q122" s="205">
        <v>15.326268498548474</v>
      </c>
    </row>
    <row r="123" spans="1:17" s="12" customFormat="1" ht="12.75" customHeight="1" x14ac:dyDescent="0.2">
      <c r="A123" s="455"/>
      <c r="B123" s="452" t="s">
        <v>449</v>
      </c>
      <c r="C123" s="145" t="s">
        <v>433</v>
      </c>
      <c r="D123" s="24">
        <v>60</v>
      </c>
      <c r="E123" s="24">
        <v>2005</v>
      </c>
      <c r="F123" s="26">
        <v>32.450000000000003</v>
      </c>
      <c r="G123" s="146">
        <v>8.1890099999999997</v>
      </c>
      <c r="H123" s="146">
        <v>4.2509899999999998</v>
      </c>
      <c r="I123" s="26">
        <v>20.010000000000002</v>
      </c>
      <c r="J123" s="26">
        <v>4933.47</v>
      </c>
      <c r="K123" s="26">
        <v>19.417139052228961</v>
      </c>
      <c r="L123" s="26">
        <v>4787.3</v>
      </c>
      <c r="M123" s="27">
        <v>4.0559687197854657E-3</v>
      </c>
      <c r="N123" s="25">
        <v>45.234999999999999</v>
      </c>
      <c r="O123" s="25">
        <v>0.18</v>
      </c>
      <c r="P123" s="25">
        <v>243.35812318712794</v>
      </c>
      <c r="Q123" s="206">
        <v>11.01</v>
      </c>
    </row>
    <row r="124" spans="1:17" s="12" customFormat="1" ht="12.75" customHeight="1" x14ac:dyDescent="0.2">
      <c r="A124" s="455"/>
      <c r="B124" s="450" t="s">
        <v>860</v>
      </c>
      <c r="C124" s="153" t="s">
        <v>834</v>
      </c>
      <c r="D124" s="154">
        <v>20</v>
      </c>
      <c r="E124" s="154">
        <v>1990</v>
      </c>
      <c r="F124" s="155">
        <v>9.3469999999999995</v>
      </c>
      <c r="G124" s="155">
        <v>1.7573460000000001</v>
      </c>
      <c r="H124" s="155">
        <v>3.2</v>
      </c>
      <c r="I124" s="155">
        <v>4.3896579999999998</v>
      </c>
      <c r="J124" s="155">
        <v>1074.54</v>
      </c>
      <c r="K124" s="155">
        <v>4.3896579999999998</v>
      </c>
      <c r="L124" s="155">
        <v>1074.54</v>
      </c>
      <c r="M124" s="156">
        <v>4.085150855249688E-3</v>
      </c>
      <c r="N124" s="157">
        <v>71.722000000000008</v>
      </c>
      <c r="O124" s="157">
        <v>0.29299518964021815</v>
      </c>
      <c r="P124" s="157">
        <v>245.10905131498129</v>
      </c>
      <c r="Q124" s="203">
        <v>17.579711378413087</v>
      </c>
    </row>
    <row r="125" spans="1:17" s="12" customFormat="1" ht="12.75" customHeight="1" x14ac:dyDescent="0.2">
      <c r="A125" s="455"/>
      <c r="B125" s="452" t="s">
        <v>449</v>
      </c>
      <c r="C125" s="145" t="s">
        <v>40</v>
      </c>
      <c r="D125" s="24">
        <v>51</v>
      </c>
      <c r="E125" s="24">
        <v>2005</v>
      </c>
      <c r="F125" s="26">
        <v>24.88</v>
      </c>
      <c r="G125" s="146">
        <v>8.2242599999999992</v>
      </c>
      <c r="H125" s="146">
        <v>4.08</v>
      </c>
      <c r="I125" s="26">
        <v>12.575740000000001</v>
      </c>
      <c r="J125" s="26">
        <v>3073.94</v>
      </c>
      <c r="K125" s="26">
        <v>12.280036607220701</v>
      </c>
      <c r="L125" s="26">
        <v>3001.66</v>
      </c>
      <c r="M125" s="27">
        <v>4.0910818038087928E-3</v>
      </c>
      <c r="N125" s="25">
        <v>45.234999999999999</v>
      </c>
      <c r="O125" s="25">
        <v>0.19</v>
      </c>
      <c r="P125" s="25">
        <v>245.46490822852758</v>
      </c>
      <c r="Q125" s="206">
        <v>11.1</v>
      </c>
    </row>
    <row r="126" spans="1:17" s="12" customFormat="1" ht="12.75" customHeight="1" x14ac:dyDescent="0.2">
      <c r="A126" s="455"/>
      <c r="B126" s="450" t="s">
        <v>197</v>
      </c>
      <c r="C126" s="181" t="s">
        <v>184</v>
      </c>
      <c r="D126" s="30">
        <v>36</v>
      </c>
      <c r="E126" s="30">
        <v>1970</v>
      </c>
      <c r="F126" s="182">
        <v>14.471</v>
      </c>
      <c r="G126" s="182">
        <v>2.0739999999999998</v>
      </c>
      <c r="H126" s="182">
        <v>5.8659999999999997</v>
      </c>
      <c r="I126" s="182">
        <v>6.5309999999999997</v>
      </c>
      <c r="J126" s="182">
        <v>1538.45</v>
      </c>
      <c r="K126" s="182">
        <v>5.7130000000000001</v>
      </c>
      <c r="L126" s="182">
        <v>1389.47</v>
      </c>
      <c r="M126" s="183">
        <v>4.1116396899537238E-3</v>
      </c>
      <c r="N126" s="184">
        <v>68.233999999999995</v>
      </c>
      <c r="O126" s="185">
        <v>0.28055362260430239</v>
      </c>
      <c r="P126" s="185">
        <v>246.69838139722341</v>
      </c>
      <c r="Q126" s="208">
        <v>16.833217356258142</v>
      </c>
    </row>
    <row r="127" spans="1:17" s="12" customFormat="1" ht="12.75" customHeight="1" x14ac:dyDescent="0.2">
      <c r="A127" s="455"/>
      <c r="B127" s="452" t="s">
        <v>807</v>
      </c>
      <c r="C127" s="63" t="s">
        <v>788</v>
      </c>
      <c r="D127" s="59">
        <v>34</v>
      </c>
      <c r="E127" s="59">
        <v>2001</v>
      </c>
      <c r="F127" s="60">
        <v>17.286000000000001</v>
      </c>
      <c r="G127" s="60">
        <v>4.6551210000000003</v>
      </c>
      <c r="H127" s="60">
        <v>5.44</v>
      </c>
      <c r="I127" s="60">
        <v>7.1908789999999998</v>
      </c>
      <c r="J127" s="60">
        <v>1747.92</v>
      </c>
      <c r="K127" s="60">
        <v>7.1908789999999998</v>
      </c>
      <c r="L127" s="60">
        <v>1747.92</v>
      </c>
      <c r="M127" s="163">
        <v>4.1139634537049746E-3</v>
      </c>
      <c r="N127" s="61">
        <v>68.888000000000005</v>
      </c>
      <c r="O127" s="61">
        <v>0.2834027143988283</v>
      </c>
      <c r="P127" s="61">
        <v>246.83780722229847</v>
      </c>
      <c r="Q127" s="62">
        <v>17.004162863929697</v>
      </c>
    </row>
    <row r="128" spans="1:17" s="12" customFormat="1" ht="12.75" customHeight="1" x14ac:dyDescent="0.2">
      <c r="A128" s="455"/>
      <c r="B128" s="450" t="s">
        <v>565</v>
      </c>
      <c r="C128" s="164" t="s">
        <v>154</v>
      </c>
      <c r="D128" s="165">
        <v>32</v>
      </c>
      <c r="E128" s="165">
        <v>1962</v>
      </c>
      <c r="F128" s="166">
        <v>11.737998000000001</v>
      </c>
      <c r="G128" s="166">
        <v>1.68672</v>
      </c>
      <c r="H128" s="166">
        <v>5.0529999999999999</v>
      </c>
      <c r="I128" s="166">
        <v>4.998278</v>
      </c>
      <c r="J128" s="166">
        <v>1208.8</v>
      </c>
      <c r="K128" s="166">
        <v>4.998278</v>
      </c>
      <c r="L128" s="166">
        <v>1208.8</v>
      </c>
      <c r="M128" s="167">
        <v>4.1349090006618135E-3</v>
      </c>
      <c r="N128" s="168">
        <v>52.756</v>
      </c>
      <c r="O128" s="169">
        <v>0.21814125923891464</v>
      </c>
      <c r="P128" s="169">
        <v>248.09454003970882</v>
      </c>
      <c r="Q128" s="205">
        <v>13.088475554334879</v>
      </c>
    </row>
    <row r="129" spans="1:17" s="12" customFormat="1" ht="12.75" customHeight="1" x14ac:dyDescent="0.2">
      <c r="A129" s="455"/>
      <c r="B129" s="450" t="s">
        <v>565</v>
      </c>
      <c r="C129" s="164" t="s">
        <v>152</v>
      </c>
      <c r="D129" s="165">
        <v>32</v>
      </c>
      <c r="E129" s="165">
        <v>1964</v>
      </c>
      <c r="F129" s="166">
        <v>11.969999</v>
      </c>
      <c r="G129" s="166">
        <v>1.73943</v>
      </c>
      <c r="H129" s="166">
        <v>5.12</v>
      </c>
      <c r="I129" s="166">
        <v>5.1105689999999999</v>
      </c>
      <c r="J129" s="166">
        <v>1222.47</v>
      </c>
      <c r="K129" s="166">
        <v>5.1105689999999999</v>
      </c>
      <c r="L129" s="166">
        <v>1222.47</v>
      </c>
      <c r="M129" s="167">
        <v>4.1805271295001101E-3</v>
      </c>
      <c r="N129" s="168">
        <v>52.756</v>
      </c>
      <c r="O129" s="169">
        <v>0.22054788924390781</v>
      </c>
      <c r="P129" s="169">
        <v>250.83162777000661</v>
      </c>
      <c r="Q129" s="205">
        <v>13.232873354634469</v>
      </c>
    </row>
    <row r="130" spans="1:17" s="12" customFormat="1" ht="12.75" customHeight="1" x14ac:dyDescent="0.2">
      <c r="A130" s="455"/>
      <c r="B130" s="452" t="s">
        <v>898</v>
      </c>
      <c r="C130" s="153" t="s">
        <v>885</v>
      </c>
      <c r="D130" s="154">
        <v>31</v>
      </c>
      <c r="E130" s="154">
        <v>1991</v>
      </c>
      <c r="F130" s="155">
        <v>13.638</v>
      </c>
      <c r="G130" s="155">
        <v>2.543625</v>
      </c>
      <c r="H130" s="155">
        <v>4.8</v>
      </c>
      <c r="I130" s="155">
        <v>6.2943770000000008</v>
      </c>
      <c r="J130" s="155">
        <v>1504.89</v>
      </c>
      <c r="K130" s="155">
        <v>6.2943770000000008</v>
      </c>
      <c r="L130" s="155">
        <v>1504.89</v>
      </c>
      <c r="M130" s="156">
        <v>4.1826160051565229E-3</v>
      </c>
      <c r="N130" s="157">
        <v>59.514000000000003</v>
      </c>
      <c r="O130" s="157">
        <v>0.24892420893088532</v>
      </c>
      <c r="P130" s="157">
        <v>250.95696030939135</v>
      </c>
      <c r="Q130" s="203">
        <v>14.935452535853118</v>
      </c>
    </row>
    <row r="131" spans="1:17" s="12" customFormat="1" ht="12.75" customHeight="1" x14ac:dyDescent="0.2">
      <c r="A131" s="455"/>
      <c r="B131" s="450" t="s">
        <v>748</v>
      </c>
      <c r="C131" s="63" t="s">
        <v>695</v>
      </c>
      <c r="D131" s="59">
        <v>116</v>
      </c>
      <c r="E131" s="59">
        <v>2007</v>
      </c>
      <c r="F131" s="60">
        <v>51.814999999999998</v>
      </c>
      <c r="G131" s="60">
        <v>22.158512999999999</v>
      </c>
      <c r="H131" s="60">
        <v>0</v>
      </c>
      <c r="I131" s="60">
        <v>29.656491000000003</v>
      </c>
      <c r="J131" s="60">
        <v>7056.51</v>
      </c>
      <c r="K131" s="60">
        <v>29.656491000000003</v>
      </c>
      <c r="L131" s="60">
        <v>7056.51</v>
      </c>
      <c r="M131" s="163">
        <v>4.2027136644035082E-3</v>
      </c>
      <c r="N131" s="61">
        <v>55.045000000000002</v>
      </c>
      <c r="O131" s="61">
        <v>0.23133837365709112</v>
      </c>
      <c r="P131" s="61">
        <v>252.16281986421052</v>
      </c>
      <c r="Q131" s="62">
        <v>13.880302419425469</v>
      </c>
    </row>
    <row r="132" spans="1:17" s="12" customFormat="1" ht="12.75" customHeight="1" x14ac:dyDescent="0.2">
      <c r="A132" s="455"/>
      <c r="B132" s="450" t="s">
        <v>832</v>
      </c>
      <c r="C132" s="195" t="s">
        <v>809</v>
      </c>
      <c r="D132" s="189">
        <v>21</v>
      </c>
      <c r="E132" s="189">
        <v>2010</v>
      </c>
      <c r="F132" s="155">
        <v>7.0839999999999996</v>
      </c>
      <c r="G132" s="155">
        <v>0.81599999999999995</v>
      </c>
      <c r="H132" s="155">
        <v>2</v>
      </c>
      <c r="I132" s="155">
        <v>4.2680000000000007</v>
      </c>
      <c r="J132" s="155">
        <v>1013.26</v>
      </c>
      <c r="K132" s="155">
        <v>4.2680000000000007</v>
      </c>
      <c r="L132" s="155">
        <v>1013.26</v>
      </c>
      <c r="M132" s="156">
        <v>4.2121469316858465E-3</v>
      </c>
      <c r="N132" s="157">
        <v>57.661000000000001</v>
      </c>
      <c r="O132" s="157">
        <v>0.24287660422793761</v>
      </c>
      <c r="P132" s="157">
        <v>252.72881590115082</v>
      </c>
      <c r="Q132" s="203">
        <v>14.572596253676258</v>
      </c>
    </row>
    <row r="133" spans="1:17" s="12" customFormat="1" ht="12.75" customHeight="1" x14ac:dyDescent="0.2">
      <c r="A133" s="455"/>
      <c r="B133" s="450" t="s">
        <v>565</v>
      </c>
      <c r="C133" s="164" t="s">
        <v>251</v>
      </c>
      <c r="D133" s="165">
        <v>32</v>
      </c>
      <c r="E133" s="165">
        <v>1965</v>
      </c>
      <c r="F133" s="166">
        <v>12.798997999999999</v>
      </c>
      <c r="G133" s="166">
        <v>2.5142669999999998</v>
      </c>
      <c r="H133" s="166">
        <v>5.12</v>
      </c>
      <c r="I133" s="166">
        <v>5.1647309999999997</v>
      </c>
      <c r="J133" s="166">
        <v>1220.21</v>
      </c>
      <c r="K133" s="166">
        <v>5.1647309999999997</v>
      </c>
      <c r="L133" s="166">
        <v>1220.21</v>
      </c>
      <c r="M133" s="167">
        <v>4.2326574933822863E-3</v>
      </c>
      <c r="N133" s="168">
        <v>52.756</v>
      </c>
      <c r="O133" s="169">
        <v>0.2232980787208759</v>
      </c>
      <c r="P133" s="169">
        <v>253.95944960293721</v>
      </c>
      <c r="Q133" s="205">
        <v>13.397884723252554</v>
      </c>
    </row>
    <row r="134" spans="1:17" s="12" customFormat="1" ht="12.75" customHeight="1" x14ac:dyDescent="0.2">
      <c r="A134" s="455"/>
      <c r="B134" s="450" t="s">
        <v>245</v>
      </c>
      <c r="C134" s="173" t="s">
        <v>237</v>
      </c>
      <c r="D134" s="165">
        <v>18</v>
      </c>
      <c r="E134" s="165" t="s">
        <v>33</v>
      </c>
      <c r="F134" s="166">
        <v>8</v>
      </c>
      <c r="G134" s="166">
        <v>1.1339999999999999</v>
      </c>
      <c r="H134" s="166">
        <v>3.04</v>
      </c>
      <c r="I134" s="166">
        <v>3.8260000000000001</v>
      </c>
      <c r="J134" s="166">
        <v>901.35</v>
      </c>
      <c r="K134" s="166">
        <v>3.8260000000000001</v>
      </c>
      <c r="L134" s="166">
        <v>901.35</v>
      </c>
      <c r="M134" s="167">
        <v>4.2447439951184334E-3</v>
      </c>
      <c r="N134" s="168">
        <v>72.400000000000006</v>
      </c>
      <c r="O134" s="169">
        <v>0.30731946524657461</v>
      </c>
      <c r="P134" s="169">
        <v>254.68463970710604</v>
      </c>
      <c r="Q134" s="205">
        <v>18.439167914794478</v>
      </c>
    </row>
    <row r="135" spans="1:17" s="12" customFormat="1" ht="11.25" customHeight="1" x14ac:dyDescent="0.2">
      <c r="A135" s="455"/>
      <c r="B135" s="452" t="s">
        <v>146</v>
      </c>
      <c r="C135" s="158" t="s">
        <v>118</v>
      </c>
      <c r="D135" s="159">
        <v>12</v>
      </c>
      <c r="E135" s="159">
        <v>1962</v>
      </c>
      <c r="F135" s="160">
        <v>5.45</v>
      </c>
      <c r="G135" s="160">
        <v>1.2633049999999999</v>
      </c>
      <c r="H135" s="160">
        <v>1.92</v>
      </c>
      <c r="I135" s="160">
        <v>2.2666789999999999</v>
      </c>
      <c r="J135" s="160">
        <v>533.5</v>
      </c>
      <c r="K135" s="160">
        <v>2.2666789999999999</v>
      </c>
      <c r="L135" s="160">
        <v>533.5</v>
      </c>
      <c r="M135" s="161">
        <v>4.2486954076850986E-3</v>
      </c>
      <c r="N135" s="162">
        <v>54.173000000000002</v>
      </c>
      <c r="O135" s="162">
        <v>0.23016457632052487</v>
      </c>
      <c r="P135" s="162">
        <v>254.92172446110592</v>
      </c>
      <c r="Q135" s="204">
        <v>13.809874579231492</v>
      </c>
    </row>
    <row r="136" spans="1:17" s="12" customFormat="1" ht="12.75" customHeight="1" x14ac:dyDescent="0.2">
      <c r="A136" s="455"/>
      <c r="B136" s="452" t="s">
        <v>214</v>
      </c>
      <c r="C136" s="174" t="s">
        <v>207</v>
      </c>
      <c r="D136" s="175">
        <v>30</v>
      </c>
      <c r="E136" s="175" t="s">
        <v>33</v>
      </c>
      <c r="F136" s="176">
        <v>15.3</v>
      </c>
      <c r="G136" s="176">
        <v>3.1</v>
      </c>
      <c r="H136" s="176">
        <v>4.8</v>
      </c>
      <c r="I136" s="176">
        <v>7.3</v>
      </c>
      <c r="J136" s="176">
        <v>1720.8</v>
      </c>
      <c r="K136" s="176">
        <v>7.3</v>
      </c>
      <c r="L136" s="176">
        <v>1720.8</v>
      </c>
      <c r="M136" s="177">
        <v>4.2599999999999999E-3</v>
      </c>
      <c r="N136" s="178">
        <v>43.4</v>
      </c>
      <c r="O136" s="179">
        <v>0.18</v>
      </c>
      <c r="P136" s="179">
        <v>255.51</v>
      </c>
      <c r="Q136" s="207">
        <v>11.09</v>
      </c>
    </row>
    <row r="137" spans="1:17" s="12" customFormat="1" ht="12.75" customHeight="1" x14ac:dyDescent="0.2">
      <c r="A137" s="455"/>
      <c r="B137" s="450" t="s">
        <v>884</v>
      </c>
      <c r="C137" s="190" t="s">
        <v>862</v>
      </c>
      <c r="D137" s="191">
        <v>12</v>
      </c>
      <c r="E137" s="191">
        <v>1980</v>
      </c>
      <c r="F137" s="192">
        <v>4.0970000000000004</v>
      </c>
      <c r="G137" s="192">
        <v>0.49653599999999998</v>
      </c>
      <c r="H137" s="192">
        <v>1.6</v>
      </c>
      <c r="I137" s="192">
        <v>2.000464</v>
      </c>
      <c r="J137" s="192">
        <v>468.68</v>
      </c>
      <c r="K137" s="192">
        <v>2.000464</v>
      </c>
      <c r="L137" s="192">
        <v>468.68</v>
      </c>
      <c r="M137" s="193">
        <v>4.2682939318938297E-3</v>
      </c>
      <c r="N137" s="194">
        <v>87.853999999999999</v>
      </c>
      <c r="O137" s="194">
        <v>0.37498669509260052</v>
      </c>
      <c r="P137" s="194">
        <v>256.0976359136298</v>
      </c>
      <c r="Q137" s="210">
        <v>22.499201705556032</v>
      </c>
    </row>
    <row r="138" spans="1:17" s="12" customFormat="1" ht="12.75" customHeight="1" x14ac:dyDescent="0.2">
      <c r="A138" s="455"/>
      <c r="B138" s="450" t="s">
        <v>181</v>
      </c>
      <c r="C138" s="181" t="s">
        <v>260</v>
      </c>
      <c r="D138" s="30">
        <v>50</v>
      </c>
      <c r="E138" s="30">
        <v>1975</v>
      </c>
      <c r="F138" s="182">
        <v>22.611000000000001</v>
      </c>
      <c r="G138" s="182">
        <v>3.4</v>
      </c>
      <c r="H138" s="182">
        <v>8</v>
      </c>
      <c r="I138" s="182">
        <v>11.211</v>
      </c>
      <c r="J138" s="182">
        <v>2599.5700000000002</v>
      </c>
      <c r="K138" s="182">
        <v>11</v>
      </c>
      <c r="L138" s="182">
        <v>2549.31</v>
      </c>
      <c r="M138" s="183">
        <v>4.3148930494918232E-3</v>
      </c>
      <c r="N138" s="184">
        <v>58.3</v>
      </c>
      <c r="O138" s="185">
        <v>0.2515582647853733</v>
      </c>
      <c r="P138" s="185">
        <v>258.8935829695094</v>
      </c>
      <c r="Q138" s="208">
        <v>15.093495887122398</v>
      </c>
    </row>
    <row r="139" spans="1:17" s="12" customFormat="1" ht="12.75" customHeight="1" x14ac:dyDescent="0.2">
      <c r="A139" s="455"/>
      <c r="B139" s="450" t="s">
        <v>565</v>
      </c>
      <c r="C139" s="164" t="s">
        <v>151</v>
      </c>
      <c r="D139" s="165">
        <v>32</v>
      </c>
      <c r="E139" s="165">
        <v>1962</v>
      </c>
      <c r="F139" s="166">
        <v>12.259004000000001</v>
      </c>
      <c r="G139" s="166">
        <v>1.923915</v>
      </c>
      <c r="H139" s="166">
        <v>5.12</v>
      </c>
      <c r="I139" s="166">
        <v>5.2150889999999999</v>
      </c>
      <c r="J139" s="166">
        <v>1208.05</v>
      </c>
      <c r="K139" s="166">
        <v>5.2150889999999999</v>
      </c>
      <c r="L139" s="166">
        <v>1208.05</v>
      </c>
      <c r="M139" s="167">
        <v>4.3169479740076981E-3</v>
      </c>
      <c r="N139" s="168">
        <v>52.756</v>
      </c>
      <c r="O139" s="169">
        <v>0.22774490731675012</v>
      </c>
      <c r="P139" s="169">
        <v>259.01687844046188</v>
      </c>
      <c r="Q139" s="205">
        <v>13.664694439005007</v>
      </c>
    </row>
    <row r="140" spans="1:17" s="12" customFormat="1" ht="12.75" customHeight="1" x14ac:dyDescent="0.2">
      <c r="A140" s="455"/>
      <c r="B140" s="450" t="s">
        <v>884</v>
      </c>
      <c r="C140" s="190" t="s">
        <v>863</v>
      </c>
      <c r="D140" s="191">
        <v>12</v>
      </c>
      <c r="E140" s="191">
        <v>1980</v>
      </c>
      <c r="F140" s="192">
        <v>5.0919999999999996</v>
      </c>
      <c r="G140" s="192">
        <v>0.88602300000000001</v>
      </c>
      <c r="H140" s="192">
        <v>1.637977</v>
      </c>
      <c r="I140" s="192">
        <v>2.5680000000000001</v>
      </c>
      <c r="J140" s="192">
        <v>584.73</v>
      </c>
      <c r="K140" s="192">
        <v>2.5680000000000001</v>
      </c>
      <c r="L140" s="192">
        <v>584.73</v>
      </c>
      <c r="M140" s="193">
        <v>4.391770560771638E-3</v>
      </c>
      <c r="N140" s="194">
        <v>87.853999999999999</v>
      </c>
      <c r="O140" s="194">
        <v>0.38583461084603149</v>
      </c>
      <c r="P140" s="194">
        <v>263.50623364629826</v>
      </c>
      <c r="Q140" s="210">
        <v>23.150076650761886</v>
      </c>
    </row>
    <row r="141" spans="1:17" s="12" customFormat="1" ht="12.75" customHeight="1" x14ac:dyDescent="0.2">
      <c r="A141" s="455"/>
      <c r="B141" s="452" t="s">
        <v>146</v>
      </c>
      <c r="C141" s="158" t="s">
        <v>120</v>
      </c>
      <c r="D141" s="159">
        <v>12</v>
      </c>
      <c r="E141" s="159">
        <v>1962</v>
      </c>
      <c r="F141" s="160">
        <v>5.1100000000000003</v>
      </c>
      <c r="G141" s="160">
        <v>0.84500500000000001</v>
      </c>
      <c r="H141" s="160">
        <v>1.92</v>
      </c>
      <c r="I141" s="160">
        <v>2.3450000000000002</v>
      </c>
      <c r="J141" s="160">
        <v>533.70000000000005</v>
      </c>
      <c r="K141" s="160">
        <v>2.3450000000000002</v>
      </c>
      <c r="L141" s="160">
        <v>533.70000000000005</v>
      </c>
      <c r="M141" s="161">
        <v>4.3938542252201611E-3</v>
      </c>
      <c r="N141" s="162">
        <v>54.173000000000002</v>
      </c>
      <c r="O141" s="162">
        <v>0.23802826494285179</v>
      </c>
      <c r="P141" s="162">
        <v>263.63125351320963</v>
      </c>
      <c r="Q141" s="204">
        <v>14.281695896571108</v>
      </c>
    </row>
    <row r="142" spans="1:17" s="12" customFormat="1" ht="12.75" customHeight="1" x14ac:dyDescent="0.2">
      <c r="A142" s="455"/>
      <c r="B142" s="450" t="s">
        <v>490</v>
      </c>
      <c r="C142" s="147" t="s">
        <v>459</v>
      </c>
      <c r="D142" s="148">
        <v>72</v>
      </c>
      <c r="E142" s="148">
        <v>1973</v>
      </c>
      <c r="F142" s="149">
        <v>31.36</v>
      </c>
      <c r="G142" s="149">
        <v>7.3512000000000004</v>
      </c>
      <c r="H142" s="149">
        <v>7.2</v>
      </c>
      <c r="I142" s="149">
        <v>16.808800000000002</v>
      </c>
      <c r="J142" s="149">
        <v>3811.66</v>
      </c>
      <c r="K142" s="149">
        <v>16.808800000000002</v>
      </c>
      <c r="L142" s="149">
        <v>3811.66</v>
      </c>
      <c r="M142" s="150">
        <v>4.4098371837991849E-3</v>
      </c>
      <c r="N142" s="151">
        <v>44.9</v>
      </c>
      <c r="O142" s="152">
        <v>0.1980016895525834</v>
      </c>
      <c r="P142" s="152">
        <v>264.59023102795112</v>
      </c>
      <c r="Q142" s="202">
        <v>11.880101373155005</v>
      </c>
    </row>
    <row r="143" spans="1:17" s="12" customFormat="1" ht="12.75" customHeight="1" x14ac:dyDescent="0.2">
      <c r="A143" s="455"/>
      <c r="B143" s="452" t="s">
        <v>32</v>
      </c>
      <c r="C143" s="164" t="s">
        <v>385</v>
      </c>
      <c r="D143" s="165">
        <v>22</v>
      </c>
      <c r="E143" s="165">
        <v>1979</v>
      </c>
      <c r="F143" s="166">
        <v>9.9429999999999996</v>
      </c>
      <c r="G143" s="166">
        <v>1.296</v>
      </c>
      <c r="H143" s="166">
        <v>3.52</v>
      </c>
      <c r="I143" s="166">
        <v>5.1269999999999998</v>
      </c>
      <c r="J143" s="166">
        <v>1154.82</v>
      </c>
      <c r="K143" s="166">
        <v>5.1269999999999998</v>
      </c>
      <c r="L143" s="166">
        <v>1154.82</v>
      </c>
      <c r="M143" s="167">
        <v>4.4396529329246114E-3</v>
      </c>
      <c r="N143" s="168">
        <v>63</v>
      </c>
      <c r="O143" s="169">
        <v>0.27969813477425054</v>
      </c>
      <c r="P143" s="169">
        <v>266.37917597547664</v>
      </c>
      <c r="Q143" s="205">
        <v>16.78188808645503</v>
      </c>
    </row>
    <row r="144" spans="1:17" s="12" customFormat="1" ht="12.75" customHeight="1" x14ac:dyDescent="0.2">
      <c r="A144" s="455"/>
      <c r="B144" s="452" t="s">
        <v>782</v>
      </c>
      <c r="C144" s="186" t="s">
        <v>751</v>
      </c>
      <c r="D144" s="64">
        <v>44</v>
      </c>
      <c r="E144" s="64">
        <v>2004</v>
      </c>
      <c r="F144" s="65">
        <v>13.57</v>
      </c>
      <c r="G144" s="65">
        <v>3.1619999999999999</v>
      </c>
      <c r="H144" s="65">
        <v>3.52</v>
      </c>
      <c r="I144" s="65">
        <v>6.888001</v>
      </c>
      <c r="J144" s="65">
        <v>1548.41</v>
      </c>
      <c r="K144" s="65">
        <v>6.888001</v>
      </c>
      <c r="L144" s="65">
        <v>1548.41</v>
      </c>
      <c r="M144" s="187">
        <v>4.4484348460679017E-3</v>
      </c>
      <c r="N144" s="66">
        <v>70.850000000000009</v>
      </c>
      <c r="O144" s="66">
        <v>0.31517160884391088</v>
      </c>
      <c r="P144" s="66">
        <v>266.90609076407412</v>
      </c>
      <c r="Q144" s="209">
        <v>18.910296530634653</v>
      </c>
    </row>
    <row r="145" spans="1:17" s="12" customFormat="1" ht="12.75" customHeight="1" x14ac:dyDescent="0.2">
      <c r="A145" s="455"/>
      <c r="B145" s="450" t="s">
        <v>107</v>
      </c>
      <c r="C145" s="188" t="s">
        <v>78</v>
      </c>
      <c r="D145" s="28">
        <v>17</v>
      </c>
      <c r="E145" s="29">
        <v>2009</v>
      </c>
      <c r="F145" s="171">
        <v>9.99</v>
      </c>
      <c r="G145" s="171">
        <v>0</v>
      </c>
      <c r="H145" s="171">
        <v>3.47</v>
      </c>
      <c r="I145" s="171">
        <v>6.52</v>
      </c>
      <c r="J145" s="172">
        <v>1463.65</v>
      </c>
      <c r="K145" s="171">
        <v>6.52</v>
      </c>
      <c r="L145" s="172">
        <v>1463.65</v>
      </c>
      <c r="M145" s="150">
        <v>4.45E-3</v>
      </c>
      <c r="N145" s="151">
        <v>56.7</v>
      </c>
      <c r="O145" s="152">
        <v>0.25</v>
      </c>
      <c r="P145" s="152">
        <v>267.19</v>
      </c>
      <c r="Q145" s="202">
        <v>15.15</v>
      </c>
    </row>
    <row r="146" spans="1:17" s="12" customFormat="1" ht="12.75" customHeight="1" x14ac:dyDescent="0.2">
      <c r="A146" s="455"/>
      <c r="B146" s="452" t="s">
        <v>898</v>
      </c>
      <c r="C146" s="153" t="s">
        <v>886</v>
      </c>
      <c r="D146" s="154">
        <v>32</v>
      </c>
      <c r="E146" s="154">
        <v>1973</v>
      </c>
      <c r="F146" s="155">
        <v>15.087999999999999</v>
      </c>
      <c r="G146" s="155">
        <v>2.1195089999999999</v>
      </c>
      <c r="H146" s="155">
        <v>5.13</v>
      </c>
      <c r="I146" s="155">
        <v>7.8384920000000005</v>
      </c>
      <c r="J146" s="155">
        <v>1758.16</v>
      </c>
      <c r="K146" s="155">
        <v>7.8384920000000005</v>
      </c>
      <c r="L146" s="155">
        <v>1758.16</v>
      </c>
      <c r="M146" s="156">
        <v>4.4583496382581793E-3</v>
      </c>
      <c r="N146" s="157">
        <v>59.514000000000003</v>
      </c>
      <c r="O146" s="157">
        <v>0.26533422037129728</v>
      </c>
      <c r="P146" s="157">
        <v>267.50097829549077</v>
      </c>
      <c r="Q146" s="203">
        <v>15.920053222277838</v>
      </c>
    </row>
    <row r="147" spans="1:17" s="12" customFormat="1" ht="12.75" customHeight="1" x14ac:dyDescent="0.2">
      <c r="A147" s="455"/>
      <c r="B147" s="452" t="s">
        <v>214</v>
      </c>
      <c r="C147" s="174" t="s">
        <v>664</v>
      </c>
      <c r="D147" s="175">
        <v>49</v>
      </c>
      <c r="E147" s="175">
        <v>2009</v>
      </c>
      <c r="F147" s="176">
        <v>20</v>
      </c>
      <c r="G147" s="176">
        <v>4.5</v>
      </c>
      <c r="H147" s="176">
        <v>0</v>
      </c>
      <c r="I147" s="176">
        <v>15.5</v>
      </c>
      <c r="J147" s="176">
        <v>3481.5</v>
      </c>
      <c r="K147" s="176">
        <v>15.5</v>
      </c>
      <c r="L147" s="176">
        <v>3481.5</v>
      </c>
      <c r="M147" s="177">
        <v>4.47E-3</v>
      </c>
      <c r="N147" s="178">
        <v>43.4</v>
      </c>
      <c r="O147" s="179">
        <v>0.19</v>
      </c>
      <c r="P147" s="179">
        <v>267.93</v>
      </c>
      <c r="Q147" s="207">
        <v>11.63</v>
      </c>
    </row>
    <row r="148" spans="1:17" s="12" customFormat="1" ht="12.75" customHeight="1" x14ac:dyDescent="0.2">
      <c r="A148" s="455"/>
      <c r="B148" s="450" t="s">
        <v>197</v>
      </c>
      <c r="C148" s="181" t="s">
        <v>566</v>
      </c>
      <c r="D148" s="30">
        <v>20</v>
      </c>
      <c r="E148" s="30">
        <v>1979</v>
      </c>
      <c r="F148" s="182">
        <v>8.48</v>
      </c>
      <c r="G148" s="182">
        <v>0.96599999999999997</v>
      </c>
      <c r="H148" s="182">
        <v>3.1680000000000001</v>
      </c>
      <c r="I148" s="182">
        <v>4.3460000000000001</v>
      </c>
      <c r="J148" s="182">
        <v>960.93</v>
      </c>
      <c r="K148" s="182">
        <v>4.3460000000000001</v>
      </c>
      <c r="L148" s="182">
        <v>960.93</v>
      </c>
      <c r="M148" s="183">
        <v>4.5227019658039607E-3</v>
      </c>
      <c r="N148" s="184">
        <v>68.233999999999995</v>
      </c>
      <c r="O148" s="185">
        <v>0.30860204593466745</v>
      </c>
      <c r="P148" s="185">
        <v>271.36211794823765</v>
      </c>
      <c r="Q148" s="208">
        <v>18.516122756080048</v>
      </c>
    </row>
    <row r="149" spans="1:17" s="12" customFormat="1" ht="12.75" customHeight="1" x14ac:dyDescent="0.2">
      <c r="A149" s="455"/>
      <c r="B149" s="452" t="s">
        <v>807</v>
      </c>
      <c r="C149" s="63" t="s">
        <v>789</v>
      </c>
      <c r="D149" s="59">
        <v>21</v>
      </c>
      <c r="E149" s="59">
        <v>2000</v>
      </c>
      <c r="F149" s="60">
        <v>10.167999999999999</v>
      </c>
      <c r="G149" s="60">
        <v>2.5290110000000001</v>
      </c>
      <c r="H149" s="60">
        <v>2.64</v>
      </c>
      <c r="I149" s="60">
        <v>4.9989920000000003</v>
      </c>
      <c r="J149" s="60">
        <v>1105.27</v>
      </c>
      <c r="K149" s="60">
        <v>4.9989920000000003</v>
      </c>
      <c r="L149" s="60">
        <v>1105.27</v>
      </c>
      <c r="M149" s="163">
        <v>4.5228695250934163E-3</v>
      </c>
      <c r="N149" s="61">
        <v>68.888000000000005</v>
      </c>
      <c r="O149" s="61">
        <v>0.31157143584463531</v>
      </c>
      <c r="P149" s="61">
        <v>271.37217150560502</v>
      </c>
      <c r="Q149" s="62">
        <v>18.694286150678121</v>
      </c>
    </row>
    <row r="150" spans="1:17" s="12" customFormat="1" ht="12.75" customHeight="1" x14ac:dyDescent="0.2">
      <c r="A150" s="455"/>
      <c r="B150" s="452" t="s">
        <v>807</v>
      </c>
      <c r="C150" s="63" t="s">
        <v>790</v>
      </c>
      <c r="D150" s="59">
        <v>36</v>
      </c>
      <c r="E150" s="59">
        <v>1984</v>
      </c>
      <c r="F150" s="60">
        <v>22.396999999999998</v>
      </c>
      <c r="G150" s="60">
        <v>3.5190000000000001</v>
      </c>
      <c r="H150" s="60">
        <v>8.64</v>
      </c>
      <c r="I150" s="60">
        <v>10.237992</v>
      </c>
      <c r="J150" s="60">
        <v>2249.59</v>
      </c>
      <c r="K150" s="60">
        <v>10.237992</v>
      </c>
      <c r="L150" s="60">
        <v>2249.59</v>
      </c>
      <c r="M150" s="163">
        <v>4.5510479687409702E-3</v>
      </c>
      <c r="N150" s="61">
        <v>68.888000000000005</v>
      </c>
      <c r="O150" s="61">
        <v>0.31351259247062796</v>
      </c>
      <c r="P150" s="61">
        <v>273.06287812445822</v>
      </c>
      <c r="Q150" s="62">
        <v>18.81075554823768</v>
      </c>
    </row>
    <row r="151" spans="1:17" s="12" customFormat="1" ht="12.75" customHeight="1" x14ac:dyDescent="0.2">
      <c r="A151" s="455"/>
      <c r="B151" s="450" t="s">
        <v>884</v>
      </c>
      <c r="C151" s="190" t="s">
        <v>864</v>
      </c>
      <c r="D151" s="191">
        <v>12</v>
      </c>
      <c r="E151" s="191">
        <v>1988</v>
      </c>
      <c r="F151" s="192">
        <v>5.585</v>
      </c>
      <c r="G151" s="192">
        <v>0.87225299999999995</v>
      </c>
      <c r="H151" s="192">
        <v>1.92</v>
      </c>
      <c r="I151" s="192">
        <v>2.792748</v>
      </c>
      <c r="J151" s="192">
        <v>608.15</v>
      </c>
      <c r="K151" s="192">
        <v>2.792748</v>
      </c>
      <c r="L151" s="192">
        <v>608.15</v>
      </c>
      <c r="M151" s="193">
        <v>4.5922025815999341E-3</v>
      </c>
      <c r="N151" s="194">
        <v>87.853999999999999</v>
      </c>
      <c r="O151" s="194">
        <v>0.40344336560388061</v>
      </c>
      <c r="P151" s="194">
        <v>275.53215489599603</v>
      </c>
      <c r="Q151" s="210">
        <v>24.206601936232833</v>
      </c>
    </row>
    <row r="152" spans="1:17" s="12" customFormat="1" ht="12.75" customHeight="1" x14ac:dyDescent="0.2">
      <c r="A152" s="455"/>
      <c r="B152" s="452" t="s">
        <v>898</v>
      </c>
      <c r="C152" s="153" t="s">
        <v>887</v>
      </c>
      <c r="D152" s="154">
        <v>19</v>
      </c>
      <c r="E152" s="154">
        <v>1978</v>
      </c>
      <c r="F152" s="155">
        <v>9.3059999999999992</v>
      </c>
      <c r="G152" s="155">
        <v>1.226907</v>
      </c>
      <c r="H152" s="155">
        <v>3.2</v>
      </c>
      <c r="I152" s="155">
        <v>4.8790940000000003</v>
      </c>
      <c r="J152" s="155">
        <v>1059.1500000000001</v>
      </c>
      <c r="K152" s="155">
        <v>4.8790940000000003</v>
      </c>
      <c r="L152" s="155">
        <v>1059.1500000000001</v>
      </c>
      <c r="M152" s="156">
        <v>4.6066128499268281E-3</v>
      </c>
      <c r="N152" s="157">
        <v>59.514000000000003</v>
      </c>
      <c r="O152" s="157">
        <v>0.27415795715054525</v>
      </c>
      <c r="P152" s="157">
        <v>276.39677099560964</v>
      </c>
      <c r="Q152" s="203">
        <v>16.449477429032711</v>
      </c>
    </row>
    <row r="153" spans="1:17" s="12" customFormat="1" ht="12.75" customHeight="1" x14ac:dyDescent="0.2">
      <c r="A153" s="455"/>
      <c r="B153" s="450" t="s">
        <v>107</v>
      </c>
      <c r="C153" s="170" t="s">
        <v>74</v>
      </c>
      <c r="D153" s="28">
        <v>78</v>
      </c>
      <c r="E153" s="29">
        <v>2009</v>
      </c>
      <c r="F153" s="171">
        <v>30.34</v>
      </c>
      <c r="G153" s="171">
        <v>0</v>
      </c>
      <c r="H153" s="171">
        <v>6.15</v>
      </c>
      <c r="I153" s="171">
        <v>24.19</v>
      </c>
      <c r="J153" s="172">
        <v>5188.47</v>
      </c>
      <c r="K153" s="171">
        <v>24.19</v>
      </c>
      <c r="L153" s="172">
        <v>5188.47</v>
      </c>
      <c r="M153" s="150">
        <v>4.6600000000000001E-3</v>
      </c>
      <c r="N153" s="151">
        <v>56.7</v>
      </c>
      <c r="O153" s="152">
        <v>0.26</v>
      </c>
      <c r="P153" s="152">
        <v>279.75</v>
      </c>
      <c r="Q153" s="202">
        <v>15.86</v>
      </c>
    </row>
    <row r="154" spans="1:17" s="12" customFormat="1" ht="12.75" customHeight="1" x14ac:dyDescent="0.2">
      <c r="A154" s="455"/>
      <c r="B154" s="450" t="s">
        <v>860</v>
      </c>
      <c r="C154" s="153" t="s">
        <v>835</v>
      </c>
      <c r="D154" s="154">
        <v>24</v>
      </c>
      <c r="E154" s="154">
        <v>1969</v>
      </c>
      <c r="F154" s="155">
        <v>9.8740000000000006</v>
      </c>
      <c r="G154" s="155">
        <v>1.2700450000000001</v>
      </c>
      <c r="H154" s="155">
        <v>3.84</v>
      </c>
      <c r="I154" s="155">
        <v>4.7639589999999998</v>
      </c>
      <c r="J154" s="155">
        <v>1020.69</v>
      </c>
      <c r="K154" s="155">
        <v>4.7639589999999998</v>
      </c>
      <c r="L154" s="155">
        <v>1020.69</v>
      </c>
      <c r="M154" s="156">
        <v>4.6673906866923354E-3</v>
      </c>
      <c r="N154" s="157">
        <v>71.722000000000008</v>
      </c>
      <c r="O154" s="157">
        <v>0.33475459483094772</v>
      </c>
      <c r="P154" s="157">
        <v>280.04344120154013</v>
      </c>
      <c r="Q154" s="203">
        <v>20.085275689856861</v>
      </c>
    </row>
    <row r="155" spans="1:17" s="12" customFormat="1" ht="12.75" customHeight="1" x14ac:dyDescent="0.2">
      <c r="A155" s="455"/>
      <c r="B155" s="452" t="s">
        <v>807</v>
      </c>
      <c r="C155" s="63" t="s">
        <v>791</v>
      </c>
      <c r="D155" s="59">
        <v>30</v>
      </c>
      <c r="E155" s="59">
        <v>1973</v>
      </c>
      <c r="F155" s="60">
        <v>14.843999999999999</v>
      </c>
      <c r="G155" s="60">
        <v>2.7081</v>
      </c>
      <c r="H155" s="60">
        <v>4.8</v>
      </c>
      <c r="I155" s="60">
        <v>7.3358949999999998</v>
      </c>
      <c r="J155" s="60">
        <v>1569.45</v>
      </c>
      <c r="K155" s="60">
        <v>7.3358949999999998</v>
      </c>
      <c r="L155" s="60">
        <v>1569.45</v>
      </c>
      <c r="M155" s="163">
        <v>4.6741820382936693E-3</v>
      </c>
      <c r="N155" s="61">
        <v>68.888000000000005</v>
      </c>
      <c r="O155" s="61">
        <v>0.32199505225397429</v>
      </c>
      <c r="P155" s="61">
        <v>280.45092229762014</v>
      </c>
      <c r="Q155" s="62">
        <v>19.319703135238459</v>
      </c>
    </row>
    <row r="156" spans="1:17" s="12" customFormat="1" ht="12.75" customHeight="1" x14ac:dyDescent="0.2">
      <c r="A156" s="455"/>
      <c r="B156" s="452" t="s">
        <v>214</v>
      </c>
      <c r="C156" s="174" t="s">
        <v>665</v>
      </c>
      <c r="D156" s="175">
        <v>50</v>
      </c>
      <c r="E156" s="175" t="s">
        <v>33</v>
      </c>
      <c r="F156" s="176">
        <v>25.3</v>
      </c>
      <c r="G156" s="176">
        <v>4.9000000000000004</v>
      </c>
      <c r="H156" s="176">
        <v>8</v>
      </c>
      <c r="I156" s="176">
        <v>12.4</v>
      </c>
      <c r="J156" s="176">
        <v>2625</v>
      </c>
      <c r="K156" s="176">
        <v>12.4</v>
      </c>
      <c r="L156" s="176">
        <v>2625</v>
      </c>
      <c r="M156" s="177">
        <v>4.7400000000000003E-3</v>
      </c>
      <c r="N156" s="178">
        <v>43.4</v>
      </c>
      <c r="O156" s="179">
        <v>0.21</v>
      </c>
      <c r="P156" s="179">
        <v>284.45999999999998</v>
      </c>
      <c r="Q156" s="207">
        <v>12.35</v>
      </c>
    </row>
    <row r="157" spans="1:17" s="12" customFormat="1" ht="12.75" customHeight="1" x14ac:dyDescent="0.2">
      <c r="A157" s="455"/>
      <c r="B157" s="450" t="s">
        <v>860</v>
      </c>
      <c r="C157" s="153" t="s">
        <v>836</v>
      </c>
      <c r="D157" s="154">
        <v>40</v>
      </c>
      <c r="E157" s="154">
        <v>1982</v>
      </c>
      <c r="F157" s="155">
        <v>9.2750000000000004</v>
      </c>
      <c r="G157" s="155">
        <v>0</v>
      </c>
      <c r="H157" s="155">
        <v>0</v>
      </c>
      <c r="I157" s="155">
        <v>9.2750029999999999</v>
      </c>
      <c r="J157" s="155">
        <v>1944.42</v>
      </c>
      <c r="K157" s="155">
        <v>9.2750029999999999</v>
      </c>
      <c r="L157" s="155">
        <v>1944.42</v>
      </c>
      <c r="M157" s="156">
        <v>4.7700615093446887E-3</v>
      </c>
      <c r="N157" s="157">
        <v>71.722000000000008</v>
      </c>
      <c r="O157" s="157">
        <v>0.34211835157321979</v>
      </c>
      <c r="P157" s="157">
        <v>286.20369056068137</v>
      </c>
      <c r="Q157" s="203">
        <v>20.527101094393192</v>
      </c>
    </row>
    <row r="158" spans="1:17" s="12" customFormat="1" ht="12.75" customHeight="1" x14ac:dyDescent="0.2">
      <c r="A158" s="455"/>
      <c r="B158" s="452" t="s">
        <v>898</v>
      </c>
      <c r="C158" s="153" t="s">
        <v>888</v>
      </c>
      <c r="D158" s="154">
        <v>20</v>
      </c>
      <c r="E158" s="154">
        <v>1978</v>
      </c>
      <c r="F158" s="155">
        <v>9.3529999999999998</v>
      </c>
      <c r="G158" s="155">
        <v>1.140309</v>
      </c>
      <c r="H158" s="155">
        <v>3.2</v>
      </c>
      <c r="I158" s="155">
        <v>5.0126920000000004</v>
      </c>
      <c r="J158" s="155">
        <v>1050.01</v>
      </c>
      <c r="K158" s="155">
        <v>5.0126920000000004</v>
      </c>
      <c r="L158" s="155">
        <v>1050.01</v>
      </c>
      <c r="M158" s="156">
        <v>4.7739469147912881E-3</v>
      </c>
      <c r="N158" s="157">
        <v>59.514000000000003</v>
      </c>
      <c r="O158" s="157">
        <v>0.28411667668688873</v>
      </c>
      <c r="P158" s="157">
        <v>286.43681488747728</v>
      </c>
      <c r="Q158" s="203">
        <v>17.047000601213323</v>
      </c>
    </row>
    <row r="159" spans="1:17" s="12" customFormat="1" ht="12.75" customHeight="1" x14ac:dyDescent="0.2">
      <c r="A159" s="455"/>
      <c r="B159" s="450" t="s">
        <v>832</v>
      </c>
      <c r="C159" s="195" t="s">
        <v>810</v>
      </c>
      <c r="D159" s="189">
        <v>8</v>
      </c>
      <c r="E159" s="189">
        <v>1980</v>
      </c>
      <c r="F159" s="155">
        <v>5.734</v>
      </c>
      <c r="G159" s="155">
        <v>1.4269799999999999</v>
      </c>
      <c r="H159" s="155">
        <v>1.28</v>
      </c>
      <c r="I159" s="155">
        <v>3.027021</v>
      </c>
      <c r="J159" s="155">
        <v>627.78</v>
      </c>
      <c r="K159" s="155">
        <v>3.027021</v>
      </c>
      <c r="L159" s="155">
        <v>627.78</v>
      </c>
      <c r="M159" s="156">
        <v>4.8217862945617897E-3</v>
      </c>
      <c r="N159" s="157">
        <v>57.661000000000001</v>
      </c>
      <c r="O159" s="157">
        <v>0.27802901953072734</v>
      </c>
      <c r="P159" s="157">
        <v>289.30717767370737</v>
      </c>
      <c r="Q159" s="203">
        <v>16.68174117184364</v>
      </c>
    </row>
    <row r="160" spans="1:17" s="12" customFormat="1" ht="12.75" customHeight="1" x14ac:dyDescent="0.2">
      <c r="A160" s="455"/>
      <c r="B160" s="452" t="s">
        <v>898</v>
      </c>
      <c r="C160" s="153" t="s">
        <v>889</v>
      </c>
      <c r="D160" s="154">
        <v>21</v>
      </c>
      <c r="E160" s="154">
        <v>1988</v>
      </c>
      <c r="F160" s="155">
        <v>9.9600000000000009</v>
      </c>
      <c r="G160" s="155">
        <v>1.461252</v>
      </c>
      <c r="H160" s="155">
        <v>3.2</v>
      </c>
      <c r="I160" s="155">
        <v>5.2987459999999995</v>
      </c>
      <c r="J160" s="155">
        <v>1072.1099999999999</v>
      </c>
      <c r="K160" s="155">
        <v>5.2987459999999995</v>
      </c>
      <c r="L160" s="155">
        <v>1072.1099999999999</v>
      </c>
      <c r="M160" s="156">
        <v>4.9423529302030575E-3</v>
      </c>
      <c r="N160" s="157">
        <v>59.514000000000003</v>
      </c>
      <c r="O160" s="157">
        <v>0.29413919228810476</v>
      </c>
      <c r="P160" s="157">
        <v>296.54117581218344</v>
      </c>
      <c r="Q160" s="203">
        <v>17.648351537286285</v>
      </c>
    </row>
    <row r="161" spans="1:17" s="12" customFormat="1" ht="12.75" customHeight="1" x14ac:dyDescent="0.2">
      <c r="A161" s="455"/>
      <c r="B161" s="452" t="s">
        <v>898</v>
      </c>
      <c r="C161" s="153" t="s">
        <v>890</v>
      </c>
      <c r="D161" s="154">
        <v>50</v>
      </c>
      <c r="E161" s="154">
        <v>1973</v>
      </c>
      <c r="F161" s="155">
        <v>24.279</v>
      </c>
      <c r="G161" s="155">
        <v>3.301485</v>
      </c>
      <c r="H161" s="155">
        <v>8.01</v>
      </c>
      <c r="I161" s="155">
        <v>12.96752</v>
      </c>
      <c r="J161" s="155">
        <v>2622.52</v>
      </c>
      <c r="K161" s="155">
        <v>12.96752</v>
      </c>
      <c r="L161" s="155">
        <v>2622.52</v>
      </c>
      <c r="M161" s="156">
        <v>4.9446791635526137E-3</v>
      </c>
      <c r="N161" s="157">
        <v>59.514000000000003</v>
      </c>
      <c r="O161" s="157">
        <v>0.29427763573967025</v>
      </c>
      <c r="P161" s="157">
        <v>296.68074981315687</v>
      </c>
      <c r="Q161" s="203">
        <v>17.656658144380216</v>
      </c>
    </row>
    <row r="162" spans="1:17" s="12" customFormat="1" ht="12.75" customHeight="1" x14ac:dyDescent="0.2">
      <c r="A162" s="455"/>
      <c r="B162" s="452" t="s">
        <v>913</v>
      </c>
      <c r="C162" s="153" t="s">
        <v>905</v>
      </c>
      <c r="D162" s="154">
        <v>20</v>
      </c>
      <c r="E162" s="154">
        <v>1973</v>
      </c>
      <c r="F162" s="155">
        <v>9.3450000000000006</v>
      </c>
      <c r="G162" s="155">
        <v>1.549533</v>
      </c>
      <c r="H162" s="155">
        <v>3.2</v>
      </c>
      <c r="I162" s="155">
        <v>4.5954680000000003</v>
      </c>
      <c r="J162" s="155">
        <v>929.05</v>
      </c>
      <c r="K162" s="155">
        <v>4.5954680000000003</v>
      </c>
      <c r="L162" s="155">
        <v>929.05</v>
      </c>
      <c r="M162" s="156">
        <v>4.9464162316344663E-3</v>
      </c>
      <c r="N162" s="157">
        <v>68.016000000000005</v>
      </c>
      <c r="O162" s="157">
        <v>0.33643544641084988</v>
      </c>
      <c r="P162" s="157">
        <v>296.78497389806796</v>
      </c>
      <c r="Q162" s="203">
        <v>20.186126784650991</v>
      </c>
    </row>
    <row r="163" spans="1:17" s="12" customFormat="1" ht="12.75" customHeight="1" x14ac:dyDescent="0.2">
      <c r="A163" s="455"/>
      <c r="B163" s="452" t="s">
        <v>146</v>
      </c>
      <c r="C163" s="158" t="s">
        <v>108</v>
      </c>
      <c r="D163" s="159">
        <v>30</v>
      </c>
      <c r="E163" s="159">
        <v>2000</v>
      </c>
      <c r="F163" s="160">
        <v>13.87</v>
      </c>
      <c r="G163" s="196">
        <v>2.0106440000000001</v>
      </c>
      <c r="H163" s="160">
        <v>4.72</v>
      </c>
      <c r="I163" s="160">
        <v>7.1393550000000001</v>
      </c>
      <c r="J163" s="160">
        <v>1411.56</v>
      </c>
      <c r="K163" s="160">
        <v>7.1393550000000001</v>
      </c>
      <c r="L163" s="160">
        <v>1411.56</v>
      </c>
      <c r="M163" s="161">
        <v>5.0577765025928761E-3</v>
      </c>
      <c r="N163" s="162">
        <v>54.173000000000002</v>
      </c>
      <c r="O163" s="162">
        <v>0.27399492647496387</v>
      </c>
      <c r="P163" s="162">
        <v>303.46659015557259</v>
      </c>
      <c r="Q163" s="204">
        <v>16.439695588497834</v>
      </c>
    </row>
    <row r="164" spans="1:17" s="12" customFormat="1" ht="12.75" customHeight="1" x14ac:dyDescent="0.2">
      <c r="A164" s="455"/>
      <c r="B164" s="452" t="s">
        <v>898</v>
      </c>
      <c r="C164" s="153" t="s">
        <v>891</v>
      </c>
      <c r="D164" s="154">
        <v>40</v>
      </c>
      <c r="E164" s="154">
        <v>1984</v>
      </c>
      <c r="F164" s="155">
        <v>20.849</v>
      </c>
      <c r="G164" s="155">
        <v>2.9970659999999998</v>
      </c>
      <c r="H164" s="155">
        <v>6.4</v>
      </c>
      <c r="I164" s="155">
        <v>11.451934</v>
      </c>
      <c r="J164" s="155">
        <v>2262.7800000000002</v>
      </c>
      <c r="K164" s="155">
        <v>11.451934</v>
      </c>
      <c r="L164" s="155">
        <v>2262.7800000000002</v>
      </c>
      <c r="M164" s="156">
        <v>5.0610019533494192E-3</v>
      </c>
      <c r="N164" s="157">
        <v>59.514000000000003</v>
      </c>
      <c r="O164" s="157">
        <v>0.30120047025163738</v>
      </c>
      <c r="P164" s="157">
        <v>303.66011720096515</v>
      </c>
      <c r="Q164" s="203">
        <v>18.072028215098243</v>
      </c>
    </row>
    <row r="165" spans="1:17" s="12" customFormat="1" ht="12.75" customHeight="1" x14ac:dyDescent="0.2">
      <c r="A165" s="455"/>
      <c r="B165" s="452" t="s">
        <v>449</v>
      </c>
      <c r="C165" s="145" t="s">
        <v>38</v>
      </c>
      <c r="D165" s="24">
        <v>18</v>
      </c>
      <c r="E165" s="24">
        <v>2006</v>
      </c>
      <c r="F165" s="26">
        <v>12.89</v>
      </c>
      <c r="G165" s="146">
        <v>2.089181</v>
      </c>
      <c r="H165" s="146">
        <v>0.67081900000000005</v>
      </c>
      <c r="I165" s="26">
        <v>10.130000000000001</v>
      </c>
      <c r="J165" s="26">
        <v>1988.27</v>
      </c>
      <c r="K165" s="26">
        <v>8.0881243493086963</v>
      </c>
      <c r="L165" s="26">
        <v>1587.5</v>
      </c>
      <c r="M165" s="27">
        <v>5.0948814798794937E-3</v>
      </c>
      <c r="N165" s="25">
        <v>45.234999999999999</v>
      </c>
      <c r="O165" s="25">
        <v>0.23</v>
      </c>
      <c r="P165" s="25">
        <v>305.69288879276962</v>
      </c>
      <c r="Q165" s="206">
        <v>13.83</v>
      </c>
    </row>
    <row r="166" spans="1:17" s="12" customFormat="1" ht="12.75" customHeight="1" x14ac:dyDescent="0.2">
      <c r="A166" s="455"/>
      <c r="B166" s="452" t="s">
        <v>898</v>
      </c>
      <c r="C166" s="153" t="s">
        <v>892</v>
      </c>
      <c r="D166" s="154">
        <v>29</v>
      </c>
      <c r="E166" s="154">
        <v>1987</v>
      </c>
      <c r="F166" s="155">
        <v>14.523</v>
      </c>
      <c r="G166" s="155">
        <v>2.296224</v>
      </c>
      <c r="H166" s="155">
        <v>4.8</v>
      </c>
      <c r="I166" s="155">
        <v>7.4267789999999998</v>
      </c>
      <c r="J166" s="155">
        <v>1510.61</v>
      </c>
      <c r="K166" s="155">
        <v>7.4267789999999998</v>
      </c>
      <c r="L166" s="155">
        <v>1454.7299999999998</v>
      </c>
      <c r="M166" s="156">
        <v>5.1052628322781554E-3</v>
      </c>
      <c r="N166" s="157">
        <v>59.514000000000003</v>
      </c>
      <c r="O166" s="157">
        <v>0.30383461220020214</v>
      </c>
      <c r="P166" s="157">
        <v>306.31576993668932</v>
      </c>
      <c r="Q166" s="203">
        <v>18.23007673201213</v>
      </c>
    </row>
    <row r="167" spans="1:17" s="12" customFormat="1" ht="12.75" customHeight="1" x14ac:dyDescent="0.2">
      <c r="A167" s="455"/>
      <c r="B167" s="452" t="s">
        <v>807</v>
      </c>
      <c r="C167" s="63" t="s">
        <v>792</v>
      </c>
      <c r="D167" s="59">
        <v>10</v>
      </c>
      <c r="E167" s="59">
        <v>1999</v>
      </c>
      <c r="F167" s="60">
        <v>6.4428999999999998</v>
      </c>
      <c r="G167" s="60">
        <v>0</v>
      </c>
      <c r="H167" s="60">
        <v>0</v>
      </c>
      <c r="I167" s="60">
        <v>6.4428999999999998</v>
      </c>
      <c r="J167" s="60">
        <v>1261.9000000000001</v>
      </c>
      <c r="K167" s="60">
        <v>6.4428999999999998</v>
      </c>
      <c r="L167" s="60">
        <v>1261.9000000000001</v>
      </c>
      <c r="M167" s="163">
        <v>5.1057136064664391E-3</v>
      </c>
      <c r="N167" s="61">
        <v>68.888000000000005</v>
      </c>
      <c r="O167" s="61">
        <v>0.35172239892226009</v>
      </c>
      <c r="P167" s="61">
        <v>306.34281638798632</v>
      </c>
      <c r="Q167" s="62">
        <v>21.103343935335605</v>
      </c>
    </row>
    <row r="168" spans="1:17" s="12" customFormat="1" ht="12.75" customHeight="1" x14ac:dyDescent="0.2">
      <c r="A168" s="455"/>
      <c r="B168" s="452" t="s">
        <v>782</v>
      </c>
      <c r="C168" s="186" t="s">
        <v>752</v>
      </c>
      <c r="D168" s="64">
        <v>25</v>
      </c>
      <c r="E168" s="64">
        <v>1978</v>
      </c>
      <c r="F168" s="65">
        <v>9.7170000000000005</v>
      </c>
      <c r="G168" s="65">
        <v>2.1306780000000001</v>
      </c>
      <c r="H168" s="65">
        <v>1</v>
      </c>
      <c r="I168" s="65">
        <v>6.586322</v>
      </c>
      <c r="J168" s="65">
        <v>1284.25</v>
      </c>
      <c r="K168" s="65">
        <v>6.586322</v>
      </c>
      <c r="L168" s="65">
        <v>1284.25</v>
      </c>
      <c r="M168" s="187">
        <v>5.1285357212380771E-3</v>
      </c>
      <c r="N168" s="66">
        <v>70.850000000000009</v>
      </c>
      <c r="O168" s="66">
        <v>0.36335675584971783</v>
      </c>
      <c r="P168" s="66">
        <v>307.71214327428464</v>
      </c>
      <c r="Q168" s="209">
        <v>21.801405350983071</v>
      </c>
    </row>
    <row r="169" spans="1:17" s="12" customFormat="1" ht="12.75" customHeight="1" x14ac:dyDescent="0.2">
      <c r="A169" s="455"/>
      <c r="B169" s="452" t="s">
        <v>449</v>
      </c>
      <c r="C169" s="145" t="s">
        <v>31</v>
      </c>
      <c r="D169" s="24">
        <v>22</v>
      </c>
      <c r="E169" s="24">
        <v>2006</v>
      </c>
      <c r="F169" s="26">
        <v>13.53</v>
      </c>
      <c r="G169" s="146">
        <v>3.0449039999999998</v>
      </c>
      <c r="H169" s="146">
        <v>1.76</v>
      </c>
      <c r="I169" s="26">
        <v>8.7250959999999989</v>
      </c>
      <c r="J169" s="26">
        <v>1698.17</v>
      </c>
      <c r="K169" s="26">
        <v>8.7250959999999989</v>
      </c>
      <c r="L169" s="26">
        <v>1698.17</v>
      </c>
      <c r="M169" s="27">
        <v>5.1379402533315265E-3</v>
      </c>
      <c r="N169" s="25">
        <v>45.234999999999999</v>
      </c>
      <c r="O169" s="25">
        <v>0.23</v>
      </c>
      <c r="P169" s="25">
        <v>308.27641519989157</v>
      </c>
      <c r="Q169" s="206">
        <v>13.94</v>
      </c>
    </row>
    <row r="170" spans="1:17" s="12" customFormat="1" ht="12.75" customHeight="1" x14ac:dyDescent="0.2">
      <c r="A170" s="455"/>
      <c r="B170" s="450" t="s">
        <v>245</v>
      </c>
      <c r="C170" s="173" t="s">
        <v>520</v>
      </c>
      <c r="D170" s="165">
        <v>20</v>
      </c>
      <c r="E170" s="165" t="s">
        <v>33</v>
      </c>
      <c r="F170" s="166">
        <v>10</v>
      </c>
      <c r="G170" s="166">
        <v>1.345</v>
      </c>
      <c r="H170" s="166">
        <v>3.2</v>
      </c>
      <c r="I170" s="166">
        <v>5.4550000000000001</v>
      </c>
      <c r="J170" s="166">
        <v>1054.0899999999999</v>
      </c>
      <c r="K170" s="166">
        <v>5.4550000000000001</v>
      </c>
      <c r="L170" s="166">
        <v>1054.0899999999999</v>
      </c>
      <c r="M170" s="167">
        <v>5.1750799267614722E-3</v>
      </c>
      <c r="N170" s="168">
        <v>72.400000000000006</v>
      </c>
      <c r="O170" s="169">
        <v>0.3746757866975306</v>
      </c>
      <c r="P170" s="169">
        <v>310.50479560568834</v>
      </c>
      <c r="Q170" s="205">
        <v>22.480547201851838</v>
      </c>
    </row>
    <row r="171" spans="1:17" s="12" customFormat="1" ht="12.75" customHeight="1" x14ac:dyDescent="0.2">
      <c r="A171" s="455"/>
      <c r="B171" s="450" t="s">
        <v>860</v>
      </c>
      <c r="C171" s="153" t="s">
        <v>837</v>
      </c>
      <c r="D171" s="154">
        <v>18</v>
      </c>
      <c r="E171" s="154">
        <v>1989</v>
      </c>
      <c r="F171" s="155">
        <v>7.0640000000000001</v>
      </c>
      <c r="G171" s="155">
        <v>0.838615</v>
      </c>
      <c r="H171" s="155">
        <v>1.36</v>
      </c>
      <c r="I171" s="155">
        <v>4.8653870000000001</v>
      </c>
      <c r="J171" s="155">
        <v>937.87</v>
      </c>
      <c r="K171" s="155">
        <v>4.8653870000000001</v>
      </c>
      <c r="L171" s="155">
        <v>937.87</v>
      </c>
      <c r="M171" s="156">
        <v>5.1876987215712196E-3</v>
      </c>
      <c r="N171" s="157">
        <v>71.722000000000008</v>
      </c>
      <c r="O171" s="157">
        <v>0.37207212770853104</v>
      </c>
      <c r="P171" s="157">
        <v>311.26192329427317</v>
      </c>
      <c r="Q171" s="203">
        <v>22.324327662511863</v>
      </c>
    </row>
    <row r="172" spans="1:17" s="12" customFormat="1" ht="12.75" customHeight="1" x14ac:dyDescent="0.2">
      <c r="A172" s="455"/>
      <c r="B172" s="450" t="s">
        <v>181</v>
      </c>
      <c r="C172" s="181" t="s">
        <v>264</v>
      </c>
      <c r="D172" s="30">
        <v>12</v>
      </c>
      <c r="E172" s="30">
        <v>1963</v>
      </c>
      <c r="F172" s="182">
        <v>5.3490000000000002</v>
      </c>
      <c r="G172" s="182">
        <v>0.86699999999999999</v>
      </c>
      <c r="H172" s="182">
        <v>1.69</v>
      </c>
      <c r="I172" s="182">
        <v>2.7919999999999998</v>
      </c>
      <c r="J172" s="182">
        <v>533.91999999999996</v>
      </c>
      <c r="K172" s="182">
        <v>2.7919999999999998</v>
      </c>
      <c r="L172" s="182">
        <v>533.91999999999996</v>
      </c>
      <c r="M172" s="183">
        <v>5.2292478273898713E-3</v>
      </c>
      <c r="N172" s="184">
        <v>58.3</v>
      </c>
      <c r="O172" s="185">
        <v>0.30486514833682948</v>
      </c>
      <c r="P172" s="185">
        <v>313.75486964339228</v>
      </c>
      <c r="Q172" s="208">
        <v>18.291908900209769</v>
      </c>
    </row>
    <row r="173" spans="1:17" s="12" customFormat="1" ht="12.75" customHeight="1" x14ac:dyDescent="0.2">
      <c r="A173" s="455"/>
      <c r="B173" s="450" t="s">
        <v>197</v>
      </c>
      <c r="C173" s="181" t="s">
        <v>268</v>
      </c>
      <c r="D173" s="30">
        <v>45</v>
      </c>
      <c r="E173" s="30">
        <v>1977</v>
      </c>
      <c r="F173" s="182">
        <v>21.850999999999999</v>
      </c>
      <c r="G173" s="182">
        <v>3.9049999999999998</v>
      </c>
      <c r="H173" s="182">
        <v>7.2</v>
      </c>
      <c r="I173" s="182">
        <v>10.746</v>
      </c>
      <c r="J173" s="182">
        <v>2035.18</v>
      </c>
      <c r="K173" s="182">
        <v>10.746</v>
      </c>
      <c r="L173" s="182">
        <v>2035.18</v>
      </c>
      <c r="M173" s="183">
        <v>5.2801226427146497E-3</v>
      </c>
      <c r="N173" s="184">
        <v>68.233999999999995</v>
      </c>
      <c r="O173" s="185">
        <v>0.36028388840299136</v>
      </c>
      <c r="P173" s="185">
        <v>316.80735856287902</v>
      </c>
      <c r="Q173" s="208">
        <v>21.617033304179483</v>
      </c>
    </row>
    <row r="174" spans="1:17" s="12" customFormat="1" ht="12.75" customHeight="1" x14ac:dyDescent="0.2">
      <c r="A174" s="455"/>
      <c r="B174" s="450" t="s">
        <v>181</v>
      </c>
      <c r="C174" s="181" t="s">
        <v>262</v>
      </c>
      <c r="D174" s="30">
        <v>24</v>
      </c>
      <c r="E174" s="30">
        <v>1963</v>
      </c>
      <c r="F174" s="182">
        <v>10.84</v>
      </c>
      <c r="G174" s="182">
        <v>0.86</v>
      </c>
      <c r="H174" s="182">
        <v>3.68</v>
      </c>
      <c r="I174" s="182">
        <v>6.3</v>
      </c>
      <c r="J174" s="182">
        <v>1072.29</v>
      </c>
      <c r="K174" s="182">
        <v>4.5190000000000001</v>
      </c>
      <c r="L174" s="182">
        <v>851.97</v>
      </c>
      <c r="M174" s="183">
        <v>5.3041773771376928E-3</v>
      </c>
      <c r="N174" s="184">
        <v>58.3</v>
      </c>
      <c r="O174" s="185">
        <v>0.30923354108712747</v>
      </c>
      <c r="P174" s="185">
        <v>318.25064262826157</v>
      </c>
      <c r="Q174" s="208">
        <v>18.55401246522765</v>
      </c>
    </row>
    <row r="175" spans="1:17" s="12" customFormat="1" ht="12.75" customHeight="1" x14ac:dyDescent="0.2">
      <c r="A175" s="455"/>
      <c r="B175" s="452" t="s">
        <v>214</v>
      </c>
      <c r="C175" s="174" t="s">
        <v>204</v>
      </c>
      <c r="D175" s="175">
        <v>30</v>
      </c>
      <c r="E175" s="175" t="s">
        <v>33</v>
      </c>
      <c r="F175" s="176">
        <v>17.100000000000001</v>
      </c>
      <c r="G175" s="176">
        <v>3.1</v>
      </c>
      <c r="H175" s="176">
        <v>4.8</v>
      </c>
      <c r="I175" s="176">
        <v>9.1999999999999993</v>
      </c>
      <c r="J175" s="176">
        <v>1717.4</v>
      </c>
      <c r="K175" s="176">
        <v>9.1999999999999993</v>
      </c>
      <c r="L175" s="176">
        <v>1717.4</v>
      </c>
      <c r="M175" s="177">
        <v>5.3299999999999997E-3</v>
      </c>
      <c r="N175" s="178">
        <v>43.4</v>
      </c>
      <c r="O175" s="179">
        <v>0.23</v>
      </c>
      <c r="P175" s="179">
        <v>319.72000000000003</v>
      </c>
      <c r="Q175" s="207">
        <v>13.88</v>
      </c>
    </row>
    <row r="176" spans="1:17" s="12" customFormat="1" ht="12.75" customHeight="1" x14ac:dyDescent="0.2">
      <c r="A176" s="455"/>
      <c r="B176" s="450" t="s">
        <v>860</v>
      </c>
      <c r="C176" s="153" t="s">
        <v>838</v>
      </c>
      <c r="D176" s="154">
        <v>12</v>
      </c>
      <c r="E176" s="154">
        <v>1968</v>
      </c>
      <c r="F176" s="155">
        <v>4.0860000000000003</v>
      </c>
      <c r="G176" s="155">
        <v>0.26173600000000002</v>
      </c>
      <c r="H176" s="155">
        <v>0.96</v>
      </c>
      <c r="I176" s="155">
        <v>2.8642669999999999</v>
      </c>
      <c r="J176" s="155">
        <v>536.53</v>
      </c>
      <c r="K176" s="155">
        <v>2.8642669999999999</v>
      </c>
      <c r="L176" s="155">
        <v>536.53</v>
      </c>
      <c r="M176" s="156">
        <v>5.3385029728067399E-3</v>
      </c>
      <c r="N176" s="157">
        <v>71.722000000000008</v>
      </c>
      <c r="O176" s="157">
        <v>0.38288811021564506</v>
      </c>
      <c r="P176" s="157">
        <v>320.31017836840437</v>
      </c>
      <c r="Q176" s="203">
        <v>22.973286612938701</v>
      </c>
    </row>
    <row r="177" spans="1:17" s="12" customFormat="1" ht="12.75" customHeight="1" x14ac:dyDescent="0.2">
      <c r="A177" s="455"/>
      <c r="B177" s="452" t="s">
        <v>214</v>
      </c>
      <c r="C177" s="174" t="s">
        <v>289</v>
      </c>
      <c r="D177" s="175">
        <v>20</v>
      </c>
      <c r="E177" s="175" t="s">
        <v>33</v>
      </c>
      <c r="F177" s="176">
        <v>10.5</v>
      </c>
      <c r="G177" s="176">
        <v>1.7</v>
      </c>
      <c r="H177" s="176">
        <v>3.2</v>
      </c>
      <c r="I177" s="176">
        <v>5.6</v>
      </c>
      <c r="J177" s="176">
        <v>1040.3</v>
      </c>
      <c r="K177" s="176">
        <v>5.6</v>
      </c>
      <c r="L177" s="176">
        <v>1040.3</v>
      </c>
      <c r="M177" s="177">
        <v>5.3899999999999998E-3</v>
      </c>
      <c r="N177" s="178">
        <v>43.4</v>
      </c>
      <c r="O177" s="179">
        <v>0.23</v>
      </c>
      <c r="P177" s="179">
        <v>323.14</v>
      </c>
      <c r="Q177" s="207">
        <v>14.02</v>
      </c>
    </row>
    <row r="178" spans="1:17" s="12" customFormat="1" ht="12.75" customHeight="1" x14ac:dyDescent="0.2">
      <c r="A178" s="455"/>
      <c r="B178" s="450" t="s">
        <v>860</v>
      </c>
      <c r="C178" s="153" t="s">
        <v>839</v>
      </c>
      <c r="D178" s="154">
        <v>30</v>
      </c>
      <c r="E178" s="154">
        <v>1974</v>
      </c>
      <c r="F178" s="155">
        <v>17.004999999999999</v>
      </c>
      <c r="G178" s="155">
        <v>2.7949220000000001</v>
      </c>
      <c r="H178" s="155">
        <v>4.8</v>
      </c>
      <c r="I178" s="155">
        <v>9.4100780000000004</v>
      </c>
      <c r="J178" s="155">
        <v>1743.53</v>
      </c>
      <c r="K178" s="155">
        <v>9.4100780000000004</v>
      </c>
      <c r="L178" s="155">
        <v>1743.53</v>
      </c>
      <c r="M178" s="156">
        <v>5.3971414314637547E-3</v>
      </c>
      <c r="N178" s="157">
        <v>71.722000000000008</v>
      </c>
      <c r="O178" s="157">
        <v>0.38709377774744347</v>
      </c>
      <c r="P178" s="157">
        <v>323.82848588782531</v>
      </c>
      <c r="Q178" s="203">
        <v>23.225626664846608</v>
      </c>
    </row>
    <row r="179" spans="1:17" s="12" customFormat="1" ht="12.75" customHeight="1" x14ac:dyDescent="0.2">
      <c r="A179" s="455"/>
      <c r="B179" s="450" t="s">
        <v>832</v>
      </c>
      <c r="C179" s="195" t="s">
        <v>811</v>
      </c>
      <c r="D179" s="189">
        <v>20</v>
      </c>
      <c r="E179" s="189">
        <v>1975</v>
      </c>
      <c r="F179" s="155">
        <v>10.941000000000001</v>
      </c>
      <c r="G179" s="155">
        <v>1.5044999999999999</v>
      </c>
      <c r="H179" s="155">
        <v>3.2</v>
      </c>
      <c r="I179" s="155">
        <v>6.2365000000000004</v>
      </c>
      <c r="J179" s="155">
        <v>1147.92</v>
      </c>
      <c r="K179" s="155">
        <v>6.2365000000000004</v>
      </c>
      <c r="L179" s="155">
        <v>1147.92</v>
      </c>
      <c r="M179" s="156">
        <v>5.4328698864032337E-3</v>
      </c>
      <c r="N179" s="157">
        <v>57.661000000000001</v>
      </c>
      <c r="O179" s="157">
        <v>0.31326471051989685</v>
      </c>
      <c r="P179" s="157">
        <v>325.972193184194</v>
      </c>
      <c r="Q179" s="203">
        <v>18.795882631193809</v>
      </c>
    </row>
    <row r="180" spans="1:17" s="12" customFormat="1" ht="12.75" customHeight="1" x14ac:dyDescent="0.2">
      <c r="A180" s="455"/>
      <c r="B180" s="450" t="s">
        <v>832</v>
      </c>
      <c r="C180" s="195" t="s">
        <v>812</v>
      </c>
      <c r="D180" s="189">
        <v>20</v>
      </c>
      <c r="E180" s="189" t="s">
        <v>813</v>
      </c>
      <c r="F180" s="155">
        <v>11.364000000000001</v>
      </c>
      <c r="G180" s="155">
        <v>1.9562580000000001</v>
      </c>
      <c r="H180" s="155">
        <v>3.2</v>
      </c>
      <c r="I180" s="155">
        <v>6.2077400000000003</v>
      </c>
      <c r="J180" s="155">
        <v>1135.0999999999999</v>
      </c>
      <c r="K180" s="155">
        <v>6.2077400000000003</v>
      </c>
      <c r="L180" s="155">
        <v>1135.0999999999999</v>
      </c>
      <c r="M180" s="156">
        <v>5.4688926085807426E-3</v>
      </c>
      <c r="N180" s="157">
        <v>57.661000000000001</v>
      </c>
      <c r="O180" s="157">
        <v>0.31534181670337419</v>
      </c>
      <c r="P180" s="157">
        <v>328.13355651484454</v>
      </c>
      <c r="Q180" s="203">
        <v>18.920509002202451</v>
      </c>
    </row>
    <row r="181" spans="1:17" s="12" customFormat="1" ht="12.75" customHeight="1" x14ac:dyDescent="0.2">
      <c r="A181" s="455"/>
      <c r="B181" s="452" t="s">
        <v>449</v>
      </c>
      <c r="C181" s="145" t="s">
        <v>68</v>
      </c>
      <c r="D181" s="24">
        <v>39</v>
      </c>
      <c r="E181" s="24">
        <v>2007</v>
      </c>
      <c r="F181" s="26">
        <v>21.12</v>
      </c>
      <c r="G181" s="146">
        <v>6.0179999999999998</v>
      </c>
      <c r="H181" s="146">
        <v>1.988</v>
      </c>
      <c r="I181" s="26">
        <v>13.114000000000001</v>
      </c>
      <c r="J181" s="26">
        <v>2368.7800000000002</v>
      </c>
      <c r="K181" s="26">
        <v>13.114000000000001</v>
      </c>
      <c r="L181" s="26">
        <v>2368.7800000000002</v>
      </c>
      <c r="M181" s="27">
        <v>5.5361831829042795E-3</v>
      </c>
      <c r="N181" s="25">
        <v>45.234999999999999</v>
      </c>
      <c r="O181" s="25">
        <v>0.25</v>
      </c>
      <c r="P181" s="25">
        <v>332.17099097425677</v>
      </c>
      <c r="Q181" s="206">
        <v>15.03</v>
      </c>
    </row>
    <row r="182" spans="1:17" s="12" customFormat="1" ht="12.75" customHeight="1" x14ac:dyDescent="0.2">
      <c r="A182" s="455"/>
      <c r="B182" s="452" t="s">
        <v>449</v>
      </c>
      <c r="C182" s="145" t="s">
        <v>437</v>
      </c>
      <c r="D182" s="24">
        <v>72</v>
      </c>
      <c r="E182" s="24">
        <v>2005</v>
      </c>
      <c r="F182" s="26">
        <v>46.84</v>
      </c>
      <c r="G182" s="146">
        <v>16.035603999999999</v>
      </c>
      <c r="H182" s="146">
        <v>1.064397</v>
      </c>
      <c r="I182" s="26">
        <v>29.74</v>
      </c>
      <c r="J182" s="26">
        <v>5346.21</v>
      </c>
      <c r="K182" s="26">
        <v>29.74</v>
      </c>
      <c r="L182" s="26">
        <v>5346.21</v>
      </c>
      <c r="M182" s="27">
        <v>5.5628192682292688E-3</v>
      </c>
      <c r="N182" s="25">
        <v>45.234999999999999</v>
      </c>
      <c r="O182" s="25">
        <v>0.25</v>
      </c>
      <c r="P182" s="25">
        <v>333.76915609375612</v>
      </c>
      <c r="Q182" s="206">
        <v>15.1</v>
      </c>
    </row>
    <row r="183" spans="1:17" s="12" customFormat="1" ht="12.75" customHeight="1" x14ac:dyDescent="0.2">
      <c r="A183" s="455"/>
      <c r="B183" s="450" t="s">
        <v>245</v>
      </c>
      <c r="C183" s="173" t="s">
        <v>238</v>
      </c>
      <c r="D183" s="165">
        <v>16</v>
      </c>
      <c r="E183" s="165" t="s">
        <v>33</v>
      </c>
      <c r="F183" s="166">
        <v>8.0970000000000013</v>
      </c>
      <c r="G183" s="166">
        <v>0.877</v>
      </c>
      <c r="H183" s="166">
        <v>2.56</v>
      </c>
      <c r="I183" s="166">
        <v>4.66</v>
      </c>
      <c r="J183" s="166">
        <v>824.49</v>
      </c>
      <c r="K183" s="166">
        <v>4.66</v>
      </c>
      <c r="L183" s="166">
        <v>824.49</v>
      </c>
      <c r="M183" s="167">
        <v>5.6519787990151485E-3</v>
      </c>
      <c r="N183" s="168">
        <v>72.400000000000006</v>
      </c>
      <c r="O183" s="169">
        <v>0.40920326504869681</v>
      </c>
      <c r="P183" s="169">
        <v>339.11872794090891</v>
      </c>
      <c r="Q183" s="205">
        <v>24.55219590292181</v>
      </c>
    </row>
    <row r="184" spans="1:17" s="12" customFormat="1" ht="12.75" customHeight="1" x14ac:dyDescent="0.2">
      <c r="A184" s="455"/>
      <c r="B184" s="452" t="s">
        <v>913</v>
      </c>
      <c r="C184" s="153" t="s">
        <v>906</v>
      </c>
      <c r="D184" s="154">
        <v>32</v>
      </c>
      <c r="E184" s="154">
        <v>1967</v>
      </c>
      <c r="F184" s="155">
        <v>8.8059999999999992</v>
      </c>
      <c r="G184" s="155">
        <v>0</v>
      </c>
      <c r="H184" s="155">
        <v>0</v>
      </c>
      <c r="I184" s="155">
        <v>8.8060019999999994</v>
      </c>
      <c r="J184" s="155">
        <v>1535</v>
      </c>
      <c r="K184" s="155">
        <v>8.8060019999999994</v>
      </c>
      <c r="L184" s="155">
        <v>1535</v>
      </c>
      <c r="M184" s="156">
        <v>5.7368091205211719E-3</v>
      </c>
      <c r="N184" s="157">
        <v>68.016000000000005</v>
      </c>
      <c r="O184" s="157">
        <v>0.39019480914136806</v>
      </c>
      <c r="P184" s="157">
        <v>344.2085472312703</v>
      </c>
      <c r="Q184" s="203">
        <v>23.411688548482083</v>
      </c>
    </row>
    <row r="185" spans="1:17" s="12" customFormat="1" ht="12.75" customHeight="1" x14ac:dyDescent="0.2">
      <c r="A185" s="455"/>
      <c r="B185" s="450" t="s">
        <v>832</v>
      </c>
      <c r="C185" s="195" t="s">
        <v>814</v>
      </c>
      <c r="D185" s="189">
        <v>24</v>
      </c>
      <c r="E185" s="189">
        <v>1965</v>
      </c>
      <c r="F185" s="155">
        <v>8.9780999999999995</v>
      </c>
      <c r="G185" s="155">
        <v>2.2949999999999999</v>
      </c>
      <c r="H185" s="155">
        <v>0.24</v>
      </c>
      <c r="I185" s="155">
        <v>6.443098</v>
      </c>
      <c r="J185" s="155">
        <v>1110.8699999999999</v>
      </c>
      <c r="K185" s="155">
        <v>6.443098</v>
      </c>
      <c r="L185" s="155">
        <v>1110.8699999999999</v>
      </c>
      <c r="M185" s="156">
        <v>5.8000468101578051E-3</v>
      </c>
      <c r="N185" s="157">
        <v>57.661000000000001</v>
      </c>
      <c r="O185" s="157">
        <v>0.33443649912050921</v>
      </c>
      <c r="P185" s="157">
        <v>348.00280860946833</v>
      </c>
      <c r="Q185" s="203">
        <v>20.066189947230551</v>
      </c>
    </row>
    <row r="186" spans="1:17" s="12" customFormat="1" ht="12.75" customHeight="1" x14ac:dyDescent="0.2">
      <c r="A186" s="455"/>
      <c r="B186" s="452" t="s">
        <v>352</v>
      </c>
      <c r="C186" s="147" t="s">
        <v>347</v>
      </c>
      <c r="D186" s="148">
        <v>40</v>
      </c>
      <c r="E186" s="148">
        <v>1973</v>
      </c>
      <c r="F186" s="149">
        <v>20.9</v>
      </c>
      <c r="G186" s="149">
        <v>2.8</v>
      </c>
      <c r="H186" s="149">
        <v>6.4</v>
      </c>
      <c r="I186" s="149">
        <v>11.6</v>
      </c>
      <c r="J186" s="149">
        <v>1992</v>
      </c>
      <c r="K186" s="149">
        <v>11.6</v>
      </c>
      <c r="L186" s="149">
        <v>1992</v>
      </c>
      <c r="M186" s="150">
        <f>K186/L186</f>
        <v>5.823293172690763E-3</v>
      </c>
      <c r="N186" s="151">
        <v>52.97</v>
      </c>
      <c r="O186" s="152">
        <f>M186*N186</f>
        <v>0.30845983935742971</v>
      </c>
      <c r="P186" s="152">
        <f>M186*60*1000</f>
        <v>349.39759036144579</v>
      </c>
      <c r="Q186" s="202">
        <f>P186*N186/1000</f>
        <v>18.507590361445782</v>
      </c>
    </row>
    <row r="187" spans="1:17" s="12" customFormat="1" ht="12.75" customHeight="1" x14ac:dyDescent="0.2">
      <c r="A187" s="455"/>
      <c r="B187" s="450" t="s">
        <v>181</v>
      </c>
      <c r="C187" s="181" t="s">
        <v>263</v>
      </c>
      <c r="D187" s="30">
        <v>12</v>
      </c>
      <c r="E187" s="30">
        <v>1960</v>
      </c>
      <c r="F187" s="182">
        <v>5.5</v>
      </c>
      <c r="G187" s="182">
        <v>0.66</v>
      </c>
      <c r="H187" s="182">
        <v>1.7</v>
      </c>
      <c r="I187" s="182">
        <v>3.14</v>
      </c>
      <c r="J187" s="182">
        <v>530.4</v>
      </c>
      <c r="K187" s="182">
        <v>2.847</v>
      </c>
      <c r="L187" s="182">
        <v>487.41</v>
      </c>
      <c r="M187" s="183">
        <v>5.8410783529266935E-3</v>
      </c>
      <c r="N187" s="184">
        <v>58.3</v>
      </c>
      <c r="O187" s="185">
        <v>0.34053486797562621</v>
      </c>
      <c r="P187" s="185">
        <v>350.46470117560165</v>
      </c>
      <c r="Q187" s="208">
        <v>20.432092078537575</v>
      </c>
    </row>
    <row r="188" spans="1:17" s="12" customFormat="1" ht="12.75" customHeight="1" x14ac:dyDescent="0.2">
      <c r="A188" s="455"/>
      <c r="B188" s="450" t="s">
        <v>287</v>
      </c>
      <c r="C188" s="181" t="s">
        <v>639</v>
      </c>
      <c r="D188" s="30">
        <v>12</v>
      </c>
      <c r="E188" s="30">
        <v>1958</v>
      </c>
      <c r="F188" s="182">
        <v>4.9000000000000004</v>
      </c>
      <c r="G188" s="182">
        <v>1.6</v>
      </c>
      <c r="H188" s="182">
        <v>1.206</v>
      </c>
      <c r="I188" s="182">
        <v>3.3</v>
      </c>
      <c r="J188" s="182">
        <v>563.53</v>
      </c>
      <c r="K188" s="182">
        <v>3.3</v>
      </c>
      <c r="L188" s="182">
        <v>563.5</v>
      </c>
      <c r="M188" s="183">
        <v>5.8562555456965395E-3</v>
      </c>
      <c r="N188" s="184">
        <v>71.7</v>
      </c>
      <c r="O188" s="185">
        <v>0.41989352262644192</v>
      </c>
      <c r="P188" s="185">
        <v>351.37533274179236</v>
      </c>
      <c r="Q188" s="208">
        <v>25.193611357586512</v>
      </c>
    </row>
    <row r="189" spans="1:17" s="12" customFormat="1" ht="12.75" customHeight="1" x14ac:dyDescent="0.2">
      <c r="A189" s="455"/>
      <c r="B189" s="450" t="s">
        <v>565</v>
      </c>
      <c r="C189" s="164" t="s">
        <v>547</v>
      </c>
      <c r="D189" s="165">
        <v>32</v>
      </c>
      <c r="E189" s="165">
        <v>1962</v>
      </c>
      <c r="F189" s="166">
        <v>14.211001</v>
      </c>
      <c r="G189" s="166">
        <v>2.0820449999999999</v>
      </c>
      <c r="H189" s="166">
        <v>5.0529999999999999</v>
      </c>
      <c r="I189" s="166">
        <v>7.0759559999999997</v>
      </c>
      <c r="J189" s="166">
        <v>1207.6600000000001</v>
      </c>
      <c r="K189" s="166">
        <v>7.0759559999999997</v>
      </c>
      <c r="L189" s="166">
        <v>1207.6600000000001</v>
      </c>
      <c r="M189" s="167">
        <v>5.8592285908285434E-3</v>
      </c>
      <c r="N189" s="168">
        <v>52.756</v>
      </c>
      <c r="O189" s="169">
        <v>0.30910946353775065</v>
      </c>
      <c r="P189" s="169">
        <v>351.55371544971257</v>
      </c>
      <c r="Q189" s="205">
        <v>18.546567812265035</v>
      </c>
    </row>
    <row r="190" spans="1:17" s="12" customFormat="1" ht="12.75" customHeight="1" x14ac:dyDescent="0.2">
      <c r="A190" s="455"/>
      <c r="B190" s="450" t="s">
        <v>245</v>
      </c>
      <c r="C190" s="164" t="s">
        <v>521</v>
      </c>
      <c r="D190" s="165">
        <v>20</v>
      </c>
      <c r="E190" s="165">
        <v>2011</v>
      </c>
      <c r="F190" s="166">
        <v>10.927</v>
      </c>
      <c r="G190" s="166">
        <v>2.7029999999999998</v>
      </c>
      <c r="H190" s="166">
        <v>1.6</v>
      </c>
      <c r="I190" s="166">
        <v>6.6239999999999997</v>
      </c>
      <c r="J190" s="166">
        <v>1113.22</v>
      </c>
      <c r="K190" s="166">
        <v>6.6239999999999997</v>
      </c>
      <c r="L190" s="166">
        <v>1113.22</v>
      </c>
      <c r="M190" s="167">
        <v>5.9503063186072827E-3</v>
      </c>
      <c r="N190" s="168">
        <v>72.400000000000006</v>
      </c>
      <c r="O190" s="169">
        <v>0.43080217746716731</v>
      </c>
      <c r="P190" s="169">
        <v>357.01837911643696</v>
      </c>
      <c r="Q190" s="205">
        <v>25.848130648030036</v>
      </c>
    </row>
    <row r="191" spans="1:17" s="12" customFormat="1" ht="12.75" customHeight="1" x14ac:dyDescent="0.2">
      <c r="A191" s="455"/>
      <c r="B191" s="452" t="s">
        <v>449</v>
      </c>
      <c r="C191" s="145" t="s">
        <v>434</v>
      </c>
      <c r="D191" s="24">
        <v>38</v>
      </c>
      <c r="E191" s="24">
        <v>2004</v>
      </c>
      <c r="F191" s="26">
        <v>19.55</v>
      </c>
      <c r="G191" s="146">
        <v>5.58005</v>
      </c>
      <c r="H191" s="146">
        <v>0</v>
      </c>
      <c r="I191" s="26">
        <v>14.22</v>
      </c>
      <c r="J191" s="26">
        <v>2371.6999999999998</v>
      </c>
      <c r="K191" s="26">
        <v>14.22</v>
      </c>
      <c r="L191" s="26">
        <v>2371.6999999999998</v>
      </c>
      <c r="M191" s="27">
        <v>5.9956992874309577E-3</v>
      </c>
      <c r="N191" s="25">
        <v>45.234999999999999</v>
      </c>
      <c r="O191" s="25">
        <v>0.27</v>
      </c>
      <c r="P191" s="25">
        <v>359.74195724585746</v>
      </c>
      <c r="Q191" s="206">
        <v>16.27</v>
      </c>
    </row>
    <row r="192" spans="1:17" s="12" customFormat="1" ht="12.75" customHeight="1" x14ac:dyDescent="0.2">
      <c r="A192" s="455"/>
      <c r="B192" s="452" t="s">
        <v>898</v>
      </c>
      <c r="C192" s="153" t="s">
        <v>893</v>
      </c>
      <c r="D192" s="154">
        <v>13</v>
      </c>
      <c r="E192" s="154">
        <v>1962</v>
      </c>
      <c r="F192" s="155">
        <v>7.0019999999999998</v>
      </c>
      <c r="G192" s="155">
        <v>0.87949500000000003</v>
      </c>
      <c r="H192" s="155">
        <v>2.56</v>
      </c>
      <c r="I192" s="155">
        <v>3.5625049999999998</v>
      </c>
      <c r="J192" s="155">
        <v>583.82000000000005</v>
      </c>
      <c r="K192" s="155">
        <v>3.5625049999999998</v>
      </c>
      <c r="L192" s="155">
        <v>583.82000000000005</v>
      </c>
      <c r="M192" s="156">
        <v>6.1020605666129964E-3</v>
      </c>
      <c r="N192" s="157">
        <v>59.514000000000003</v>
      </c>
      <c r="O192" s="157">
        <v>0.36315803256140589</v>
      </c>
      <c r="P192" s="157">
        <v>366.1236339967798</v>
      </c>
      <c r="Q192" s="203">
        <v>21.789481953684355</v>
      </c>
    </row>
    <row r="193" spans="1:17" s="12" customFormat="1" ht="12.75" customHeight="1" x14ac:dyDescent="0.2">
      <c r="A193" s="455"/>
      <c r="B193" s="450" t="s">
        <v>832</v>
      </c>
      <c r="C193" s="195" t="s">
        <v>815</v>
      </c>
      <c r="D193" s="189">
        <v>20</v>
      </c>
      <c r="E193" s="189">
        <v>1975</v>
      </c>
      <c r="F193" s="155">
        <v>12.406000000000001</v>
      </c>
      <c r="G193" s="155">
        <v>2.2185000000000001</v>
      </c>
      <c r="H193" s="155">
        <v>3.2</v>
      </c>
      <c r="I193" s="155">
        <v>6.9874999999999998</v>
      </c>
      <c r="J193" s="155">
        <v>1127.03</v>
      </c>
      <c r="K193" s="155">
        <v>6.9874999999999998</v>
      </c>
      <c r="L193" s="155">
        <v>1127.03</v>
      </c>
      <c r="M193" s="156">
        <v>6.1999236932468527E-3</v>
      </c>
      <c r="N193" s="157">
        <v>57.661000000000001</v>
      </c>
      <c r="O193" s="157">
        <v>0.35749380007630677</v>
      </c>
      <c r="P193" s="157">
        <v>371.99542159481115</v>
      </c>
      <c r="Q193" s="203">
        <v>21.449628004578408</v>
      </c>
    </row>
    <row r="194" spans="1:17" s="12" customFormat="1" ht="12.75" customHeight="1" x14ac:dyDescent="0.2">
      <c r="A194" s="455"/>
      <c r="B194" s="450" t="s">
        <v>181</v>
      </c>
      <c r="C194" s="181" t="s">
        <v>261</v>
      </c>
      <c r="D194" s="30">
        <v>10</v>
      </c>
      <c r="E194" s="30">
        <v>1981</v>
      </c>
      <c r="F194" s="182">
        <v>3.1320000000000001</v>
      </c>
      <c r="G194" s="182"/>
      <c r="H194" s="182"/>
      <c r="I194" s="182">
        <v>3.1320000000000001</v>
      </c>
      <c r="J194" s="182">
        <v>490.99</v>
      </c>
      <c r="K194" s="182">
        <v>3.1320000000000001</v>
      </c>
      <c r="L194" s="182">
        <v>490.99</v>
      </c>
      <c r="M194" s="183">
        <v>6.378948654758753E-3</v>
      </c>
      <c r="N194" s="184">
        <v>58.3</v>
      </c>
      <c r="O194" s="185">
        <v>0.37189270657243528</v>
      </c>
      <c r="P194" s="185">
        <v>382.73691928552518</v>
      </c>
      <c r="Q194" s="208">
        <v>22.313562394346118</v>
      </c>
    </row>
    <row r="195" spans="1:17" s="12" customFormat="1" ht="12.75" customHeight="1" x14ac:dyDescent="0.2">
      <c r="A195" s="455"/>
      <c r="B195" s="450" t="s">
        <v>565</v>
      </c>
      <c r="C195" s="164" t="s">
        <v>155</v>
      </c>
      <c r="D195" s="165">
        <v>32</v>
      </c>
      <c r="E195" s="165">
        <v>1961</v>
      </c>
      <c r="F195" s="166">
        <v>14.118001</v>
      </c>
      <c r="G195" s="166">
        <v>1.2650399999999999</v>
      </c>
      <c r="H195" s="166">
        <v>4.9859999999999998</v>
      </c>
      <c r="I195" s="166">
        <v>7.8669609999999999</v>
      </c>
      <c r="J195" s="166">
        <v>1204.29</v>
      </c>
      <c r="K195" s="166">
        <v>7.8669609999999999</v>
      </c>
      <c r="L195" s="166">
        <v>1204.29</v>
      </c>
      <c r="M195" s="167">
        <v>6.5324473341138766E-3</v>
      </c>
      <c r="N195" s="168">
        <v>52.756</v>
      </c>
      <c r="O195" s="169">
        <v>0.3446257915585117</v>
      </c>
      <c r="P195" s="169">
        <v>391.94684004683262</v>
      </c>
      <c r="Q195" s="205">
        <v>20.677547493510701</v>
      </c>
    </row>
    <row r="196" spans="1:17" s="12" customFormat="1" ht="12.75" customHeight="1" x14ac:dyDescent="0.2">
      <c r="A196" s="455"/>
      <c r="B196" s="452" t="s">
        <v>913</v>
      </c>
      <c r="C196" s="153" t="s">
        <v>907</v>
      </c>
      <c r="D196" s="154">
        <v>29</v>
      </c>
      <c r="E196" s="154">
        <v>1960</v>
      </c>
      <c r="F196" s="155">
        <v>7.8380000000000001</v>
      </c>
      <c r="G196" s="155">
        <v>0</v>
      </c>
      <c r="H196" s="155">
        <v>0</v>
      </c>
      <c r="I196" s="155">
        <v>7.8379989999999999</v>
      </c>
      <c r="J196" s="155">
        <v>1187.67</v>
      </c>
      <c r="K196" s="155">
        <v>7.8379989999999999</v>
      </c>
      <c r="L196" s="155">
        <v>1187.67</v>
      </c>
      <c r="M196" s="156">
        <v>6.599475443515454E-3</v>
      </c>
      <c r="N196" s="157">
        <v>68.016000000000005</v>
      </c>
      <c r="O196" s="157">
        <v>0.44886992176614715</v>
      </c>
      <c r="P196" s="157">
        <v>395.96852661092726</v>
      </c>
      <c r="Q196" s="203">
        <v>26.932195305968833</v>
      </c>
    </row>
    <row r="197" spans="1:17" s="12" customFormat="1" ht="12.75" customHeight="1" x14ac:dyDescent="0.2">
      <c r="A197" s="455"/>
      <c r="B197" s="452" t="s">
        <v>146</v>
      </c>
      <c r="C197" s="158" t="s">
        <v>123</v>
      </c>
      <c r="D197" s="159">
        <v>12</v>
      </c>
      <c r="E197" s="159">
        <v>1983</v>
      </c>
      <c r="F197" s="160">
        <v>5.0449999999999999</v>
      </c>
      <c r="G197" s="160"/>
      <c r="H197" s="160"/>
      <c r="I197" s="160">
        <v>5.0449999999999999</v>
      </c>
      <c r="J197" s="160">
        <v>762.17</v>
      </c>
      <c r="K197" s="160">
        <v>5.0449999999999999</v>
      </c>
      <c r="L197" s="160">
        <v>762.17</v>
      </c>
      <c r="M197" s="161">
        <v>6.6192581707493082E-3</v>
      </c>
      <c r="N197" s="162">
        <v>54.173000000000002</v>
      </c>
      <c r="O197" s="162">
        <v>0.35858507288400226</v>
      </c>
      <c r="P197" s="162">
        <v>397.15549024495851</v>
      </c>
      <c r="Q197" s="204">
        <v>21.515104373040135</v>
      </c>
    </row>
    <row r="198" spans="1:17" s="12" customFormat="1" ht="12.75" customHeight="1" x14ac:dyDescent="0.2">
      <c r="A198" s="455"/>
      <c r="B198" s="452" t="s">
        <v>782</v>
      </c>
      <c r="C198" s="186" t="s">
        <v>753</v>
      </c>
      <c r="D198" s="64">
        <v>54</v>
      </c>
      <c r="E198" s="64">
        <v>1992</v>
      </c>
      <c r="F198" s="65">
        <v>31.266999999999999</v>
      </c>
      <c r="G198" s="65">
        <v>5.1741029999999997</v>
      </c>
      <c r="H198" s="65">
        <v>8.64</v>
      </c>
      <c r="I198" s="65">
        <v>17.452901000000001</v>
      </c>
      <c r="J198" s="65">
        <v>2632.94</v>
      </c>
      <c r="K198" s="65">
        <v>17.452901000000001</v>
      </c>
      <c r="L198" s="65">
        <v>2632.94</v>
      </c>
      <c r="M198" s="187">
        <v>6.6286740297917916E-3</v>
      </c>
      <c r="N198" s="66">
        <v>70.850000000000009</v>
      </c>
      <c r="O198" s="66">
        <v>0.4696415550107485</v>
      </c>
      <c r="P198" s="66">
        <v>397.72044178750747</v>
      </c>
      <c r="Q198" s="209">
        <v>28.178493300644906</v>
      </c>
    </row>
    <row r="199" spans="1:17" s="12" customFormat="1" ht="12.75" customHeight="1" x14ac:dyDescent="0.2">
      <c r="A199" s="455"/>
      <c r="B199" s="450" t="s">
        <v>181</v>
      </c>
      <c r="C199" s="181" t="s">
        <v>266</v>
      </c>
      <c r="D199" s="30">
        <v>12</v>
      </c>
      <c r="E199" s="30">
        <v>1987</v>
      </c>
      <c r="F199" s="182">
        <v>4.8499999999999996</v>
      </c>
      <c r="G199" s="182"/>
      <c r="H199" s="182"/>
      <c r="I199" s="182">
        <v>4.8499999999999996</v>
      </c>
      <c r="J199" s="182">
        <v>711.66</v>
      </c>
      <c r="K199" s="182">
        <v>4.8499999999999996</v>
      </c>
      <c r="L199" s="182">
        <v>711.66</v>
      </c>
      <c r="M199" s="183">
        <v>6.8150521316358934E-3</v>
      </c>
      <c r="N199" s="184">
        <v>58.3</v>
      </c>
      <c r="O199" s="185">
        <v>0.39731753927437258</v>
      </c>
      <c r="P199" s="185">
        <v>408.90312789815357</v>
      </c>
      <c r="Q199" s="208">
        <v>23.83905235646235</v>
      </c>
    </row>
    <row r="200" spans="1:17" s="12" customFormat="1" ht="12.75" customHeight="1" x14ac:dyDescent="0.2">
      <c r="A200" s="455"/>
      <c r="B200" s="452" t="s">
        <v>218</v>
      </c>
      <c r="C200" s="164" t="s">
        <v>360</v>
      </c>
      <c r="D200" s="165">
        <v>48</v>
      </c>
      <c r="E200" s="165">
        <v>1961</v>
      </c>
      <c r="F200" s="166">
        <v>28.099</v>
      </c>
      <c r="G200" s="166">
        <v>4.3029999999999999</v>
      </c>
      <c r="H200" s="166">
        <v>7.68</v>
      </c>
      <c r="I200" s="166">
        <v>16.116</v>
      </c>
      <c r="J200" s="166">
        <v>2296.96</v>
      </c>
      <c r="K200" s="166">
        <v>16.116</v>
      </c>
      <c r="L200" s="166">
        <v>2296.96</v>
      </c>
      <c r="M200" s="167">
        <v>7.0162301476734464E-3</v>
      </c>
      <c r="N200" s="168">
        <v>46.1</v>
      </c>
      <c r="O200" s="169">
        <v>0.32344820980774591</v>
      </c>
      <c r="P200" s="169">
        <v>420.97380886040679</v>
      </c>
      <c r="Q200" s="205">
        <v>19.406892588464753</v>
      </c>
    </row>
    <row r="201" spans="1:17" s="12" customFormat="1" ht="12.75" customHeight="1" x14ac:dyDescent="0.2">
      <c r="A201" s="455"/>
      <c r="B201" s="450" t="s">
        <v>832</v>
      </c>
      <c r="C201" s="195" t="s">
        <v>816</v>
      </c>
      <c r="D201" s="189">
        <v>8</v>
      </c>
      <c r="E201" s="189">
        <v>1970</v>
      </c>
      <c r="F201" s="155">
        <v>3.3940000000000001</v>
      </c>
      <c r="G201" s="155">
        <v>0.57813599999999998</v>
      </c>
      <c r="H201" s="155">
        <v>0.08</v>
      </c>
      <c r="I201" s="155">
        <v>2.7358639999999999</v>
      </c>
      <c r="J201" s="155">
        <v>389.07</v>
      </c>
      <c r="K201" s="155">
        <v>2.7358639999999999</v>
      </c>
      <c r="L201" s="155">
        <v>389.07</v>
      </c>
      <c r="M201" s="156">
        <v>7.0318040455445031E-3</v>
      </c>
      <c r="N201" s="157">
        <v>57.661000000000001</v>
      </c>
      <c r="O201" s="157">
        <v>0.40546085307014162</v>
      </c>
      <c r="P201" s="157">
        <v>421.9082427326702</v>
      </c>
      <c r="Q201" s="203">
        <v>24.327651184208499</v>
      </c>
    </row>
    <row r="202" spans="1:17" s="12" customFormat="1" ht="12.75" customHeight="1" x14ac:dyDescent="0.2">
      <c r="A202" s="455"/>
      <c r="B202" s="452" t="s">
        <v>913</v>
      </c>
      <c r="C202" s="153" t="s">
        <v>908</v>
      </c>
      <c r="D202" s="154">
        <v>32</v>
      </c>
      <c r="E202" s="154">
        <v>1965</v>
      </c>
      <c r="F202" s="155">
        <v>10.236000000000001</v>
      </c>
      <c r="G202" s="155">
        <v>0</v>
      </c>
      <c r="H202" s="155">
        <v>0</v>
      </c>
      <c r="I202" s="155">
        <v>10.236002000000001</v>
      </c>
      <c r="J202" s="155">
        <v>1419.59</v>
      </c>
      <c r="K202" s="155">
        <v>10.236002000000001</v>
      </c>
      <c r="L202" s="155">
        <v>1419.59</v>
      </c>
      <c r="M202" s="156">
        <v>7.2105340274304566E-3</v>
      </c>
      <c r="N202" s="157">
        <v>68.016000000000005</v>
      </c>
      <c r="O202" s="157">
        <v>0.49043168240970997</v>
      </c>
      <c r="P202" s="157">
        <v>432.63204164582743</v>
      </c>
      <c r="Q202" s="203">
        <v>29.425900944582601</v>
      </c>
    </row>
    <row r="203" spans="1:17" s="12" customFormat="1" ht="12.75" customHeight="1" x14ac:dyDescent="0.2">
      <c r="A203" s="455"/>
      <c r="B203" s="452" t="s">
        <v>218</v>
      </c>
      <c r="C203" s="164" t="s">
        <v>358</v>
      </c>
      <c r="D203" s="165">
        <v>50</v>
      </c>
      <c r="E203" s="165">
        <v>1971</v>
      </c>
      <c r="F203" s="166">
        <v>30.779</v>
      </c>
      <c r="G203" s="166">
        <v>3.911</v>
      </c>
      <c r="H203" s="166">
        <v>8</v>
      </c>
      <c r="I203" s="166">
        <v>18.867000000000001</v>
      </c>
      <c r="J203" s="166">
        <v>2563.1999999999998</v>
      </c>
      <c r="K203" s="166">
        <v>18.867000000000001</v>
      </c>
      <c r="L203" s="166">
        <v>2563.1999999999998</v>
      </c>
      <c r="M203" s="167">
        <v>7.3607209737827726E-3</v>
      </c>
      <c r="N203" s="168">
        <v>46.1</v>
      </c>
      <c r="O203" s="169">
        <v>0.33932923689138583</v>
      </c>
      <c r="P203" s="169">
        <v>441.64325842696633</v>
      </c>
      <c r="Q203" s="205">
        <v>20.35975421348315</v>
      </c>
    </row>
    <row r="204" spans="1:17" s="12" customFormat="1" ht="12.75" customHeight="1" x14ac:dyDescent="0.2">
      <c r="A204" s="455"/>
      <c r="B204" s="452" t="s">
        <v>146</v>
      </c>
      <c r="C204" s="158" t="s">
        <v>109</v>
      </c>
      <c r="D204" s="159">
        <v>30</v>
      </c>
      <c r="E204" s="159">
        <v>2007</v>
      </c>
      <c r="F204" s="160">
        <v>17.640999999999998</v>
      </c>
      <c r="G204" s="160">
        <v>4.5789499999999999</v>
      </c>
      <c r="H204" s="160">
        <v>2.4</v>
      </c>
      <c r="I204" s="160">
        <v>10.663</v>
      </c>
      <c r="J204" s="160">
        <v>1423.9</v>
      </c>
      <c r="K204" s="160">
        <v>10.663</v>
      </c>
      <c r="L204" s="160">
        <v>1423.9</v>
      </c>
      <c r="M204" s="161">
        <v>7.4885876817192215E-3</v>
      </c>
      <c r="N204" s="162">
        <v>54.173000000000002</v>
      </c>
      <c r="O204" s="162">
        <v>0.40567926048177538</v>
      </c>
      <c r="P204" s="162">
        <v>449.31526090315327</v>
      </c>
      <c r="Q204" s="204">
        <v>24.340755628906521</v>
      </c>
    </row>
    <row r="205" spans="1:17" s="12" customFormat="1" ht="12.75" customHeight="1" x14ac:dyDescent="0.2">
      <c r="A205" s="455"/>
      <c r="B205" s="450" t="s">
        <v>181</v>
      </c>
      <c r="C205" s="181" t="s">
        <v>265</v>
      </c>
      <c r="D205" s="30">
        <v>11</v>
      </c>
      <c r="E205" s="30">
        <v>1962</v>
      </c>
      <c r="F205" s="182">
        <v>6.5600000000000005</v>
      </c>
      <c r="G205" s="182">
        <v>0.4</v>
      </c>
      <c r="H205" s="182">
        <v>1.76</v>
      </c>
      <c r="I205" s="182">
        <v>4.4000000000000004</v>
      </c>
      <c r="J205" s="182">
        <v>537.08000000000004</v>
      </c>
      <c r="K205" s="182">
        <v>3.4940000000000002</v>
      </c>
      <c r="L205" s="182">
        <v>451.69</v>
      </c>
      <c r="M205" s="183">
        <v>7.7353937434966463E-3</v>
      </c>
      <c r="N205" s="184">
        <v>58.3</v>
      </c>
      <c r="O205" s="185">
        <v>0.45097345524585447</v>
      </c>
      <c r="P205" s="185">
        <v>464.12362460979875</v>
      </c>
      <c r="Q205" s="208">
        <v>27.058407314751264</v>
      </c>
    </row>
    <row r="206" spans="1:17" s="12" customFormat="1" ht="12.75" customHeight="1" x14ac:dyDescent="0.2">
      <c r="A206" s="455"/>
      <c r="B206" s="452" t="s">
        <v>352</v>
      </c>
      <c r="C206" s="147" t="s">
        <v>346</v>
      </c>
      <c r="D206" s="148">
        <v>9</v>
      </c>
      <c r="E206" s="148">
        <v>1983</v>
      </c>
      <c r="F206" s="149">
        <v>5.2</v>
      </c>
      <c r="G206" s="149">
        <v>0.4</v>
      </c>
      <c r="H206" s="149">
        <v>1.4</v>
      </c>
      <c r="I206" s="149">
        <v>3.4</v>
      </c>
      <c r="J206" s="149">
        <v>434.26</v>
      </c>
      <c r="K206" s="149">
        <v>3.4</v>
      </c>
      <c r="L206" s="149">
        <v>434.26</v>
      </c>
      <c r="M206" s="150">
        <f>K206/L206</f>
        <v>7.8294109519642611E-3</v>
      </c>
      <c r="N206" s="151">
        <v>52.97</v>
      </c>
      <c r="O206" s="152">
        <f>M206*N206</f>
        <v>0.41472389812554689</v>
      </c>
      <c r="P206" s="152">
        <f>M206*60*1000</f>
        <v>469.76465711785562</v>
      </c>
      <c r="Q206" s="202">
        <f>P206*N206/1000</f>
        <v>24.88343388753281</v>
      </c>
    </row>
    <row r="207" spans="1:17" s="12" customFormat="1" ht="12.75" customHeight="1" x14ac:dyDescent="0.2">
      <c r="A207" s="455"/>
      <c r="B207" s="452" t="s">
        <v>218</v>
      </c>
      <c r="C207" s="164" t="s">
        <v>359</v>
      </c>
      <c r="D207" s="165">
        <v>60</v>
      </c>
      <c r="E207" s="165">
        <v>1964</v>
      </c>
      <c r="F207" s="166">
        <v>36.302</v>
      </c>
      <c r="G207" s="166">
        <v>5.1859999999999999</v>
      </c>
      <c r="H207" s="166">
        <v>9.6</v>
      </c>
      <c r="I207" s="166">
        <v>21.515999999999998</v>
      </c>
      <c r="J207" s="166">
        <v>2708.67</v>
      </c>
      <c r="K207" s="166">
        <v>21.515999999999998</v>
      </c>
      <c r="L207" s="166">
        <v>2708.67</v>
      </c>
      <c r="M207" s="167">
        <v>7.9433818073076454E-3</v>
      </c>
      <c r="N207" s="168">
        <v>46.1</v>
      </c>
      <c r="O207" s="169">
        <v>0.36618990131688245</v>
      </c>
      <c r="P207" s="169">
        <v>476.60290843845871</v>
      </c>
      <c r="Q207" s="205">
        <v>21.971394079012949</v>
      </c>
    </row>
    <row r="208" spans="1:17" s="12" customFormat="1" ht="12.75" customHeight="1" x14ac:dyDescent="0.2">
      <c r="A208" s="455"/>
      <c r="B208" s="450" t="s">
        <v>832</v>
      </c>
      <c r="C208" s="195" t="s">
        <v>817</v>
      </c>
      <c r="D208" s="189">
        <v>38</v>
      </c>
      <c r="E208" s="189">
        <v>1978</v>
      </c>
      <c r="F208" s="155">
        <v>24.936</v>
      </c>
      <c r="G208" s="155">
        <v>3.4717229999999999</v>
      </c>
      <c r="H208" s="155">
        <v>5.92</v>
      </c>
      <c r="I208" s="155">
        <v>15.544276999999999</v>
      </c>
      <c r="J208" s="155">
        <v>1934.43</v>
      </c>
      <c r="K208" s="155">
        <v>15.544276999999999</v>
      </c>
      <c r="L208" s="155">
        <v>1934.43</v>
      </c>
      <c r="M208" s="156">
        <v>8.0355851594526538E-3</v>
      </c>
      <c r="N208" s="157">
        <v>57.661000000000001</v>
      </c>
      <c r="O208" s="157">
        <v>0.4633398758791995</v>
      </c>
      <c r="P208" s="157">
        <v>482.13510956715919</v>
      </c>
      <c r="Q208" s="203">
        <v>27.800392552751969</v>
      </c>
    </row>
    <row r="209" spans="1:17" s="12" customFormat="1" ht="12.75" customHeight="1" x14ac:dyDescent="0.2">
      <c r="A209" s="455"/>
      <c r="B209" s="450" t="s">
        <v>107</v>
      </c>
      <c r="C209" s="170" t="s">
        <v>79</v>
      </c>
      <c r="D209" s="28">
        <v>4</v>
      </c>
      <c r="E209" s="29" t="s">
        <v>33</v>
      </c>
      <c r="F209" s="171">
        <v>2.0099999999999998</v>
      </c>
      <c r="G209" s="171">
        <v>0.4</v>
      </c>
      <c r="H209" s="171">
        <v>0.04</v>
      </c>
      <c r="I209" s="171">
        <v>1.57</v>
      </c>
      <c r="J209" s="172">
        <v>193.25</v>
      </c>
      <c r="K209" s="171">
        <v>1.57</v>
      </c>
      <c r="L209" s="172">
        <v>193.25</v>
      </c>
      <c r="M209" s="150">
        <v>8.1200000000000005E-3</v>
      </c>
      <c r="N209" s="151">
        <v>56.7</v>
      </c>
      <c r="O209" s="152">
        <v>0.46</v>
      </c>
      <c r="P209" s="152">
        <v>487.45</v>
      </c>
      <c r="Q209" s="202">
        <v>27.64</v>
      </c>
    </row>
    <row r="210" spans="1:17" s="12" customFormat="1" ht="12.75" customHeight="1" x14ac:dyDescent="0.2">
      <c r="A210" s="455"/>
      <c r="B210" s="450" t="s">
        <v>832</v>
      </c>
      <c r="C210" s="195" t="s">
        <v>818</v>
      </c>
      <c r="D210" s="189">
        <v>33</v>
      </c>
      <c r="E210" s="189">
        <v>1985</v>
      </c>
      <c r="F210" s="155">
        <v>25.559000000000001</v>
      </c>
      <c r="G210" s="155">
        <v>3.4604520000000001</v>
      </c>
      <c r="H210" s="155">
        <v>5.28</v>
      </c>
      <c r="I210" s="155">
        <v>16.818552</v>
      </c>
      <c r="J210" s="155">
        <v>2059.6</v>
      </c>
      <c r="K210" s="155">
        <v>16.818552</v>
      </c>
      <c r="L210" s="155">
        <v>2059.6</v>
      </c>
      <c r="M210" s="156">
        <v>8.1659312487861718E-3</v>
      </c>
      <c r="N210" s="157">
        <v>57.661000000000001</v>
      </c>
      <c r="O210" s="157">
        <v>0.47085576173625948</v>
      </c>
      <c r="P210" s="157">
        <v>489.95587492717027</v>
      </c>
      <c r="Q210" s="203">
        <v>28.251345704175563</v>
      </c>
    </row>
    <row r="211" spans="1:17" s="12" customFormat="1" ht="12.75" customHeight="1" x14ac:dyDescent="0.2">
      <c r="A211" s="455"/>
      <c r="B211" s="452" t="s">
        <v>218</v>
      </c>
      <c r="C211" s="164" t="s">
        <v>353</v>
      </c>
      <c r="D211" s="165">
        <v>48</v>
      </c>
      <c r="E211" s="165">
        <v>1961</v>
      </c>
      <c r="F211" s="166">
        <v>32.654000000000003</v>
      </c>
      <c r="G211" s="166">
        <v>4.75</v>
      </c>
      <c r="H211" s="166">
        <v>7.68</v>
      </c>
      <c r="I211" s="166">
        <v>20.224</v>
      </c>
      <c r="J211" s="166">
        <v>2393.7600000000002</v>
      </c>
      <c r="K211" s="166">
        <v>20.224</v>
      </c>
      <c r="L211" s="166">
        <v>2393.7600000000002</v>
      </c>
      <c r="M211" s="167">
        <v>8.4486331127598419E-3</v>
      </c>
      <c r="N211" s="168">
        <v>46.1</v>
      </c>
      <c r="O211" s="169">
        <v>0.38948198649822874</v>
      </c>
      <c r="P211" s="169">
        <v>506.91798676559051</v>
      </c>
      <c r="Q211" s="205">
        <v>23.368919189893724</v>
      </c>
    </row>
    <row r="212" spans="1:17" s="12" customFormat="1" ht="12.75" customHeight="1" x14ac:dyDescent="0.2">
      <c r="A212" s="455"/>
      <c r="B212" s="450" t="s">
        <v>181</v>
      </c>
      <c r="C212" s="181" t="s">
        <v>163</v>
      </c>
      <c r="D212" s="30">
        <v>40</v>
      </c>
      <c r="E212" s="30">
        <v>1998</v>
      </c>
      <c r="F212" s="182">
        <v>27.9</v>
      </c>
      <c r="G212" s="182">
        <v>3</v>
      </c>
      <c r="H212" s="182">
        <v>6.4</v>
      </c>
      <c r="I212" s="182">
        <v>18.5</v>
      </c>
      <c r="J212" s="182">
        <v>2183.6999999999998</v>
      </c>
      <c r="K212" s="182">
        <v>18.137</v>
      </c>
      <c r="L212" s="182">
        <v>2133.8000000000002</v>
      </c>
      <c r="M212" s="183">
        <v>8.4998594057549906E-3</v>
      </c>
      <c r="N212" s="184">
        <v>58.3</v>
      </c>
      <c r="O212" s="185">
        <v>0.49554180335551595</v>
      </c>
      <c r="P212" s="185">
        <v>509.99156434529948</v>
      </c>
      <c r="Q212" s="208">
        <v>29.732508201330958</v>
      </c>
    </row>
    <row r="213" spans="1:17" s="12" customFormat="1" ht="12.75" customHeight="1" x14ac:dyDescent="0.2">
      <c r="A213" s="455"/>
      <c r="B213" s="450" t="s">
        <v>748</v>
      </c>
      <c r="C213" s="63" t="s">
        <v>696</v>
      </c>
      <c r="D213" s="59">
        <v>90</v>
      </c>
      <c r="E213" s="59">
        <v>1967</v>
      </c>
      <c r="F213" s="60">
        <v>39.448</v>
      </c>
      <c r="G213" s="60">
        <v>0</v>
      </c>
      <c r="H213" s="60">
        <v>0</v>
      </c>
      <c r="I213" s="60">
        <v>39.448</v>
      </c>
      <c r="J213" s="60">
        <v>4485</v>
      </c>
      <c r="K213" s="60">
        <v>39.448</v>
      </c>
      <c r="L213" s="60">
        <v>4485</v>
      </c>
      <c r="M213" s="163">
        <v>8.7955406911928644E-3</v>
      </c>
      <c r="N213" s="61">
        <v>54.718000000000011</v>
      </c>
      <c r="O213" s="61">
        <v>0.48127439554069124</v>
      </c>
      <c r="P213" s="61">
        <v>527.73244147157186</v>
      </c>
      <c r="Q213" s="62">
        <v>28.876463732441476</v>
      </c>
    </row>
    <row r="214" spans="1:17" s="12" customFormat="1" ht="12.75" customHeight="1" x14ac:dyDescent="0.2">
      <c r="A214" s="455"/>
      <c r="B214" s="450" t="s">
        <v>748</v>
      </c>
      <c r="C214" s="63" t="s">
        <v>697</v>
      </c>
      <c r="D214" s="59">
        <v>30</v>
      </c>
      <c r="E214" s="59">
        <v>1967</v>
      </c>
      <c r="F214" s="60">
        <v>13.863</v>
      </c>
      <c r="G214" s="60">
        <v>0</v>
      </c>
      <c r="H214" s="60">
        <v>0</v>
      </c>
      <c r="I214" s="60">
        <v>13.863</v>
      </c>
      <c r="J214" s="60">
        <v>1550</v>
      </c>
      <c r="K214" s="60">
        <v>13.863</v>
      </c>
      <c r="L214" s="60">
        <v>1550</v>
      </c>
      <c r="M214" s="163">
        <v>8.9438709677419348E-3</v>
      </c>
      <c r="N214" s="61">
        <v>54.718000000000011</v>
      </c>
      <c r="O214" s="61">
        <v>0.48939073161290331</v>
      </c>
      <c r="P214" s="61">
        <v>536.63225806451612</v>
      </c>
      <c r="Q214" s="62">
        <v>29.3634438967742</v>
      </c>
    </row>
    <row r="215" spans="1:17" s="12" customFormat="1" ht="12.75" customHeight="1" x14ac:dyDescent="0.2">
      <c r="A215" s="455"/>
      <c r="B215" s="452" t="s">
        <v>218</v>
      </c>
      <c r="C215" s="164" t="s">
        <v>362</v>
      </c>
      <c r="D215" s="165">
        <v>72</v>
      </c>
      <c r="E215" s="165">
        <v>1976</v>
      </c>
      <c r="F215" s="166">
        <v>52.93</v>
      </c>
      <c r="G215" s="166">
        <v>6.4820000000000002</v>
      </c>
      <c r="H215" s="166">
        <v>11.52</v>
      </c>
      <c r="I215" s="166">
        <v>34.927999999999997</v>
      </c>
      <c r="J215" s="166">
        <v>3727.87</v>
      </c>
      <c r="K215" s="166">
        <v>34.927999999999997</v>
      </c>
      <c r="L215" s="166">
        <v>3727.87</v>
      </c>
      <c r="M215" s="167">
        <v>9.369425435972821E-3</v>
      </c>
      <c r="N215" s="168">
        <v>46.1</v>
      </c>
      <c r="O215" s="169">
        <v>0.43193051259834708</v>
      </c>
      <c r="P215" s="169">
        <v>562.16552615836929</v>
      </c>
      <c r="Q215" s="205">
        <v>25.915830755900824</v>
      </c>
    </row>
    <row r="216" spans="1:17" s="12" customFormat="1" ht="12.75" customHeight="1" x14ac:dyDescent="0.2">
      <c r="A216" s="455"/>
      <c r="B216" s="452" t="s">
        <v>898</v>
      </c>
      <c r="C216" s="153" t="s">
        <v>894</v>
      </c>
      <c r="D216" s="154">
        <v>10</v>
      </c>
      <c r="E216" s="154">
        <v>1984</v>
      </c>
      <c r="F216" s="155">
        <v>11.821999999999999</v>
      </c>
      <c r="G216" s="155">
        <v>1.5812040000000001</v>
      </c>
      <c r="H216" s="155">
        <v>4.32</v>
      </c>
      <c r="I216" s="155">
        <v>5.9207979999999996</v>
      </c>
      <c r="J216" s="155">
        <v>609.70000000000005</v>
      </c>
      <c r="K216" s="155">
        <v>5.9207979999999996</v>
      </c>
      <c r="L216" s="155">
        <v>609.70000000000005</v>
      </c>
      <c r="M216" s="156">
        <v>9.7110021321961601E-3</v>
      </c>
      <c r="N216" s="157">
        <v>59.514000000000003</v>
      </c>
      <c r="O216" s="157">
        <v>0.57794058089552225</v>
      </c>
      <c r="P216" s="157">
        <v>582.66012793176958</v>
      </c>
      <c r="Q216" s="203">
        <v>34.676434853731337</v>
      </c>
    </row>
    <row r="217" spans="1:17" s="12" customFormat="1" ht="12.75" customHeight="1" x14ac:dyDescent="0.2">
      <c r="A217" s="455"/>
      <c r="B217" s="452" t="s">
        <v>218</v>
      </c>
      <c r="C217" s="164" t="s">
        <v>361</v>
      </c>
      <c r="D217" s="165">
        <v>72</v>
      </c>
      <c r="E217" s="165">
        <v>1977</v>
      </c>
      <c r="F217" s="166">
        <v>55.682000000000002</v>
      </c>
      <c r="G217" s="166">
        <v>7.0970000000000004</v>
      </c>
      <c r="H217" s="166">
        <v>11.52</v>
      </c>
      <c r="I217" s="166">
        <v>37.064999999999998</v>
      </c>
      <c r="J217" s="166">
        <v>3727.89</v>
      </c>
      <c r="K217" s="166">
        <v>37.064999999999998</v>
      </c>
      <c r="L217" s="166">
        <v>3727.89</v>
      </c>
      <c r="M217" s="167">
        <v>9.9426216975286291E-3</v>
      </c>
      <c r="N217" s="168">
        <v>46.1</v>
      </c>
      <c r="O217" s="169">
        <v>0.45835486025606981</v>
      </c>
      <c r="P217" s="169">
        <v>596.55730185171774</v>
      </c>
      <c r="Q217" s="205">
        <v>27.501291615364188</v>
      </c>
    </row>
    <row r="218" spans="1:17" s="12" customFormat="1" ht="12.75" customHeight="1" x14ac:dyDescent="0.2">
      <c r="A218" s="455"/>
      <c r="B218" s="452" t="s">
        <v>218</v>
      </c>
      <c r="C218" s="164" t="s">
        <v>354</v>
      </c>
      <c r="D218" s="165">
        <v>64</v>
      </c>
      <c r="E218" s="165">
        <v>1961</v>
      </c>
      <c r="F218" s="166">
        <v>44.402999999999999</v>
      </c>
      <c r="G218" s="166">
        <v>4.6379999999999999</v>
      </c>
      <c r="H218" s="166">
        <v>10.24</v>
      </c>
      <c r="I218" s="166">
        <v>29.524999999999999</v>
      </c>
      <c r="J218" s="166">
        <v>2955.74</v>
      </c>
      <c r="K218" s="166">
        <v>29.524999999999999</v>
      </c>
      <c r="L218" s="166">
        <v>2955.74</v>
      </c>
      <c r="M218" s="167">
        <v>9.9890382780623461E-3</v>
      </c>
      <c r="N218" s="168">
        <v>46.1</v>
      </c>
      <c r="O218" s="169">
        <v>0.46049466461867417</v>
      </c>
      <c r="P218" s="169">
        <v>599.34229668374076</v>
      </c>
      <c r="Q218" s="205">
        <v>27.629679877120449</v>
      </c>
    </row>
    <row r="219" spans="1:17" s="12" customFormat="1" ht="12.75" customHeight="1" x14ac:dyDescent="0.2">
      <c r="A219" s="455"/>
      <c r="B219" s="452" t="s">
        <v>218</v>
      </c>
      <c r="C219" s="164" t="s">
        <v>356</v>
      </c>
      <c r="D219" s="165">
        <v>60</v>
      </c>
      <c r="E219" s="165">
        <v>1985</v>
      </c>
      <c r="F219" s="166">
        <v>48.628</v>
      </c>
      <c r="G219" s="166">
        <v>6.202</v>
      </c>
      <c r="H219" s="166">
        <v>9.6</v>
      </c>
      <c r="I219" s="166">
        <v>32.825000000000003</v>
      </c>
      <c r="J219" s="166">
        <v>3224.06</v>
      </c>
      <c r="K219" s="166">
        <v>32.825000000000003</v>
      </c>
      <c r="L219" s="166">
        <v>3224.06</v>
      </c>
      <c r="M219" s="167">
        <v>1.0181262135320064E-2</v>
      </c>
      <c r="N219" s="168">
        <v>46.1</v>
      </c>
      <c r="O219" s="169">
        <v>0.469356184438255</v>
      </c>
      <c r="P219" s="169">
        <v>610.87572811920393</v>
      </c>
      <c r="Q219" s="205">
        <v>28.161371066295303</v>
      </c>
    </row>
    <row r="220" spans="1:17" s="12" customFormat="1" ht="12.75" customHeight="1" x14ac:dyDescent="0.2">
      <c r="A220" s="455"/>
      <c r="B220" s="452" t="s">
        <v>218</v>
      </c>
      <c r="C220" s="164" t="s">
        <v>355</v>
      </c>
      <c r="D220" s="165">
        <v>36</v>
      </c>
      <c r="E220" s="165">
        <v>1986</v>
      </c>
      <c r="F220" s="166">
        <v>34.334000000000003</v>
      </c>
      <c r="G220" s="166">
        <v>3.2410000000000001</v>
      </c>
      <c r="H220" s="166">
        <v>8.64</v>
      </c>
      <c r="I220" s="166">
        <v>22.452999999999999</v>
      </c>
      <c r="J220" s="166">
        <v>2117.0700000000002</v>
      </c>
      <c r="K220" s="166">
        <v>22.452999999999999</v>
      </c>
      <c r="L220" s="166">
        <v>2117.0700000000002</v>
      </c>
      <c r="M220" s="167">
        <v>1.0605695607608628E-2</v>
      </c>
      <c r="N220" s="168">
        <v>46.1</v>
      </c>
      <c r="O220" s="169">
        <v>0.4889225675107578</v>
      </c>
      <c r="P220" s="169">
        <v>636.34173645651765</v>
      </c>
      <c r="Q220" s="205">
        <v>29.335354050645464</v>
      </c>
    </row>
    <row r="221" spans="1:17" s="12" customFormat="1" ht="12.75" customHeight="1" x14ac:dyDescent="0.2">
      <c r="A221" s="455"/>
      <c r="B221" s="450" t="s">
        <v>860</v>
      </c>
      <c r="C221" s="153" t="s">
        <v>840</v>
      </c>
      <c r="D221" s="154">
        <v>11</v>
      </c>
      <c r="E221" s="154">
        <v>1976</v>
      </c>
      <c r="F221" s="155">
        <v>5.2720000000000002</v>
      </c>
      <c r="G221" s="155">
        <v>0</v>
      </c>
      <c r="H221" s="155">
        <v>0</v>
      </c>
      <c r="I221" s="155">
        <v>5.2719990000000001</v>
      </c>
      <c r="J221" s="155">
        <v>496.05</v>
      </c>
      <c r="K221" s="155">
        <v>5.2719990000000001</v>
      </c>
      <c r="L221" s="155">
        <v>496.05</v>
      </c>
      <c r="M221" s="156">
        <v>1.0627958875113397E-2</v>
      </c>
      <c r="N221" s="157">
        <v>71.722000000000008</v>
      </c>
      <c r="O221" s="157">
        <v>0.76225846644088313</v>
      </c>
      <c r="P221" s="157">
        <v>637.6775325068038</v>
      </c>
      <c r="Q221" s="203">
        <v>45.735507986452994</v>
      </c>
    </row>
    <row r="222" spans="1:17" s="12" customFormat="1" ht="12.75" customHeight="1" thickBot="1" x14ac:dyDescent="0.25">
      <c r="A222" s="456"/>
      <c r="B222" s="453" t="s">
        <v>218</v>
      </c>
      <c r="C222" s="211" t="s">
        <v>357</v>
      </c>
      <c r="D222" s="212">
        <v>60</v>
      </c>
      <c r="E222" s="212">
        <v>1985</v>
      </c>
      <c r="F222" s="213">
        <v>51.594000000000001</v>
      </c>
      <c r="G222" s="213">
        <v>7.2080000000000002</v>
      </c>
      <c r="H222" s="213">
        <v>9.6</v>
      </c>
      <c r="I222" s="213">
        <v>34.784999999999997</v>
      </c>
      <c r="J222" s="213">
        <v>3252.23</v>
      </c>
      <c r="K222" s="213">
        <v>34.784999999999997</v>
      </c>
      <c r="L222" s="213">
        <v>3252.23</v>
      </c>
      <c r="M222" s="214">
        <v>1.0695738001309869E-2</v>
      </c>
      <c r="N222" s="215">
        <v>46.1</v>
      </c>
      <c r="O222" s="216">
        <v>0.49307352186038494</v>
      </c>
      <c r="P222" s="216">
        <v>641.74428007859206</v>
      </c>
      <c r="Q222" s="217">
        <v>29.584411311623093</v>
      </c>
    </row>
    <row r="223" spans="1:17" s="12" customFormat="1" ht="12.75" customHeight="1" x14ac:dyDescent="0.2">
      <c r="A223" s="51" t="s">
        <v>25</v>
      </c>
      <c r="B223" s="446" t="s">
        <v>245</v>
      </c>
      <c r="C223" s="227" t="s">
        <v>239</v>
      </c>
      <c r="D223" s="228">
        <v>65</v>
      </c>
      <c r="E223" s="228" t="s">
        <v>33</v>
      </c>
      <c r="F223" s="229">
        <v>22.47</v>
      </c>
      <c r="G223" s="229">
        <v>3.5049999999999999</v>
      </c>
      <c r="H223" s="229">
        <v>10.311999999999999</v>
      </c>
      <c r="I223" s="229">
        <v>8.6530000000000005</v>
      </c>
      <c r="J223" s="229">
        <v>2338.13</v>
      </c>
      <c r="K223" s="229">
        <v>8.6530000000000005</v>
      </c>
      <c r="L223" s="229">
        <v>2338.13</v>
      </c>
      <c r="M223" s="230">
        <v>3.7008207413616865E-3</v>
      </c>
      <c r="N223" s="231">
        <v>72.400000000000006</v>
      </c>
      <c r="O223" s="232">
        <v>0.26793942167458612</v>
      </c>
      <c r="P223" s="232">
        <v>222.04924448170118</v>
      </c>
      <c r="Q223" s="233">
        <v>16.076365300475167</v>
      </c>
    </row>
    <row r="224" spans="1:17" s="12" customFormat="1" ht="12.75" customHeight="1" x14ac:dyDescent="0.2">
      <c r="A224" s="52"/>
      <c r="B224" s="18" t="s">
        <v>782</v>
      </c>
      <c r="C224" s="234" t="s">
        <v>754</v>
      </c>
      <c r="D224" s="235">
        <v>22</v>
      </c>
      <c r="E224" s="235">
        <v>1994</v>
      </c>
      <c r="F224" s="236">
        <v>10.488</v>
      </c>
      <c r="G224" s="236">
        <v>2.2216619999999998</v>
      </c>
      <c r="H224" s="236">
        <v>3.52</v>
      </c>
      <c r="I224" s="236">
        <v>4.7463360000000003</v>
      </c>
      <c r="J224" s="236">
        <v>1162.77</v>
      </c>
      <c r="K224" s="236">
        <v>4.7463360000000003</v>
      </c>
      <c r="L224" s="236">
        <v>1162.77</v>
      </c>
      <c r="M224" s="237">
        <v>4.0819216182048047E-3</v>
      </c>
      <c r="N224" s="238">
        <v>70.850000000000009</v>
      </c>
      <c r="O224" s="238">
        <v>0.28920414664981042</v>
      </c>
      <c r="P224" s="238">
        <v>244.91529709228828</v>
      </c>
      <c r="Q224" s="239">
        <v>17.352248798988629</v>
      </c>
    </row>
    <row r="225" spans="1:17" s="12" customFormat="1" ht="12.75" customHeight="1" x14ac:dyDescent="0.2">
      <c r="A225" s="52"/>
      <c r="B225" s="19" t="s">
        <v>245</v>
      </c>
      <c r="C225" s="240" t="s">
        <v>522</v>
      </c>
      <c r="D225" s="241">
        <v>6</v>
      </c>
      <c r="E225" s="241" t="s">
        <v>33</v>
      </c>
      <c r="F225" s="242">
        <v>1.9160000000000001</v>
      </c>
      <c r="G225" s="242">
        <v>0.51</v>
      </c>
      <c r="H225" s="242">
        <v>0.06</v>
      </c>
      <c r="I225" s="242">
        <v>1.3460000000000001</v>
      </c>
      <c r="J225" s="242">
        <v>325.38</v>
      </c>
      <c r="K225" s="242">
        <v>1.3460000000000001</v>
      </c>
      <c r="L225" s="242">
        <v>325.38</v>
      </c>
      <c r="M225" s="243">
        <v>4.1367017026246239E-3</v>
      </c>
      <c r="N225" s="244">
        <v>72.400000000000006</v>
      </c>
      <c r="O225" s="245">
        <v>0.29949720327002277</v>
      </c>
      <c r="P225" s="245">
        <v>248.20210215747744</v>
      </c>
      <c r="Q225" s="246">
        <v>17.96983219620137</v>
      </c>
    </row>
    <row r="226" spans="1:17" s="12" customFormat="1" ht="12.75" customHeight="1" x14ac:dyDescent="0.2">
      <c r="A226" s="52"/>
      <c r="B226" s="19" t="s">
        <v>63</v>
      </c>
      <c r="C226" s="240" t="s">
        <v>226</v>
      </c>
      <c r="D226" s="241">
        <v>45</v>
      </c>
      <c r="E226" s="241" t="s">
        <v>33</v>
      </c>
      <c r="F226" s="242"/>
      <c r="G226" s="242">
        <v>3.0089999999999999</v>
      </c>
      <c r="H226" s="242">
        <v>7.04</v>
      </c>
      <c r="I226" s="242">
        <v>9.7140009999999997</v>
      </c>
      <c r="J226" s="242">
        <v>2331.34</v>
      </c>
      <c r="K226" s="242">
        <v>9.7140009999999997</v>
      </c>
      <c r="L226" s="242">
        <v>2331.34</v>
      </c>
      <c r="M226" s="243">
        <v>4.1667028404265352E-3</v>
      </c>
      <c r="N226" s="244">
        <v>49.2</v>
      </c>
      <c r="O226" s="245">
        <v>0.20500177974898554</v>
      </c>
      <c r="P226" s="245">
        <v>250.00217042559214</v>
      </c>
      <c r="Q226" s="246">
        <v>12.300106784939135</v>
      </c>
    </row>
    <row r="227" spans="1:17" s="12" customFormat="1" ht="12.75" customHeight="1" x14ac:dyDescent="0.2">
      <c r="A227" s="52"/>
      <c r="B227" s="19" t="s">
        <v>748</v>
      </c>
      <c r="C227" s="247" t="s">
        <v>708</v>
      </c>
      <c r="D227" s="248">
        <v>36</v>
      </c>
      <c r="E227" s="248">
        <v>1987</v>
      </c>
      <c r="F227" s="249">
        <v>22.163</v>
      </c>
      <c r="G227" s="249">
        <v>4.3618759999999996</v>
      </c>
      <c r="H227" s="249">
        <v>8.64</v>
      </c>
      <c r="I227" s="249">
        <v>9.1611270000000005</v>
      </c>
      <c r="J227" s="249">
        <v>2176.88</v>
      </c>
      <c r="K227" s="249">
        <v>9.1611270000000005</v>
      </c>
      <c r="L227" s="249">
        <v>2176.88</v>
      </c>
      <c r="M227" s="250">
        <v>4.2083748300319719E-3</v>
      </c>
      <c r="N227" s="251">
        <v>55.045000000000002</v>
      </c>
      <c r="O227" s="251">
        <v>0.23164999251910989</v>
      </c>
      <c r="P227" s="251">
        <v>252.5024898019183</v>
      </c>
      <c r="Q227" s="252">
        <v>13.898999551146593</v>
      </c>
    </row>
    <row r="228" spans="1:17" s="12" customFormat="1" ht="12.75" customHeight="1" x14ac:dyDescent="0.2">
      <c r="A228" s="52"/>
      <c r="B228" s="18" t="s">
        <v>449</v>
      </c>
      <c r="C228" s="253" t="s">
        <v>439</v>
      </c>
      <c r="D228" s="254">
        <v>72</v>
      </c>
      <c r="E228" s="254">
        <v>1975</v>
      </c>
      <c r="F228" s="255">
        <v>26.23</v>
      </c>
      <c r="G228" s="256">
        <v>6.80952</v>
      </c>
      <c r="H228" s="256">
        <v>3.3004799999999999</v>
      </c>
      <c r="I228" s="255">
        <v>16.12</v>
      </c>
      <c r="J228" s="255">
        <v>3784.12</v>
      </c>
      <c r="K228" s="255">
        <v>16.12</v>
      </c>
      <c r="L228" s="255">
        <v>3784.12</v>
      </c>
      <c r="M228" s="257">
        <v>4.2599071911038769E-3</v>
      </c>
      <c r="N228" s="258">
        <v>45.234999999999999</v>
      </c>
      <c r="O228" s="258">
        <v>0.19</v>
      </c>
      <c r="P228" s="258">
        <v>255.59443146623261</v>
      </c>
      <c r="Q228" s="259">
        <v>11.56</v>
      </c>
    </row>
    <row r="229" spans="1:17" s="12" customFormat="1" ht="12.75" customHeight="1" x14ac:dyDescent="0.2">
      <c r="A229" s="52"/>
      <c r="B229" s="18" t="s">
        <v>199</v>
      </c>
      <c r="C229" s="240" t="s">
        <v>613</v>
      </c>
      <c r="D229" s="241">
        <v>75</v>
      </c>
      <c r="E229" s="241">
        <v>1973</v>
      </c>
      <c r="F229" s="242">
        <v>35.921999999999997</v>
      </c>
      <c r="G229" s="242">
        <v>6.7190000000000003</v>
      </c>
      <c r="H229" s="242">
        <v>12</v>
      </c>
      <c r="I229" s="242">
        <v>17.202999999999996</v>
      </c>
      <c r="J229" s="242">
        <v>3986.33</v>
      </c>
      <c r="K229" s="242">
        <v>17.202999999999999</v>
      </c>
      <c r="L229" s="242">
        <v>3986.33</v>
      </c>
      <c r="M229" s="243">
        <v>4.3154982151502761E-3</v>
      </c>
      <c r="N229" s="244">
        <v>46.43</v>
      </c>
      <c r="O229" s="245">
        <v>0.20036858212942732</v>
      </c>
      <c r="P229" s="245">
        <v>258.92989290901659</v>
      </c>
      <c r="Q229" s="246">
        <v>12.022114927765641</v>
      </c>
    </row>
    <row r="230" spans="1:17" s="12" customFormat="1" ht="12.75" customHeight="1" x14ac:dyDescent="0.2">
      <c r="A230" s="52"/>
      <c r="B230" s="19" t="s">
        <v>63</v>
      </c>
      <c r="C230" s="240" t="s">
        <v>498</v>
      </c>
      <c r="D230" s="241">
        <v>37</v>
      </c>
      <c r="E230" s="241" t="s">
        <v>33</v>
      </c>
      <c r="F230" s="242"/>
      <c r="G230" s="242">
        <v>2.3969999999999998</v>
      </c>
      <c r="H230" s="242">
        <v>5.92</v>
      </c>
      <c r="I230" s="242">
        <v>9.6830010000000009</v>
      </c>
      <c r="J230" s="242">
        <v>2232.48</v>
      </c>
      <c r="K230" s="242">
        <v>9.6830010000000009</v>
      </c>
      <c r="L230" s="242">
        <v>2232.48</v>
      </c>
      <c r="M230" s="243">
        <v>4.3373293377768221E-3</v>
      </c>
      <c r="N230" s="244">
        <v>49.2</v>
      </c>
      <c r="O230" s="245">
        <v>0.21339660341861966</v>
      </c>
      <c r="P230" s="245">
        <v>260.23976026660932</v>
      </c>
      <c r="Q230" s="246">
        <v>12.80379620511718</v>
      </c>
    </row>
    <row r="231" spans="1:17" s="12" customFormat="1" ht="12.75" customHeight="1" x14ac:dyDescent="0.2">
      <c r="A231" s="52"/>
      <c r="B231" s="19" t="s">
        <v>198</v>
      </c>
      <c r="C231" s="260" t="s">
        <v>581</v>
      </c>
      <c r="D231" s="261">
        <v>20</v>
      </c>
      <c r="E231" s="261">
        <v>1989</v>
      </c>
      <c r="F231" s="262">
        <v>9.9329999999999998</v>
      </c>
      <c r="G231" s="262">
        <v>2.145</v>
      </c>
      <c r="H231" s="262">
        <v>3.2010000000000001</v>
      </c>
      <c r="I231" s="262">
        <v>4.5869999999999997</v>
      </c>
      <c r="J231" s="262">
        <v>1042.6199999999999</v>
      </c>
      <c r="K231" s="262">
        <v>4.5869999999999997</v>
      </c>
      <c r="L231" s="262">
        <v>1042.6199999999999</v>
      </c>
      <c r="M231" s="263">
        <v>4.3994935834724067E-3</v>
      </c>
      <c r="N231" s="264">
        <v>60.930999999999997</v>
      </c>
      <c r="O231" s="265">
        <v>0.26806554353455719</v>
      </c>
      <c r="P231" s="265">
        <v>263.96961500834436</v>
      </c>
      <c r="Q231" s="266">
        <v>16.083932612073429</v>
      </c>
    </row>
    <row r="232" spans="1:17" s="12" customFormat="1" ht="12.75" customHeight="1" x14ac:dyDescent="0.2">
      <c r="A232" s="52"/>
      <c r="B232" s="19" t="s">
        <v>198</v>
      </c>
      <c r="C232" s="260" t="s">
        <v>584</v>
      </c>
      <c r="D232" s="261">
        <v>9</v>
      </c>
      <c r="E232" s="261">
        <v>1991</v>
      </c>
      <c r="F232" s="262">
        <v>5.1260000000000003</v>
      </c>
      <c r="G232" s="262">
        <v>1.36</v>
      </c>
      <c r="H232" s="262">
        <v>1.44</v>
      </c>
      <c r="I232" s="262">
        <v>2.3260000000000001</v>
      </c>
      <c r="J232" s="262">
        <v>520.64</v>
      </c>
      <c r="K232" s="262">
        <v>2.3260000000000001</v>
      </c>
      <c r="L232" s="262">
        <v>520.64</v>
      </c>
      <c r="M232" s="263">
        <v>4.4675783650891211E-3</v>
      </c>
      <c r="N232" s="264">
        <v>60.930999999999997</v>
      </c>
      <c r="O232" s="265">
        <v>0.27221401736324524</v>
      </c>
      <c r="P232" s="265">
        <v>268.05470190534726</v>
      </c>
      <c r="Q232" s="266">
        <v>16.332841041794712</v>
      </c>
    </row>
    <row r="233" spans="1:17" s="12" customFormat="1" ht="12.75" customHeight="1" x14ac:dyDescent="0.2">
      <c r="A233" s="52"/>
      <c r="B233" s="19" t="s">
        <v>198</v>
      </c>
      <c r="C233" s="260" t="s">
        <v>580</v>
      </c>
      <c r="D233" s="261">
        <v>40</v>
      </c>
      <c r="E233" s="261">
        <v>1975</v>
      </c>
      <c r="F233" s="262">
        <v>20.768000000000001</v>
      </c>
      <c r="G233" s="262">
        <v>4.4770000000000003</v>
      </c>
      <c r="H233" s="262">
        <v>6.2409999999999997</v>
      </c>
      <c r="I233" s="262">
        <v>10.050000000000001</v>
      </c>
      <c r="J233" s="262">
        <v>2215.37</v>
      </c>
      <c r="K233" s="262">
        <v>10.050000000000001</v>
      </c>
      <c r="L233" s="262">
        <v>2215.37</v>
      </c>
      <c r="M233" s="263">
        <v>4.5364882615545037E-3</v>
      </c>
      <c r="N233" s="264">
        <v>60.930999999999997</v>
      </c>
      <c r="O233" s="265">
        <v>0.27641276626477745</v>
      </c>
      <c r="P233" s="265">
        <v>272.1892956932702</v>
      </c>
      <c r="Q233" s="266">
        <v>16.584765975886647</v>
      </c>
    </row>
    <row r="234" spans="1:17" s="12" customFormat="1" ht="11.25" customHeight="1" x14ac:dyDescent="0.2">
      <c r="A234" s="52"/>
      <c r="B234" s="19" t="s">
        <v>63</v>
      </c>
      <c r="C234" s="240" t="s">
        <v>499</v>
      </c>
      <c r="D234" s="241">
        <v>24</v>
      </c>
      <c r="E234" s="241" t="s">
        <v>33</v>
      </c>
      <c r="F234" s="242"/>
      <c r="G234" s="242">
        <v>1.3618530000000002</v>
      </c>
      <c r="H234" s="242">
        <v>3.84</v>
      </c>
      <c r="I234" s="242">
        <v>5.1452999999999998</v>
      </c>
      <c r="J234" s="242">
        <v>1127.22</v>
      </c>
      <c r="K234" s="242">
        <v>5.1452999999999998</v>
      </c>
      <c r="L234" s="242">
        <v>1127.22</v>
      </c>
      <c r="M234" s="243">
        <v>4.5645925373928777E-3</v>
      </c>
      <c r="N234" s="244">
        <v>49.2</v>
      </c>
      <c r="O234" s="245">
        <v>0.22457795283972959</v>
      </c>
      <c r="P234" s="245">
        <v>273.87555224357266</v>
      </c>
      <c r="Q234" s="246">
        <v>13.474677170383774</v>
      </c>
    </row>
    <row r="235" spans="1:17" s="12" customFormat="1" ht="12.75" customHeight="1" x14ac:dyDescent="0.2">
      <c r="A235" s="52"/>
      <c r="B235" s="19" t="s">
        <v>198</v>
      </c>
      <c r="C235" s="260" t="s">
        <v>587</v>
      </c>
      <c r="D235" s="261">
        <v>50</v>
      </c>
      <c r="E235" s="261">
        <v>1975</v>
      </c>
      <c r="F235" s="262">
        <v>23.616</v>
      </c>
      <c r="G235" s="262">
        <v>4.024</v>
      </c>
      <c r="H235" s="262">
        <v>7.84</v>
      </c>
      <c r="I235" s="262">
        <v>11.752000000000001</v>
      </c>
      <c r="J235" s="262">
        <v>2570.61</v>
      </c>
      <c r="K235" s="262">
        <v>11.752000000000001</v>
      </c>
      <c r="L235" s="262">
        <v>2570.61</v>
      </c>
      <c r="M235" s="263">
        <v>4.5716775395723197E-3</v>
      </c>
      <c r="N235" s="264">
        <v>60.930999999999997</v>
      </c>
      <c r="O235" s="265">
        <v>0.27855688416368102</v>
      </c>
      <c r="P235" s="265">
        <v>274.30065237433922</v>
      </c>
      <c r="Q235" s="266">
        <v>16.713413049820861</v>
      </c>
    </row>
    <row r="236" spans="1:17" s="12" customFormat="1" ht="12.75" customHeight="1" x14ac:dyDescent="0.2">
      <c r="A236" s="52"/>
      <c r="B236" s="18" t="s">
        <v>199</v>
      </c>
      <c r="C236" s="240" t="s">
        <v>614</v>
      </c>
      <c r="D236" s="241">
        <v>18</v>
      </c>
      <c r="E236" s="241">
        <v>1958</v>
      </c>
      <c r="F236" s="242">
        <v>8.5280000000000005</v>
      </c>
      <c r="G236" s="242">
        <v>1.5369999999999999</v>
      </c>
      <c r="H236" s="242">
        <v>2.8</v>
      </c>
      <c r="I236" s="242">
        <v>4.1910000000000007</v>
      </c>
      <c r="J236" s="242">
        <v>914.96</v>
      </c>
      <c r="K236" s="242">
        <v>4.1909999999999998</v>
      </c>
      <c r="L236" s="242">
        <v>914.96</v>
      </c>
      <c r="M236" s="243">
        <v>4.5805281105184923E-3</v>
      </c>
      <c r="N236" s="244">
        <v>46.43</v>
      </c>
      <c r="O236" s="245">
        <v>0.2126739201713736</v>
      </c>
      <c r="P236" s="245">
        <v>274.83168663110951</v>
      </c>
      <c r="Q236" s="246">
        <v>12.760435210282415</v>
      </c>
    </row>
    <row r="237" spans="1:17" s="12" customFormat="1" ht="12.75" customHeight="1" x14ac:dyDescent="0.2">
      <c r="A237" s="52"/>
      <c r="B237" s="19" t="s">
        <v>63</v>
      </c>
      <c r="C237" s="240" t="s">
        <v>500</v>
      </c>
      <c r="D237" s="241">
        <v>42</v>
      </c>
      <c r="E237" s="241" t="s">
        <v>33</v>
      </c>
      <c r="F237" s="242"/>
      <c r="G237" s="242">
        <v>2.448</v>
      </c>
      <c r="H237" s="242">
        <v>6.74</v>
      </c>
      <c r="I237" s="242">
        <v>8.9639980000000001</v>
      </c>
      <c r="J237" s="242">
        <v>1919.95</v>
      </c>
      <c r="K237" s="242">
        <v>8.9639980000000001</v>
      </c>
      <c r="L237" s="242">
        <v>1919.95</v>
      </c>
      <c r="M237" s="243">
        <v>4.6688705435037371E-3</v>
      </c>
      <c r="N237" s="244">
        <v>49.2</v>
      </c>
      <c r="O237" s="245">
        <v>0.22970843074038388</v>
      </c>
      <c r="P237" s="245">
        <v>280.13223261022426</v>
      </c>
      <c r="Q237" s="246">
        <v>13.782505844423035</v>
      </c>
    </row>
    <row r="238" spans="1:17" s="12" customFormat="1" ht="12.75" customHeight="1" x14ac:dyDescent="0.2">
      <c r="A238" s="52"/>
      <c r="B238" s="19" t="s">
        <v>287</v>
      </c>
      <c r="C238" s="260" t="s">
        <v>201</v>
      </c>
      <c r="D238" s="261">
        <v>42</v>
      </c>
      <c r="E238" s="261">
        <v>1994</v>
      </c>
      <c r="F238" s="262">
        <v>22.2</v>
      </c>
      <c r="G238" s="262">
        <v>4.0910000000000002</v>
      </c>
      <c r="H238" s="262">
        <v>6.72</v>
      </c>
      <c r="I238" s="262">
        <v>11.388</v>
      </c>
      <c r="J238" s="262">
        <v>2426.81</v>
      </c>
      <c r="K238" s="262">
        <v>11.388</v>
      </c>
      <c r="L238" s="262">
        <v>2426.81</v>
      </c>
      <c r="M238" s="263">
        <v>4.692579971237963E-3</v>
      </c>
      <c r="N238" s="264">
        <v>71.7</v>
      </c>
      <c r="O238" s="265">
        <v>0.33645798393776194</v>
      </c>
      <c r="P238" s="265">
        <v>281.55479827427774</v>
      </c>
      <c r="Q238" s="266">
        <v>20.187479036265714</v>
      </c>
    </row>
    <row r="239" spans="1:17" s="12" customFormat="1" ht="12.75" customHeight="1" x14ac:dyDescent="0.2">
      <c r="A239" s="52"/>
      <c r="B239" s="19" t="s">
        <v>490</v>
      </c>
      <c r="C239" s="267" t="s">
        <v>460</v>
      </c>
      <c r="D239" s="268">
        <v>19</v>
      </c>
      <c r="E239" s="268">
        <v>2007</v>
      </c>
      <c r="F239" s="269">
        <v>5.7159000000000004</v>
      </c>
      <c r="G239" s="269">
        <v>1.5853999999999999</v>
      </c>
      <c r="H239" s="269">
        <v>0</v>
      </c>
      <c r="I239" s="269">
        <v>4.1303999999999998</v>
      </c>
      <c r="J239" s="269">
        <v>855.8</v>
      </c>
      <c r="K239" s="269">
        <v>4.1303999999999998</v>
      </c>
      <c r="L239" s="269">
        <v>855.8</v>
      </c>
      <c r="M239" s="270">
        <v>4.8263612993690117E-3</v>
      </c>
      <c r="N239" s="271">
        <v>44.9</v>
      </c>
      <c r="O239" s="272">
        <v>0.21670362234166862</v>
      </c>
      <c r="P239" s="272">
        <v>289.5816779621407</v>
      </c>
      <c r="Q239" s="273">
        <v>13.002217340500117</v>
      </c>
    </row>
    <row r="240" spans="1:17" s="12" customFormat="1" ht="12.75" customHeight="1" x14ac:dyDescent="0.2">
      <c r="A240" s="52"/>
      <c r="B240" s="18" t="s">
        <v>199</v>
      </c>
      <c r="C240" s="240" t="s">
        <v>615</v>
      </c>
      <c r="D240" s="241">
        <v>20</v>
      </c>
      <c r="E240" s="241">
        <v>1980</v>
      </c>
      <c r="F240" s="242">
        <v>9.7620000000000005</v>
      </c>
      <c r="G240" s="242">
        <v>1.506</v>
      </c>
      <c r="H240" s="242">
        <v>3.2</v>
      </c>
      <c r="I240" s="242">
        <v>5.056</v>
      </c>
      <c r="J240" s="242">
        <v>1046.24</v>
      </c>
      <c r="K240" s="242">
        <v>5.056</v>
      </c>
      <c r="L240" s="242">
        <v>1046.24</v>
      </c>
      <c r="M240" s="243">
        <v>4.8325432023245147E-3</v>
      </c>
      <c r="N240" s="244">
        <v>46.43</v>
      </c>
      <c r="O240" s="245">
        <v>0.22437498088392721</v>
      </c>
      <c r="P240" s="245">
        <v>289.95259213947088</v>
      </c>
      <c r="Q240" s="246">
        <v>13.462498853035633</v>
      </c>
    </row>
    <row r="241" spans="1:17" s="12" customFormat="1" ht="12.75" customHeight="1" x14ac:dyDescent="0.2">
      <c r="A241" s="52"/>
      <c r="B241" s="19" t="s">
        <v>63</v>
      </c>
      <c r="C241" s="240" t="s">
        <v>233</v>
      </c>
      <c r="D241" s="241">
        <v>75</v>
      </c>
      <c r="E241" s="241" t="s">
        <v>33</v>
      </c>
      <c r="F241" s="242"/>
      <c r="G241" s="242">
        <v>8.4150000000000009</v>
      </c>
      <c r="H241" s="242">
        <v>12</v>
      </c>
      <c r="I241" s="242">
        <v>19.707989999999999</v>
      </c>
      <c r="J241" s="242">
        <v>4068.38</v>
      </c>
      <c r="K241" s="242">
        <v>19.707989999999999</v>
      </c>
      <c r="L241" s="242">
        <v>4068.38</v>
      </c>
      <c r="M241" s="243">
        <v>4.8441861379713786E-3</v>
      </c>
      <c r="N241" s="244">
        <v>49.2</v>
      </c>
      <c r="O241" s="245">
        <v>0.23833395798819185</v>
      </c>
      <c r="P241" s="245">
        <v>290.65116827828268</v>
      </c>
      <c r="Q241" s="246">
        <v>14.300037479291507</v>
      </c>
    </row>
    <row r="242" spans="1:17" s="12" customFormat="1" ht="12.75" customHeight="1" x14ac:dyDescent="0.2">
      <c r="A242" s="52"/>
      <c r="B242" s="19" t="s">
        <v>198</v>
      </c>
      <c r="C242" s="260" t="s">
        <v>586</v>
      </c>
      <c r="D242" s="261">
        <v>22</v>
      </c>
      <c r="E242" s="261">
        <v>1973</v>
      </c>
      <c r="F242" s="262">
        <v>12.664999999999999</v>
      </c>
      <c r="G242" s="262">
        <v>2.4369999999999998</v>
      </c>
      <c r="H242" s="262">
        <v>3.53</v>
      </c>
      <c r="I242" s="262">
        <v>6.6980000000000004</v>
      </c>
      <c r="J242" s="262">
        <v>1350.47</v>
      </c>
      <c r="K242" s="262">
        <v>6.6980000000000004</v>
      </c>
      <c r="L242" s="262">
        <v>1350.47</v>
      </c>
      <c r="M242" s="263">
        <v>4.9597547520492868E-3</v>
      </c>
      <c r="N242" s="264">
        <v>60.930999999999997</v>
      </c>
      <c r="O242" s="265">
        <v>0.30220281679711508</v>
      </c>
      <c r="P242" s="265">
        <v>297.58528512295726</v>
      </c>
      <c r="Q242" s="266">
        <v>18.13216900782691</v>
      </c>
    </row>
    <row r="243" spans="1:17" s="12" customFormat="1" ht="12.75" customHeight="1" x14ac:dyDescent="0.2">
      <c r="A243" s="52"/>
      <c r="B243" s="18" t="s">
        <v>199</v>
      </c>
      <c r="C243" s="240" t="s">
        <v>276</v>
      </c>
      <c r="D243" s="241">
        <v>22</v>
      </c>
      <c r="E243" s="241">
        <v>1989</v>
      </c>
      <c r="F243" s="242">
        <v>11.028</v>
      </c>
      <c r="G243" s="242">
        <v>1.6359999999999999</v>
      </c>
      <c r="H243" s="242">
        <v>3.52</v>
      </c>
      <c r="I243" s="242">
        <v>5.8720000000000017</v>
      </c>
      <c r="J243" s="242">
        <v>1176.23</v>
      </c>
      <c r="K243" s="242">
        <v>5.8719999999999999</v>
      </c>
      <c r="L243" s="242">
        <v>1176.23</v>
      </c>
      <c r="M243" s="243">
        <v>4.9922209091759267E-3</v>
      </c>
      <c r="N243" s="244">
        <v>46.43</v>
      </c>
      <c r="O243" s="245">
        <v>0.23178881681303828</v>
      </c>
      <c r="P243" s="245">
        <v>299.53325455055563</v>
      </c>
      <c r="Q243" s="246">
        <v>13.907329008782296</v>
      </c>
    </row>
    <row r="244" spans="1:17" s="12" customFormat="1" ht="12.75" customHeight="1" x14ac:dyDescent="0.2">
      <c r="A244" s="52"/>
      <c r="B244" s="19" t="s">
        <v>860</v>
      </c>
      <c r="C244" s="274" t="s">
        <v>851</v>
      </c>
      <c r="D244" s="275">
        <v>37</v>
      </c>
      <c r="E244" s="275">
        <v>1970</v>
      </c>
      <c r="F244" s="276">
        <v>11.481999999999999</v>
      </c>
      <c r="G244" s="276">
        <v>1.47607</v>
      </c>
      <c r="H244" s="276">
        <v>2.0851679999999999</v>
      </c>
      <c r="I244" s="276">
        <v>7.920763</v>
      </c>
      <c r="J244" s="276">
        <v>1579.46</v>
      </c>
      <c r="K244" s="276">
        <v>7.920763</v>
      </c>
      <c r="L244" s="276">
        <v>1579.46</v>
      </c>
      <c r="M244" s="277">
        <v>5.0148550770516501E-3</v>
      </c>
      <c r="N244" s="278">
        <v>71.722000000000008</v>
      </c>
      <c r="O244" s="278">
        <v>0.35967543583629852</v>
      </c>
      <c r="P244" s="278">
        <v>300.89130462309896</v>
      </c>
      <c r="Q244" s="279">
        <v>21.580526150177906</v>
      </c>
    </row>
    <row r="245" spans="1:17" s="12" customFormat="1" ht="12.75" customHeight="1" x14ac:dyDescent="0.2">
      <c r="A245" s="52"/>
      <c r="B245" s="19" t="s">
        <v>748</v>
      </c>
      <c r="C245" s="247" t="s">
        <v>698</v>
      </c>
      <c r="D245" s="248">
        <v>49</v>
      </c>
      <c r="E245" s="248">
        <v>2007</v>
      </c>
      <c r="F245" s="249">
        <v>23.824000000000002</v>
      </c>
      <c r="G245" s="249">
        <v>6.9540300000000004</v>
      </c>
      <c r="H245" s="249">
        <v>4</v>
      </c>
      <c r="I245" s="249">
        <v>12.869973000000002</v>
      </c>
      <c r="J245" s="249">
        <v>2531.39</v>
      </c>
      <c r="K245" s="249">
        <v>12.869973000000002</v>
      </c>
      <c r="L245" s="249">
        <v>2531.39</v>
      </c>
      <c r="M245" s="250">
        <v>5.0841525802029722E-3</v>
      </c>
      <c r="N245" s="251">
        <v>55.045000000000002</v>
      </c>
      <c r="O245" s="251">
        <v>0.27985717877727262</v>
      </c>
      <c r="P245" s="251">
        <v>305.0491548121783</v>
      </c>
      <c r="Q245" s="252">
        <v>16.791430726636353</v>
      </c>
    </row>
    <row r="246" spans="1:17" s="12" customFormat="1" ht="12.75" customHeight="1" x14ac:dyDescent="0.2">
      <c r="A246" s="52"/>
      <c r="B246" s="19" t="s">
        <v>107</v>
      </c>
      <c r="C246" s="280" t="s">
        <v>83</v>
      </c>
      <c r="D246" s="281">
        <v>15</v>
      </c>
      <c r="E246" s="282" t="s">
        <v>33</v>
      </c>
      <c r="F246" s="283">
        <v>10.49</v>
      </c>
      <c r="G246" s="283">
        <v>2.36</v>
      </c>
      <c r="H246" s="283">
        <v>2.4</v>
      </c>
      <c r="I246" s="283">
        <v>5.73</v>
      </c>
      <c r="J246" s="284">
        <v>1120.1099999999999</v>
      </c>
      <c r="K246" s="283">
        <v>5.74</v>
      </c>
      <c r="L246" s="284">
        <v>1120.1099999999999</v>
      </c>
      <c r="M246" s="270">
        <v>5.1200000000000004E-3</v>
      </c>
      <c r="N246" s="271">
        <v>56.7</v>
      </c>
      <c r="O246" s="272">
        <v>0.28999999999999998</v>
      </c>
      <c r="P246" s="272">
        <v>307.47000000000003</v>
      </c>
      <c r="Q246" s="273">
        <v>17.43</v>
      </c>
    </row>
    <row r="247" spans="1:17" s="12" customFormat="1" ht="12.75" customHeight="1" x14ac:dyDescent="0.2">
      <c r="A247" s="52"/>
      <c r="B247" s="19" t="s">
        <v>63</v>
      </c>
      <c r="C247" s="240" t="s">
        <v>232</v>
      </c>
      <c r="D247" s="241">
        <v>45</v>
      </c>
      <c r="E247" s="241" t="s">
        <v>33</v>
      </c>
      <c r="F247" s="242"/>
      <c r="G247" s="242">
        <v>5.2228079999999997</v>
      </c>
      <c r="H247" s="242">
        <v>7.2</v>
      </c>
      <c r="I247" s="242">
        <v>11.972187</v>
      </c>
      <c r="J247" s="242">
        <v>2335.09</v>
      </c>
      <c r="K247" s="242">
        <v>11.972187</v>
      </c>
      <c r="L247" s="242">
        <v>2335.09</v>
      </c>
      <c r="M247" s="243">
        <v>5.1270773289252228E-3</v>
      </c>
      <c r="N247" s="244">
        <v>49.2</v>
      </c>
      <c r="O247" s="245">
        <v>0.25225220458312098</v>
      </c>
      <c r="P247" s="245">
        <v>307.62463973551337</v>
      </c>
      <c r="Q247" s="246">
        <v>15.135132274987258</v>
      </c>
    </row>
    <row r="248" spans="1:17" s="12" customFormat="1" ht="12.75" customHeight="1" x14ac:dyDescent="0.2">
      <c r="A248" s="52"/>
      <c r="B248" s="18" t="s">
        <v>449</v>
      </c>
      <c r="C248" s="253" t="s">
        <v>41</v>
      </c>
      <c r="D248" s="254">
        <v>60</v>
      </c>
      <c r="E248" s="254">
        <v>1965</v>
      </c>
      <c r="F248" s="255">
        <v>32.24</v>
      </c>
      <c r="G248" s="256">
        <v>8.7040679999999995</v>
      </c>
      <c r="H248" s="256">
        <v>9.52</v>
      </c>
      <c r="I248" s="255">
        <v>14.015932000000003</v>
      </c>
      <c r="J248" s="255">
        <v>2708.2</v>
      </c>
      <c r="K248" s="255">
        <v>14.015932000000003</v>
      </c>
      <c r="L248" s="255">
        <v>2708.2</v>
      </c>
      <c r="M248" s="257">
        <v>5.175368141200799E-3</v>
      </c>
      <c r="N248" s="258">
        <v>45.234999999999999</v>
      </c>
      <c r="O248" s="258">
        <v>0.23</v>
      </c>
      <c r="P248" s="258">
        <v>310.52208847204793</v>
      </c>
      <c r="Q248" s="259">
        <v>14.05</v>
      </c>
    </row>
    <row r="249" spans="1:17" s="12" customFormat="1" ht="12.75" customHeight="1" x14ac:dyDescent="0.2">
      <c r="A249" s="52"/>
      <c r="B249" s="19" t="s">
        <v>490</v>
      </c>
      <c r="C249" s="267" t="s">
        <v>461</v>
      </c>
      <c r="D249" s="268">
        <v>60</v>
      </c>
      <c r="E249" s="268">
        <v>1983</v>
      </c>
      <c r="F249" s="269">
        <v>30</v>
      </c>
      <c r="G249" s="269">
        <v>7.7892999999999999</v>
      </c>
      <c r="H249" s="269">
        <v>5.97</v>
      </c>
      <c r="I249" s="269">
        <v>16.2407</v>
      </c>
      <c r="J249" s="269">
        <v>3132.88</v>
      </c>
      <c r="K249" s="269">
        <v>16.2407</v>
      </c>
      <c r="L249" s="269">
        <v>3132.88</v>
      </c>
      <c r="M249" s="270">
        <v>5.1839521462679703E-3</v>
      </c>
      <c r="N249" s="271">
        <v>44.9</v>
      </c>
      <c r="O249" s="272">
        <v>0.23275945136743187</v>
      </c>
      <c r="P249" s="272">
        <v>311.03712877607819</v>
      </c>
      <c r="Q249" s="273">
        <v>13.965567082045911</v>
      </c>
    </row>
    <row r="250" spans="1:17" s="12" customFormat="1" ht="12.75" customHeight="1" x14ac:dyDescent="0.2">
      <c r="A250" s="52"/>
      <c r="B250" s="18" t="s">
        <v>199</v>
      </c>
      <c r="C250" s="240" t="s">
        <v>616</v>
      </c>
      <c r="D250" s="241">
        <v>30</v>
      </c>
      <c r="E250" s="241">
        <v>1961</v>
      </c>
      <c r="F250" s="242">
        <v>13.3</v>
      </c>
      <c r="G250" s="242">
        <v>1.7030000000000001</v>
      </c>
      <c r="H250" s="242">
        <v>4.0910000000000002</v>
      </c>
      <c r="I250" s="242">
        <v>7.5060000000000011</v>
      </c>
      <c r="J250" s="242">
        <v>1414.32</v>
      </c>
      <c r="K250" s="242">
        <v>6.9450000000000003</v>
      </c>
      <c r="L250" s="242">
        <v>1335.11</v>
      </c>
      <c r="M250" s="243">
        <v>5.2018185767464861E-3</v>
      </c>
      <c r="N250" s="244">
        <v>46.43</v>
      </c>
      <c r="O250" s="245">
        <v>0.24152043651833935</v>
      </c>
      <c r="P250" s="245">
        <v>312.10911460478917</v>
      </c>
      <c r="Q250" s="246">
        <v>14.491226191100361</v>
      </c>
    </row>
    <row r="251" spans="1:17" s="12" customFormat="1" ht="12.75" customHeight="1" x14ac:dyDescent="0.2">
      <c r="A251" s="52"/>
      <c r="B251" s="19" t="s">
        <v>748</v>
      </c>
      <c r="C251" s="247" t="s">
        <v>699</v>
      </c>
      <c r="D251" s="248">
        <v>34</v>
      </c>
      <c r="E251" s="248">
        <v>2003</v>
      </c>
      <c r="F251" s="249"/>
      <c r="G251" s="249">
        <v>5.9892430000000001</v>
      </c>
      <c r="H251" s="249">
        <v>5.250756</v>
      </c>
      <c r="I251" s="249">
        <v>12.352</v>
      </c>
      <c r="J251" s="249">
        <v>2349.59</v>
      </c>
      <c r="K251" s="249">
        <v>12.352</v>
      </c>
      <c r="L251" s="249">
        <v>2349.59</v>
      </c>
      <c r="M251" s="250">
        <v>5.2570874067390475E-3</v>
      </c>
      <c r="N251" s="251">
        <v>55.045000000000002</v>
      </c>
      <c r="O251" s="251">
        <v>0.28937637630395086</v>
      </c>
      <c r="P251" s="251">
        <v>315.42524440434283</v>
      </c>
      <c r="Q251" s="252">
        <v>17.362582578237053</v>
      </c>
    </row>
    <row r="252" spans="1:17" s="12" customFormat="1" ht="12.75" customHeight="1" x14ac:dyDescent="0.2">
      <c r="A252" s="52"/>
      <c r="B252" s="19" t="s">
        <v>287</v>
      </c>
      <c r="C252" s="260" t="s">
        <v>200</v>
      </c>
      <c r="D252" s="261">
        <v>22</v>
      </c>
      <c r="E252" s="261">
        <v>1983</v>
      </c>
      <c r="F252" s="262">
        <v>11.7</v>
      </c>
      <c r="G252" s="262">
        <v>1.91</v>
      </c>
      <c r="H252" s="262">
        <v>3.36</v>
      </c>
      <c r="I252" s="262">
        <v>6.4080000000000004</v>
      </c>
      <c r="J252" s="262">
        <v>1216.04</v>
      </c>
      <c r="K252" s="262">
        <v>6.4080000000000004</v>
      </c>
      <c r="L252" s="262">
        <v>1216.04</v>
      </c>
      <c r="M252" s="263">
        <v>5.2695635012006189E-3</v>
      </c>
      <c r="N252" s="264">
        <v>71.7</v>
      </c>
      <c r="O252" s="265">
        <v>0.37782770303608437</v>
      </c>
      <c r="P252" s="265">
        <v>316.17381007203716</v>
      </c>
      <c r="Q252" s="266">
        <v>22.669662182165066</v>
      </c>
    </row>
    <row r="253" spans="1:17" s="12" customFormat="1" ht="12.75" customHeight="1" x14ac:dyDescent="0.2">
      <c r="A253" s="52"/>
      <c r="B253" s="19" t="s">
        <v>63</v>
      </c>
      <c r="C253" s="240" t="s">
        <v>501</v>
      </c>
      <c r="D253" s="241">
        <v>32</v>
      </c>
      <c r="E253" s="241" t="s">
        <v>33</v>
      </c>
      <c r="F253" s="242"/>
      <c r="G253" s="242">
        <v>4.1310000000000002</v>
      </c>
      <c r="H253" s="242">
        <v>0.32</v>
      </c>
      <c r="I253" s="242">
        <v>7.6819000000000006</v>
      </c>
      <c r="J253" s="242">
        <v>1420.48</v>
      </c>
      <c r="K253" s="242">
        <v>7.6819000000000006</v>
      </c>
      <c r="L253" s="242">
        <v>1420.48</v>
      </c>
      <c r="M253" s="243">
        <v>5.4079606893444477E-3</v>
      </c>
      <c r="N253" s="244">
        <v>49.2</v>
      </c>
      <c r="O253" s="245">
        <v>0.26607166591574682</v>
      </c>
      <c r="P253" s="245">
        <v>324.47764136066689</v>
      </c>
      <c r="Q253" s="246">
        <v>15.964299954944812</v>
      </c>
    </row>
    <row r="254" spans="1:17" s="12" customFormat="1" ht="12.75" customHeight="1" x14ac:dyDescent="0.2">
      <c r="A254" s="52"/>
      <c r="B254" s="18" t="s">
        <v>449</v>
      </c>
      <c r="C254" s="253" t="s">
        <v>438</v>
      </c>
      <c r="D254" s="254">
        <v>100</v>
      </c>
      <c r="E254" s="254">
        <v>1972</v>
      </c>
      <c r="F254" s="255">
        <v>47.77</v>
      </c>
      <c r="G254" s="256">
        <v>11.346588000000001</v>
      </c>
      <c r="H254" s="256">
        <v>12.433412000000001</v>
      </c>
      <c r="I254" s="255">
        <v>23.99</v>
      </c>
      <c r="J254" s="255">
        <v>4426.3500000000004</v>
      </c>
      <c r="K254" s="255">
        <v>23.99</v>
      </c>
      <c r="L254" s="255">
        <v>4426.3500000000004</v>
      </c>
      <c r="M254" s="257">
        <v>5.4198154235430987E-3</v>
      </c>
      <c r="N254" s="258">
        <v>45.234999999999999</v>
      </c>
      <c r="O254" s="258">
        <v>0.25</v>
      </c>
      <c r="P254" s="258">
        <v>325.18892541258595</v>
      </c>
      <c r="Q254" s="259">
        <v>14.71</v>
      </c>
    </row>
    <row r="255" spans="1:17" s="12" customFormat="1" ht="12.75" customHeight="1" x14ac:dyDescent="0.2">
      <c r="A255" s="52"/>
      <c r="B255" s="18" t="s">
        <v>32</v>
      </c>
      <c r="C255" s="240" t="s">
        <v>388</v>
      </c>
      <c r="D255" s="241">
        <v>8</v>
      </c>
      <c r="E255" s="241">
        <v>1969</v>
      </c>
      <c r="F255" s="242">
        <v>3.9009999999999998</v>
      </c>
      <c r="G255" s="242">
        <v>0.622</v>
      </c>
      <c r="H255" s="242">
        <v>1.1200000000000001</v>
      </c>
      <c r="I255" s="242">
        <v>2.1589999999999998</v>
      </c>
      <c r="J255" s="242">
        <v>397.42</v>
      </c>
      <c r="K255" s="242">
        <v>2.1589999999999998</v>
      </c>
      <c r="L255" s="242">
        <v>397.42</v>
      </c>
      <c r="M255" s="243">
        <v>5.4325398822404501E-3</v>
      </c>
      <c r="N255" s="244">
        <v>63</v>
      </c>
      <c r="O255" s="245">
        <v>0.34225001258114834</v>
      </c>
      <c r="P255" s="245">
        <v>325.952392934427</v>
      </c>
      <c r="Q255" s="246">
        <v>20.5350007548689</v>
      </c>
    </row>
    <row r="256" spans="1:17" s="12" customFormat="1" ht="12.75" customHeight="1" x14ac:dyDescent="0.2">
      <c r="A256" s="52"/>
      <c r="B256" s="19" t="s">
        <v>884</v>
      </c>
      <c r="C256" s="274" t="s">
        <v>865</v>
      </c>
      <c r="D256" s="275">
        <v>41</v>
      </c>
      <c r="E256" s="275">
        <v>1991</v>
      </c>
      <c r="F256" s="276">
        <v>25.222999999999999</v>
      </c>
      <c r="G256" s="276">
        <v>6.4260000000000002</v>
      </c>
      <c r="H256" s="276">
        <v>6.4</v>
      </c>
      <c r="I256" s="276">
        <v>12.397003</v>
      </c>
      <c r="J256" s="276">
        <v>2281.19</v>
      </c>
      <c r="K256" s="276">
        <v>12.397003</v>
      </c>
      <c r="L256" s="276">
        <v>2281.19</v>
      </c>
      <c r="M256" s="277">
        <v>5.4344456182957137E-3</v>
      </c>
      <c r="N256" s="278">
        <v>87.853999999999999</v>
      </c>
      <c r="O256" s="278">
        <v>0.47743778534975162</v>
      </c>
      <c r="P256" s="278">
        <v>326.06673709774282</v>
      </c>
      <c r="Q256" s="279">
        <v>28.646267120985097</v>
      </c>
    </row>
    <row r="257" spans="1:17" s="12" customFormat="1" ht="12.75" customHeight="1" x14ac:dyDescent="0.2">
      <c r="A257" s="52"/>
      <c r="B257" s="19" t="s">
        <v>198</v>
      </c>
      <c r="C257" s="260" t="s">
        <v>585</v>
      </c>
      <c r="D257" s="261">
        <v>20</v>
      </c>
      <c r="E257" s="261">
        <v>1984</v>
      </c>
      <c r="F257" s="262">
        <v>9.57</v>
      </c>
      <c r="G257" s="262">
        <v>1.587</v>
      </c>
      <c r="H257" s="262">
        <v>3.0409999999999999</v>
      </c>
      <c r="I257" s="262">
        <v>4.9420000000000002</v>
      </c>
      <c r="J257" s="262">
        <v>900.66</v>
      </c>
      <c r="K257" s="262">
        <v>4.9420000000000002</v>
      </c>
      <c r="L257" s="262">
        <v>900.66</v>
      </c>
      <c r="M257" s="263">
        <v>5.4870872471298833E-3</v>
      </c>
      <c r="N257" s="264">
        <v>60.930999999999997</v>
      </c>
      <c r="O257" s="265">
        <v>0.33433371305487092</v>
      </c>
      <c r="P257" s="265">
        <v>329.22523482779297</v>
      </c>
      <c r="Q257" s="266">
        <v>20.060022783292254</v>
      </c>
    </row>
    <row r="258" spans="1:17" s="12" customFormat="1" ht="12.75" customHeight="1" x14ac:dyDescent="0.2">
      <c r="A258" s="52"/>
      <c r="B258" s="18" t="s">
        <v>32</v>
      </c>
      <c r="C258" s="240" t="s">
        <v>387</v>
      </c>
      <c r="D258" s="241">
        <v>16</v>
      </c>
      <c r="E258" s="241">
        <v>1980</v>
      </c>
      <c r="F258" s="242">
        <v>8.6389999999999993</v>
      </c>
      <c r="G258" s="242">
        <v>1.5549999999999999</v>
      </c>
      <c r="H258" s="242">
        <v>2.56</v>
      </c>
      <c r="I258" s="242">
        <v>4.524</v>
      </c>
      <c r="J258" s="242">
        <v>820.96</v>
      </c>
      <c r="K258" s="242">
        <v>4.524</v>
      </c>
      <c r="L258" s="242">
        <v>820.96</v>
      </c>
      <c r="M258" s="243">
        <v>5.5106217111674134E-3</v>
      </c>
      <c r="N258" s="244">
        <v>63</v>
      </c>
      <c r="O258" s="245">
        <v>0.34716916780354706</v>
      </c>
      <c r="P258" s="245">
        <v>330.63730267004485</v>
      </c>
      <c r="Q258" s="246">
        <v>20.830150068212824</v>
      </c>
    </row>
    <row r="259" spans="1:17" s="12" customFormat="1" ht="12.75" customHeight="1" x14ac:dyDescent="0.2">
      <c r="A259" s="52"/>
      <c r="B259" s="18" t="s">
        <v>199</v>
      </c>
      <c r="C259" s="240" t="s">
        <v>617</v>
      </c>
      <c r="D259" s="241">
        <v>15</v>
      </c>
      <c r="E259" s="241">
        <v>1961</v>
      </c>
      <c r="F259" s="242">
        <v>6.6870000000000003</v>
      </c>
      <c r="G259" s="242">
        <v>0.72399999999999998</v>
      </c>
      <c r="H259" s="242">
        <v>2.2400000000000002</v>
      </c>
      <c r="I259" s="242">
        <v>3.7229999999999999</v>
      </c>
      <c r="J259" s="242">
        <v>675.34</v>
      </c>
      <c r="K259" s="242">
        <v>3.7229999999999999</v>
      </c>
      <c r="L259" s="242">
        <v>675.34</v>
      </c>
      <c r="M259" s="243">
        <v>5.5127787484822452E-3</v>
      </c>
      <c r="N259" s="244">
        <v>46.43</v>
      </c>
      <c r="O259" s="245">
        <v>0.25595831729203067</v>
      </c>
      <c r="P259" s="245">
        <v>330.76672490893469</v>
      </c>
      <c r="Q259" s="246">
        <v>15.357499037521837</v>
      </c>
    </row>
    <row r="260" spans="1:17" s="12" customFormat="1" ht="12.75" customHeight="1" x14ac:dyDescent="0.2">
      <c r="A260" s="52"/>
      <c r="B260" s="18" t="s">
        <v>32</v>
      </c>
      <c r="C260" s="240" t="s">
        <v>386</v>
      </c>
      <c r="D260" s="241">
        <v>12</v>
      </c>
      <c r="E260" s="241">
        <v>1973</v>
      </c>
      <c r="F260" s="242">
        <v>6.0279999999999996</v>
      </c>
      <c r="G260" s="242">
        <v>0.77700000000000002</v>
      </c>
      <c r="H260" s="242">
        <v>1.92</v>
      </c>
      <c r="I260" s="242">
        <v>3.33</v>
      </c>
      <c r="J260" s="242">
        <v>595.97</v>
      </c>
      <c r="K260" s="242">
        <v>3.33</v>
      </c>
      <c r="L260" s="242">
        <v>595.97</v>
      </c>
      <c r="M260" s="243">
        <v>5.5875295736362565E-3</v>
      </c>
      <c r="N260" s="244">
        <v>63</v>
      </c>
      <c r="O260" s="245">
        <v>0.35201436313908419</v>
      </c>
      <c r="P260" s="245">
        <v>335.25177441817539</v>
      </c>
      <c r="Q260" s="246">
        <v>21.120861788345049</v>
      </c>
    </row>
    <row r="261" spans="1:17" s="12" customFormat="1" ht="12.75" customHeight="1" x14ac:dyDescent="0.2">
      <c r="A261" s="52"/>
      <c r="B261" s="19" t="s">
        <v>490</v>
      </c>
      <c r="C261" s="267" t="s">
        <v>462</v>
      </c>
      <c r="D261" s="268">
        <v>60</v>
      </c>
      <c r="E261" s="268">
        <v>1981</v>
      </c>
      <c r="F261" s="269">
        <v>29.548400000000001</v>
      </c>
      <c r="G261" s="269">
        <v>6.1261999999999999</v>
      </c>
      <c r="H261" s="269">
        <v>5.97</v>
      </c>
      <c r="I261" s="269">
        <v>17.452200000000001</v>
      </c>
      <c r="J261" s="269">
        <v>3105.35</v>
      </c>
      <c r="K261" s="269">
        <v>17.452200000000001</v>
      </c>
      <c r="L261" s="269">
        <v>3105.35</v>
      </c>
      <c r="M261" s="270">
        <v>5.6200428293107065E-3</v>
      </c>
      <c r="N261" s="271">
        <v>44.9</v>
      </c>
      <c r="O261" s="272">
        <v>0.25233992303605074</v>
      </c>
      <c r="P261" s="272">
        <v>337.20256975864237</v>
      </c>
      <c r="Q261" s="273">
        <v>15.140395382163042</v>
      </c>
    </row>
    <row r="262" spans="1:17" s="12" customFormat="1" ht="12.75" customHeight="1" x14ac:dyDescent="0.2">
      <c r="A262" s="52"/>
      <c r="B262" s="19" t="s">
        <v>63</v>
      </c>
      <c r="C262" s="240" t="s">
        <v>502</v>
      </c>
      <c r="D262" s="241">
        <v>22</v>
      </c>
      <c r="E262" s="241" t="s">
        <v>33</v>
      </c>
      <c r="F262" s="242"/>
      <c r="G262" s="242">
        <v>1.628277</v>
      </c>
      <c r="H262" s="242">
        <v>3.52</v>
      </c>
      <c r="I262" s="242">
        <v>6.4117229999999994</v>
      </c>
      <c r="J262" s="242">
        <v>1131.55</v>
      </c>
      <c r="K262" s="242">
        <v>6.4117229999999994</v>
      </c>
      <c r="L262" s="242">
        <v>1131.55</v>
      </c>
      <c r="M262" s="243">
        <v>5.6663187662940213E-3</v>
      </c>
      <c r="N262" s="244">
        <v>49.2</v>
      </c>
      <c r="O262" s="245">
        <v>0.27878288330166584</v>
      </c>
      <c r="P262" s="245">
        <v>339.97912597764127</v>
      </c>
      <c r="Q262" s="246">
        <v>16.726972998099949</v>
      </c>
    </row>
    <row r="263" spans="1:17" s="12" customFormat="1" ht="12.75" customHeight="1" x14ac:dyDescent="0.2">
      <c r="A263" s="52"/>
      <c r="B263" s="18" t="s">
        <v>449</v>
      </c>
      <c r="C263" s="253" t="s">
        <v>442</v>
      </c>
      <c r="D263" s="254">
        <v>60</v>
      </c>
      <c r="E263" s="254">
        <v>1968</v>
      </c>
      <c r="F263" s="255">
        <v>27.85</v>
      </c>
      <c r="G263" s="256">
        <v>6.2792770000000004</v>
      </c>
      <c r="H263" s="256">
        <v>6.0307230000000001</v>
      </c>
      <c r="I263" s="255">
        <v>15.54</v>
      </c>
      <c r="J263" s="255">
        <v>2714.92</v>
      </c>
      <c r="K263" s="255">
        <v>15.54</v>
      </c>
      <c r="L263" s="255">
        <v>2714.92</v>
      </c>
      <c r="M263" s="257">
        <v>5.7239255668675316E-3</v>
      </c>
      <c r="N263" s="258">
        <v>45.234999999999999</v>
      </c>
      <c r="O263" s="258">
        <v>0.26</v>
      </c>
      <c r="P263" s="258">
        <v>343.4355340120519</v>
      </c>
      <c r="Q263" s="259">
        <v>15.54</v>
      </c>
    </row>
    <row r="264" spans="1:17" s="12" customFormat="1" ht="12.75" customHeight="1" x14ac:dyDescent="0.2">
      <c r="A264" s="52"/>
      <c r="B264" s="19" t="s">
        <v>748</v>
      </c>
      <c r="C264" s="247" t="s">
        <v>700</v>
      </c>
      <c r="D264" s="248">
        <v>46</v>
      </c>
      <c r="E264" s="248">
        <v>2007</v>
      </c>
      <c r="F264" s="249">
        <v>29.196000000000002</v>
      </c>
      <c r="G264" s="249">
        <v>9.3342539999999996</v>
      </c>
      <c r="H264" s="249">
        <v>3.68</v>
      </c>
      <c r="I264" s="249">
        <v>16.181747000000001</v>
      </c>
      <c r="J264" s="249">
        <v>2821.98</v>
      </c>
      <c r="K264" s="249">
        <v>16.181747000000001</v>
      </c>
      <c r="L264" s="249">
        <v>2821.98</v>
      </c>
      <c r="M264" s="250">
        <v>5.7341820282213202E-3</v>
      </c>
      <c r="N264" s="251">
        <v>55.045000000000002</v>
      </c>
      <c r="O264" s="251">
        <v>0.31563804974344256</v>
      </c>
      <c r="P264" s="251">
        <v>344.05092169327924</v>
      </c>
      <c r="Q264" s="252">
        <v>18.938282984606559</v>
      </c>
    </row>
    <row r="265" spans="1:17" s="12" customFormat="1" ht="12.75" customHeight="1" x14ac:dyDescent="0.2">
      <c r="A265" s="52"/>
      <c r="B265" s="19" t="s">
        <v>748</v>
      </c>
      <c r="C265" s="247" t="s">
        <v>701</v>
      </c>
      <c r="D265" s="248">
        <v>46</v>
      </c>
      <c r="E265" s="248">
        <v>2001</v>
      </c>
      <c r="F265" s="249">
        <v>32.823999999999998</v>
      </c>
      <c r="G265" s="249">
        <v>7.1657659999999996</v>
      </c>
      <c r="H265" s="249">
        <v>7.28</v>
      </c>
      <c r="I265" s="249">
        <v>18.378233999999999</v>
      </c>
      <c r="J265" s="249">
        <v>3175.32</v>
      </c>
      <c r="K265" s="249">
        <v>18.378233999999999</v>
      </c>
      <c r="L265" s="249">
        <v>3175.32</v>
      </c>
      <c r="M265" s="250">
        <v>5.7878368164468461E-3</v>
      </c>
      <c r="N265" s="251">
        <v>55.045000000000002</v>
      </c>
      <c r="O265" s="251">
        <v>0.31859147756131667</v>
      </c>
      <c r="P265" s="251">
        <v>347.27020898681076</v>
      </c>
      <c r="Q265" s="252">
        <v>19.115488653679002</v>
      </c>
    </row>
    <row r="266" spans="1:17" s="12" customFormat="1" ht="12.75" customHeight="1" x14ac:dyDescent="0.2">
      <c r="A266" s="52"/>
      <c r="B266" s="19" t="s">
        <v>748</v>
      </c>
      <c r="C266" s="247" t="s">
        <v>702</v>
      </c>
      <c r="D266" s="248">
        <v>28</v>
      </c>
      <c r="E266" s="248">
        <v>2001</v>
      </c>
      <c r="F266" s="249">
        <v>22.876999999999999</v>
      </c>
      <c r="G266" s="249">
        <v>3.9437600000000002</v>
      </c>
      <c r="H266" s="249">
        <v>4.8</v>
      </c>
      <c r="I266" s="249">
        <v>14.133237000000001</v>
      </c>
      <c r="J266" s="249">
        <v>2440.5300000000002</v>
      </c>
      <c r="K266" s="249">
        <v>14.133237000000001</v>
      </c>
      <c r="L266" s="249">
        <v>2440.5300000000002</v>
      </c>
      <c r="M266" s="250">
        <v>5.7910523533822571E-3</v>
      </c>
      <c r="N266" s="251">
        <v>55.045000000000002</v>
      </c>
      <c r="O266" s="251">
        <v>0.31876847679192638</v>
      </c>
      <c r="P266" s="251">
        <v>347.46314120293545</v>
      </c>
      <c r="Q266" s="252">
        <v>19.126108607515583</v>
      </c>
    </row>
    <row r="267" spans="1:17" s="12" customFormat="1" ht="12.75" customHeight="1" x14ac:dyDescent="0.2">
      <c r="A267" s="52"/>
      <c r="B267" s="18" t="s">
        <v>807</v>
      </c>
      <c r="C267" s="247" t="s">
        <v>793</v>
      </c>
      <c r="D267" s="248">
        <v>79</v>
      </c>
      <c r="E267" s="248">
        <v>1976</v>
      </c>
      <c r="F267" s="249">
        <v>42.47</v>
      </c>
      <c r="G267" s="249">
        <v>7.3050850000000001</v>
      </c>
      <c r="H267" s="249">
        <v>12.64</v>
      </c>
      <c r="I267" s="249">
        <v>22.524922</v>
      </c>
      <c r="J267" s="249">
        <v>3845.02</v>
      </c>
      <c r="K267" s="249">
        <v>22.524922</v>
      </c>
      <c r="L267" s="249">
        <v>3845.02</v>
      </c>
      <c r="M267" s="250">
        <v>5.8582067193408615E-3</v>
      </c>
      <c r="N267" s="251">
        <v>68.888000000000005</v>
      </c>
      <c r="O267" s="251">
        <v>0.40356014448195332</v>
      </c>
      <c r="P267" s="251">
        <v>351.49240316045172</v>
      </c>
      <c r="Q267" s="252">
        <v>24.2136086689172</v>
      </c>
    </row>
    <row r="268" spans="1:17" s="12" customFormat="1" ht="12.75" customHeight="1" x14ac:dyDescent="0.2">
      <c r="A268" s="52"/>
      <c r="B268" s="18" t="s">
        <v>782</v>
      </c>
      <c r="C268" s="234" t="s">
        <v>755</v>
      </c>
      <c r="D268" s="235">
        <v>55</v>
      </c>
      <c r="E268" s="235">
        <v>1995</v>
      </c>
      <c r="F268" s="236">
        <v>34.15</v>
      </c>
      <c r="G268" s="236">
        <v>5.9907149999999998</v>
      </c>
      <c r="H268" s="236">
        <v>8.7200000000000006</v>
      </c>
      <c r="I268" s="236">
        <v>19.439284000000001</v>
      </c>
      <c r="J268" s="236">
        <v>3308.16</v>
      </c>
      <c r="K268" s="236">
        <v>19.439284000000001</v>
      </c>
      <c r="L268" s="236">
        <v>3308.16</v>
      </c>
      <c r="M268" s="237">
        <v>5.8761619752369905E-3</v>
      </c>
      <c r="N268" s="238">
        <v>70.850000000000009</v>
      </c>
      <c r="O268" s="238">
        <v>0.41632607594554083</v>
      </c>
      <c r="P268" s="238">
        <v>352.5697185142194</v>
      </c>
      <c r="Q268" s="239">
        <v>24.979564556732445</v>
      </c>
    </row>
    <row r="269" spans="1:17" s="12" customFormat="1" ht="12.75" customHeight="1" x14ac:dyDescent="0.2">
      <c r="A269" s="52"/>
      <c r="B269" s="19" t="s">
        <v>198</v>
      </c>
      <c r="C269" s="260" t="s">
        <v>597</v>
      </c>
      <c r="D269" s="261">
        <v>45</v>
      </c>
      <c r="E269" s="261">
        <v>1982</v>
      </c>
      <c r="F269" s="262">
        <v>25.356000000000002</v>
      </c>
      <c r="G269" s="262">
        <v>4.7320000000000002</v>
      </c>
      <c r="H269" s="262">
        <v>7.2009999999999996</v>
      </c>
      <c r="I269" s="262">
        <v>13.423</v>
      </c>
      <c r="J269" s="262">
        <v>2283.7800000000002</v>
      </c>
      <c r="K269" s="262">
        <v>13.423</v>
      </c>
      <c r="L269" s="262">
        <v>2283.7800000000002</v>
      </c>
      <c r="M269" s="263">
        <v>5.8775363651490066E-3</v>
      </c>
      <c r="N269" s="264">
        <v>60.930999999999997</v>
      </c>
      <c r="O269" s="265">
        <v>0.35812416826489413</v>
      </c>
      <c r="P269" s="265">
        <v>352.65218190894035</v>
      </c>
      <c r="Q269" s="266">
        <v>21.487450095893646</v>
      </c>
    </row>
    <row r="270" spans="1:17" s="12" customFormat="1" ht="12.75" customHeight="1" x14ac:dyDescent="0.2">
      <c r="A270" s="52"/>
      <c r="B270" s="19" t="s">
        <v>107</v>
      </c>
      <c r="C270" s="280" t="s">
        <v>82</v>
      </c>
      <c r="D270" s="281">
        <v>56</v>
      </c>
      <c r="E270" s="282" t="s">
        <v>33</v>
      </c>
      <c r="F270" s="283">
        <v>31.4</v>
      </c>
      <c r="G270" s="283">
        <v>4.82</v>
      </c>
      <c r="H270" s="283">
        <v>8.64</v>
      </c>
      <c r="I270" s="283">
        <v>17.940000000000001</v>
      </c>
      <c r="J270" s="284">
        <v>3028.84</v>
      </c>
      <c r="K270" s="283">
        <v>17.940000000000001</v>
      </c>
      <c r="L270" s="284">
        <v>3028.84</v>
      </c>
      <c r="M270" s="270">
        <v>5.9199999999999999E-3</v>
      </c>
      <c r="N270" s="271">
        <v>56.7</v>
      </c>
      <c r="O270" s="272">
        <v>0.34</v>
      </c>
      <c r="P270" s="272">
        <v>355.38</v>
      </c>
      <c r="Q270" s="273">
        <v>20.149999999999999</v>
      </c>
    </row>
    <row r="271" spans="1:17" s="12" customFormat="1" ht="12.75" customHeight="1" x14ac:dyDescent="0.2">
      <c r="A271" s="52"/>
      <c r="B271" s="19" t="s">
        <v>287</v>
      </c>
      <c r="C271" s="260" t="s">
        <v>640</v>
      </c>
      <c r="D271" s="261">
        <v>20</v>
      </c>
      <c r="E271" s="261">
        <v>1971</v>
      </c>
      <c r="F271" s="262">
        <v>9.86</v>
      </c>
      <c r="G271" s="262">
        <v>1.1200000000000001</v>
      </c>
      <c r="H271" s="262">
        <v>2.8</v>
      </c>
      <c r="I271" s="262">
        <v>5.94</v>
      </c>
      <c r="J271" s="262">
        <v>1001.53</v>
      </c>
      <c r="K271" s="262">
        <v>5.93</v>
      </c>
      <c r="L271" s="262">
        <v>1001.53</v>
      </c>
      <c r="M271" s="263">
        <v>5.9209409603306938E-3</v>
      </c>
      <c r="N271" s="264">
        <v>71.7</v>
      </c>
      <c r="O271" s="265">
        <v>0.42453146685571075</v>
      </c>
      <c r="P271" s="265">
        <v>355.25645761984163</v>
      </c>
      <c r="Q271" s="266">
        <v>25.471888011342646</v>
      </c>
    </row>
    <row r="272" spans="1:17" s="12" customFormat="1" ht="12.75" customHeight="1" x14ac:dyDescent="0.2">
      <c r="A272" s="52"/>
      <c r="B272" s="18" t="s">
        <v>807</v>
      </c>
      <c r="C272" s="247" t="s">
        <v>794</v>
      </c>
      <c r="D272" s="248">
        <v>30</v>
      </c>
      <c r="E272" s="248">
        <v>1979</v>
      </c>
      <c r="F272" s="249">
        <v>17.463999999999999</v>
      </c>
      <c r="G272" s="249">
        <v>3.3579289999999999</v>
      </c>
      <c r="H272" s="249">
        <v>4.8</v>
      </c>
      <c r="I272" s="249">
        <v>9.3060799999999997</v>
      </c>
      <c r="J272" s="249">
        <v>1569.65</v>
      </c>
      <c r="K272" s="249">
        <v>9.3060799999999997</v>
      </c>
      <c r="L272" s="249">
        <v>1569.65</v>
      </c>
      <c r="M272" s="250">
        <v>5.9287611888000505E-3</v>
      </c>
      <c r="N272" s="251">
        <v>68.888000000000005</v>
      </c>
      <c r="O272" s="251">
        <v>0.40842050077405789</v>
      </c>
      <c r="P272" s="251">
        <v>355.72567132800305</v>
      </c>
      <c r="Q272" s="252">
        <v>24.505230046443472</v>
      </c>
    </row>
    <row r="273" spans="1:17" s="12" customFormat="1" ht="12.75" customHeight="1" x14ac:dyDescent="0.2">
      <c r="A273" s="52"/>
      <c r="B273" s="19" t="s">
        <v>245</v>
      </c>
      <c r="C273" s="240" t="s">
        <v>521</v>
      </c>
      <c r="D273" s="241">
        <v>20</v>
      </c>
      <c r="E273" s="241" t="s">
        <v>33</v>
      </c>
      <c r="F273" s="242">
        <v>10.927</v>
      </c>
      <c r="G273" s="242">
        <v>2.7029999999999998</v>
      </c>
      <c r="H273" s="242">
        <v>1.6</v>
      </c>
      <c r="I273" s="242">
        <v>6.6239999999999997</v>
      </c>
      <c r="J273" s="242">
        <v>1113.22</v>
      </c>
      <c r="K273" s="242">
        <v>6.6239999999999997</v>
      </c>
      <c r="L273" s="242">
        <v>1113.22</v>
      </c>
      <c r="M273" s="243">
        <v>5.9503063186072827E-3</v>
      </c>
      <c r="N273" s="244">
        <v>72.400000000000006</v>
      </c>
      <c r="O273" s="245">
        <v>0.43080217746716731</v>
      </c>
      <c r="P273" s="245">
        <v>357.01837911643696</v>
      </c>
      <c r="Q273" s="246">
        <v>25.848130648030036</v>
      </c>
    </row>
    <row r="274" spans="1:17" s="12" customFormat="1" ht="12.75" customHeight="1" x14ac:dyDescent="0.2">
      <c r="A274" s="52"/>
      <c r="B274" s="19" t="s">
        <v>490</v>
      </c>
      <c r="C274" s="267" t="s">
        <v>463</v>
      </c>
      <c r="D274" s="268">
        <v>60</v>
      </c>
      <c r="E274" s="268">
        <v>1965</v>
      </c>
      <c r="F274" s="269">
        <v>22.340900000000001</v>
      </c>
      <c r="G274" s="269">
        <v>7.5134999999999996</v>
      </c>
      <c r="H274" s="269">
        <v>0.6</v>
      </c>
      <c r="I274" s="269">
        <v>14.227399999999999</v>
      </c>
      <c r="J274" s="269">
        <v>2380.71</v>
      </c>
      <c r="K274" s="269">
        <v>14.227399999999999</v>
      </c>
      <c r="L274" s="269">
        <v>2380.71</v>
      </c>
      <c r="M274" s="270">
        <v>5.9761163686463279E-3</v>
      </c>
      <c r="N274" s="271">
        <v>44.9</v>
      </c>
      <c r="O274" s="272">
        <v>0.26832762495222012</v>
      </c>
      <c r="P274" s="272">
        <v>358.56698211877966</v>
      </c>
      <c r="Q274" s="273">
        <v>16.099657497133208</v>
      </c>
    </row>
    <row r="275" spans="1:17" s="12" customFormat="1" ht="12.75" customHeight="1" x14ac:dyDescent="0.2">
      <c r="A275" s="52"/>
      <c r="B275" s="19" t="s">
        <v>245</v>
      </c>
      <c r="C275" s="240" t="s">
        <v>523</v>
      </c>
      <c r="D275" s="241">
        <v>19</v>
      </c>
      <c r="E275" s="241" t="s">
        <v>33</v>
      </c>
      <c r="F275" s="242">
        <v>10.734</v>
      </c>
      <c r="G275" s="242">
        <v>1.7849999999999999</v>
      </c>
      <c r="H275" s="242">
        <v>3.04</v>
      </c>
      <c r="I275" s="242">
        <v>5.9089999999999998</v>
      </c>
      <c r="J275" s="242">
        <v>986.21</v>
      </c>
      <c r="K275" s="242">
        <v>5.9089999999999998</v>
      </c>
      <c r="L275" s="242">
        <v>986.21</v>
      </c>
      <c r="M275" s="243">
        <v>5.9916245018809379E-3</v>
      </c>
      <c r="N275" s="244">
        <v>72.400000000000006</v>
      </c>
      <c r="O275" s="245">
        <v>0.43379361393617993</v>
      </c>
      <c r="P275" s="245">
        <v>359.49747011285626</v>
      </c>
      <c r="Q275" s="246">
        <v>26.027616836170797</v>
      </c>
    </row>
    <row r="276" spans="1:17" s="12" customFormat="1" ht="12.75" customHeight="1" x14ac:dyDescent="0.2">
      <c r="A276" s="52"/>
      <c r="B276" s="18" t="s">
        <v>898</v>
      </c>
      <c r="C276" s="285" t="s">
        <v>895</v>
      </c>
      <c r="D276" s="286">
        <v>12</v>
      </c>
      <c r="E276" s="286">
        <v>1963</v>
      </c>
      <c r="F276" s="287">
        <v>5.9119999999999999</v>
      </c>
      <c r="G276" s="287">
        <v>0.82436399999999999</v>
      </c>
      <c r="H276" s="287">
        <v>1.92</v>
      </c>
      <c r="I276" s="287">
        <v>3.1676359999999999</v>
      </c>
      <c r="J276" s="287">
        <v>528.35</v>
      </c>
      <c r="K276" s="287">
        <v>3.1676359999999999</v>
      </c>
      <c r="L276" s="287">
        <v>528.35</v>
      </c>
      <c r="M276" s="288">
        <v>5.9953364247184631E-3</v>
      </c>
      <c r="N276" s="289">
        <v>59.514000000000003</v>
      </c>
      <c r="O276" s="289">
        <v>0.35680645198069461</v>
      </c>
      <c r="P276" s="289">
        <v>359.7201854831078</v>
      </c>
      <c r="Q276" s="290">
        <v>21.408387118841677</v>
      </c>
    </row>
    <row r="277" spans="1:17" s="12" customFormat="1" ht="12.75" customHeight="1" x14ac:dyDescent="0.2">
      <c r="A277" s="52"/>
      <c r="B277" s="19" t="s">
        <v>287</v>
      </c>
      <c r="C277" s="260" t="s">
        <v>641</v>
      </c>
      <c r="D277" s="261">
        <v>9</v>
      </c>
      <c r="E277" s="261">
        <v>1979</v>
      </c>
      <c r="F277" s="262">
        <v>5.0999999999999996</v>
      </c>
      <c r="G277" s="262">
        <v>0.58199999999999996</v>
      </c>
      <c r="H277" s="262">
        <v>1.44</v>
      </c>
      <c r="I277" s="262">
        <v>3.0779999999999998</v>
      </c>
      <c r="J277" s="262">
        <v>513.1</v>
      </c>
      <c r="K277" s="262">
        <v>3.0779999999999998</v>
      </c>
      <c r="L277" s="262">
        <v>513.1</v>
      </c>
      <c r="M277" s="263">
        <v>5.9988306373026691E-3</v>
      </c>
      <c r="N277" s="264">
        <v>71.7</v>
      </c>
      <c r="O277" s="265">
        <v>0.4301161566946014</v>
      </c>
      <c r="P277" s="265">
        <v>359.92983823816019</v>
      </c>
      <c r="Q277" s="266">
        <v>25.806969401676088</v>
      </c>
    </row>
    <row r="278" spans="1:17" s="12" customFormat="1" ht="12.75" customHeight="1" x14ac:dyDescent="0.2">
      <c r="A278" s="52"/>
      <c r="B278" s="19" t="s">
        <v>107</v>
      </c>
      <c r="C278" s="280" t="s">
        <v>80</v>
      </c>
      <c r="D278" s="281">
        <v>54</v>
      </c>
      <c r="E278" s="282" t="s">
        <v>33</v>
      </c>
      <c r="F278" s="283">
        <v>32.53</v>
      </c>
      <c r="G278" s="283">
        <v>5.94</v>
      </c>
      <c r="H278" s="283">
        <v>8.64</v>
      </c>
      <c r="I278" s="283">
        <v>17.95</v>
      </c>
      <c r="J278" s="284">
        <v>2987.33</v>
      </c>
      <c r="K278" s="283">
        <v>17.940000000000001</v>
      </c>
      <c r="L278" s="284">
        <v>2987.33</v>
      </c>
      <c r="M278" s="270">
        <v>6.0099999999999997E-3</v>
      </c>
      <c r="N278" s="271">
        <v>56.7</v>
      </c>
      <c r="O278" s="272">
        <v>0.34</v>
      </c>
      <c r="P278" s="272">
        <v>360.32</v>
      </c>
      <c r="Q278" s="273">
        <v>20.43</v>
      </c>
    </row>
    <row r="279" spans="1:17" s="12" customFormat="1" ht="12.75" customHeight="1" x14ac:dyDescent="0.2">
      <c r="A279" s="52"/>
      <c r="B279" s="18" t="s">
        <v>199</v>
      </c>
      <c r="C279" s="240" t="s">
        <v>618</v>
      </c>
      <c r="D279" s="241">
        <v>69</v>
      </c>
      <c r="E279" s="241">
        <v>1962</v>
      </c>
      <c r="F279" s="242">
        <v>23.212</v>
      </c>
      <c r="G279" s="242">
        <v>4.7300000000000004</v>
      </c>
      <c r="H279" s="242">
        <v>0.68</v>
      </c>
      <c r="I279" s="242">
        <v>17.802</v>
      </c>
      <c r="J279" s="242">
        <v>3060.53</v>
      </c>
      <c r="K279" s="242">
        <v>17.73</v>
      </c>
      <c r="L279" s="242">
        <v>2937.1</v>
      </c>
      <c r="M279" s="243">
        <v>6.0365666814204489E-3</v>
      </c>
      <c r="N279" s="244">
        <v>46.43</v>
      </c>
      <c r="O279" s="245">
        <v>0.28027779101835143</v>
      </c>
      <c r="P279" s="245">
        <v>362.1940008852269</v>
      </c>
      <c r="Q279" s="246">
        <v>16.816667461101087</v>
      </c>
    </row>
    <row r="280" spans="1:17" s="12" customFormat="1" ht="12.75" customHeight="1" x14ac:dyDescent="0.2">
      <c r="A280" s="52"/>
      <c r="B280" s="18" t="s">
        <v>782</v>
      </c>
      <c r="C280" s="234" t="s">
        <v>756</v>
      </c>
      <c r="D280" s="235">
        <v>101</v>
      </c>
      <c r="E280" s="235">
        <v>1968</v>
      </c>
      <c r="F280" s="236">
        <v>51.186999999999998</v>
      </c>
      <c r="G280" s="236">
        <v>8.0532570000000003</v>
      </c>
      <c r="H280" s="236">
        <v>15.92</v>
      </c>
      <c r="I280" s="236">
        <v>27.213730999999999</v>
      </c>
      <c r="J280" s="236">
        <v>4482.08</v>
      </c>
      <c r="K280" s="236">
        <v>27.213730999999999</v>
      </c>
      <c r="L280" s="236">
        <v>4482.08</v>
      </c>
      <c r="M280" s="237">
        <v>6.0716745350373044E-3</v>
      </c>
      <c r="N280" s="238">
        <v>70.850000000000009</v>
      </c>
      <c r="O280" s="238">
        <v>0.43017814080739308</v>
      </c>
      <c r="P280" s="238">
        <v>364.30047210223825</v>
      </c>
      <c r="Q280" s="239">
        <v>25.810688448443582</v>
      </c>
    </row>
    <row r="281" spans="1:17" s="12" customFormat="1" ht="12.75" customHeight="1" x14ac:dyDescent="0.2">
      <c r="A281" s="52"/>
      <c r="B281" s="19" t="s">
        <v>860</v>
      </c>
      <c r="C281" s="274" t="s">
        <v>841</v>
      </c>
      <c r="D281" s="275">
        <v>40</v>
      </c>
      <c r="E281" s="275">
        <v>1985</v>
      </c>
      <c r="F281" s="276">
        <v>24.178999999999998</v>
      </c>
      <c r="G281" s="276">
        <v>3.8767010000000002</v>
      </c>
      <c r="H281" s="276">
        <v>6.4</v>
      </c>
      <c r="I281" s="276">
        <v>13.902304000000001</v>
      </c>
      <c r="J281" s="276">
        <v>2285.42</v>
      </c>
      <c r="K281" s="276">
        <v>13.902304000000001</v>
      </c>
      <c r="L281" s="276">
        <v>2285.42</v>
      </c>
      <c r="M281" s="277">
        <v>6.0830411915534129E-3</v>
      </c>
      <c r="N281" s="278">
        <v>71.722000000000008</v>
      </c>
      <c r="O281" s="278">
        <v>0.4362878803405939</v>
      </c>
      <c r="P281" s="278">
        <v>364.9824714932048</v>
      </c>
      <c r="Q281" s="279">
        <v>26.17727282043564</v>
      </c>
    </row>
    <row r="282" spans="1:17" s="12" customFormat="1" ht="12.75" customHeight="1" x14ac:dyDescent="0.2">
      <c r="A282" s="52"/>
      <c r="B282" s="18" t="s">
        <v>782</v>
      </c>
      <c r="C282" s="234" t="s">
        <v>757</v>
      </c>
      <c r="D282" s="235">
        <v>80</v>
      </c>
      <c r="E282" s="235">
        <v>1964</v>
      </c>
      <c r="F282" s="236">
        <v>42.44</v>
      </c>
      <c r="G282" s="236">
        <v>6.1076689999999996</v>
      </c>
      <c r="H282" s="236">
        <v>12.8</v>
      </c>
      <c r="I282" s="236">
        <v>23.532339</v>
      </c>
      <c r="J282" s="236">
        <v>3831.94</v>
      </c>
      <c r="K282" s="236">
        <v>23.532339</v>
      </c>
      <c r="L282" s="236">
        <v>3831.94</v>
      </c>
      <c r="M282" s="237">
        <v>6.1411032009895767E-3</v>
      </c>
      <c r="N282" s="238">
        <v>70.850000000000009</v>
      </c>
      <c r="O282" s="238">
        <v>0.43509716179011154</v>
      </c>
      <c r="P282" s="238">
        <v>368.46619205937458</v>
      </c>
      <c r="Q282" s="239">
        <v>26.105829707406691</v>
      </c>
    </row>
    <row r="283" spans="1:17" s="12" customFormat="1" ht="12.75" customHeight="1" x14ac:dyDescent="0.2">
      <c r="A283" s="52"/>
      <c r="B283" s="19" t="s">
        <v>287</v>
      </c>
      <c r="C283" s="260" t="s">
        <v>642</v>
      </c>
      <c r="D283" s="261">
        <v>20</v>
      </c>
      <c r="E283" s="261">
        <v>1979</v>
      </c>
      <c r="F283" s="262">
        <v>12</v>
      </c>
      <c r="G283" s="262">
        <v>0.88900000000000001</v>
      </c>
      <c r="H283" s="262">
        <v>3.04</v>
      </c>
      <c r="I283" s="262">
        <v>6.4640000000000004</v>
      </c>
      <c r="J283" s="262">
        <v>1052.0999999999999</v>
      </c>
      <c r="K283" s="262">
        <v>6.4640000000000004</v>
      </c>
      <c r="L283" s="262">
        <v>1052.0999999999999</v>
      </c>
      <c r="M283" s="263">
        <v>6.1439026708487799E-3</v>
      </c>
      <c r="N283" s="264">
        <v>71.7</v>
      </c>
      <c r="O283" s="265">
        <v>0.44051782149985752</v>
      </c>
      <c r="P283" s="265">
        <v>368.63416025092675</v>
      </c>
      <c r="Q283" s="266">
        <v>26.431069289991449</v>
      </c>
    </row>
    <row r="284" spans="1:17" s="12" customFormat="1" ht="12.75" customHeight="1" x14ac:dyDescent="0.2">
      <c r="A284" s="52"/>
      <c r="B284" s="19" t="s">
        <v>748</v>
      </c>
      <c r="C284" s="247" t="s">
        <v>703</v>
      </c>
      <c r="D284" s="248">
        <v>50</v>
      </c>
      <c r="E284" s="248">
        <v>2006</v>
      </c>
      <c r="F284" s="249">
        <v>26.288</v>
      </c>
      <c r="G284" s="249">
        <v>6.6877750000000002</v>
      </c>
      <c r="H284" s="249">
        <v>4</v>
      </c>
      <c r="I284" s="249">
        <v>15.600220999999999</v>
      </c>
      <c r="J284" s="249">
        <v>2532.42</v>
      </c>
      <c r="K284" s="249">
        <v>15.600220999999999</v>
      </c>
      <c r="L284" s="249">
        <v>2532.42</v>
      </c>
      <c r="M284" s="250">
        <v>6.1602028889362736E-3</v>
      </c>
      <c r="N284" s="251">
        <v>55.045000000000002</v>
      </c>
      <c r="O284" s="251">
        <v>0.33908836802149717</v>
      </c>
      <c r="P284" s="251">
        <v>369.6121733361764</v>
      </c>
      <c r="Q284" s="252">
        <v>20.345302081289834</v>
      </c>
    </row>
    <row r="285" spans="1:17" s="12" customFormat="1" ht="12.75" customHeight="1" x14ac:dyDescent="0.2">
      <c r="A285" s="52"/>
      <c r="B285" s="18" t="s">
        <v>807</v>
      </c>
      <c r="C285" s="247" t="s">
        <v>795</v>
      </c>
      <c r="D285" s="248">
        <v>31</v>
      </c>
      <c r="E285" s="248">
        <v>1972</v>
      </c>
      <c r="F285" s="249">
        <v>18.145</v>
      </c>
      <c r="G285" s="249">
        <v>2.7541630000000001</v>
      </c>
      <c r="H285" s="249">
        <v>4.8</v>
      </c>
      <c r="I285" s="249">
        <v>10.590844000000001</v>
      </c>
      <c r="J285" s="249">
        <v>1718.52</v>
      </c>
      <c r="K285" s="249">
        <v>10.590844000000001</v>
      </c>
      <c r="L285" s="249">
        <v>1718.52</v>
      </c>
      <c r="M285" s="250">
        <v>6.1627702907152667E-3</v>
      </c>
      <c r="N285" s="251">
        <v>68.888000000000005</v>
      </c>
      <c r="O285" s="251">
        <v>0.42454091978679331</v>
      </c>
      <c r="P285" s="251">
        <v>369.766217442916</v>
      </c>
      <c r="Q285" s="252">
        <v>25.472455187207601</v>
      </c>
    </row>
    <row r="286" spans="1:17" s="12" customFormat="1" ht="12.75" customHeight="1" x14ac:dyDescent="0.2">
      <c r="A286" s="52"/>
      <c r="B286" s="19" t="s">
        <v>287</v>
      </c>
      <c r="C286" s="260" t="s">
        <v>202</v>
      </c>
      <c r="D286" s="261">
        <v>20</v>
      </c>
      <c r="E286" s="261">
        <v>1995</v>
      </c>
      <c r="F286" s="262">
        <v>12.7</v>
      </c>
      <c r="G286" s="262">
        <v>2.5920000000000001</v>
      </c>
      <c r="H286" s="262">
        <v>3.2</v>
      </c>
      <c r="I286" s="262">
        <v>6.8570000000000002</v>
      </c>
      <c r="J286" s="262">
        <v>1108.2</v>
      </c>
      <c r="K286" s="262">
        <v>6.8570000000000002</v>
      </c>
      <c r="L286" s="262">
        <v>1108.2</v>
      </c>
      <c r="M286" s="263">
        <v>6.1875112795524269E-3</v>
      </c>
      <c r="N286" s="264">
        <v>71.7</v>
      </c>
      <c r="O286" s="265">
        <v>0.44364455874390901</v>
      </c>
      <c r="P286" s="265">
        <v>371.25067677314559</v>
      </c>
      <c r="Q286" s="266">
        <v>26.618673524634538</v>
      </c>
    </row>
    <row r="287" spans="1:17" s="12" customFormat="1" ht="12.75" customHeight="1" x14ac:dyDescent="0.2">
      <c r="A287" s="52"/>
      <c r="B287" s="19" t="s">
        <v>107</v>
      </c>
      <c r="C287" s="280" t="s">
        <v>246</v>
      </c>
      <c r="D287" s="281">
        <v>20</v>
      </c>
      <c r="E287" s="282" t="s">
        <v>33</v>
      </c>
      <c r="F287" s="283">
        <v>11.22</v>
      </c>
      <c r="G287" s="283">
        <v>0.66</v>
      </c>
      <c r="H287" s="283">
        <v>3.2</v>
      </c>
      <c r="I287" s="283">
        <v>7.36</v>
      </c>
      <c r="J287" s="284">
        <v>1189.8399999999999</v>
      </c>
      <c r="K287" s="283">
        <v>7.36</v>
      </c>
      <c r="L287" s="284">
        <v>1189.8399999999999</v>
      </c>
      <c r="M287" s="270">
        <v>6.1900000000000002E-3</v>
      </c>
      <c r="N287" s="271">
        <v>56.7</v>
      </c>
      <c r="O287" s="272">
        <v>0.35</v>
      </c>
      <c r="P287" s="272">
        <v>371.14</v>
      </c>
      <c r="Q287" s="273">
        <v>21.04</v>
      </c>
    </row>
    <row r="288" spans="1:17" s="12" customFormat="1" ht="12.75" customHeight="1" x14ac:dyDescent="0.2">
      <c r="A288" s="52"/>
      <c r="B288" s="19" t="s">
        <v>198</v>
      </c>
      <c r="C288" s="260" t="s">
        <v>595</v>
      </c>
      <c r="D288" s="261">
        <v>30</v>
      </c>
      <c r="E288" s="261">
        <v>1993</v>
      </c>
      <c r="F288" s="262">
        <v>17.792000000000002</v>
      </c>
      <c r="G288" s="262">
        <v>3.117</v>
      </c>
      <c r="H288" s="262">
        <v>4.718</v>
      </c>
      <c r="I288" s="262">
        <v>9.9570000000000007</v>
      </c>
      <c r="J288" s="262">
        <v>1596.54</v>
      </c>
      <c r="K288" s="262">
        <v>9.9570000000000007</v>
      </c>
      <c r="L288" s="262">
        <v>1596.54</v>
      </c>
      <c r="M288" s="263">
        <v>6.2366116727423059E-3</v>
      </c>
      <c r="N288" s="264">
        <v>60.930999999999997</v>
      </c>
      <c r="O288" s="265">
        <v>0.38000298583186143</v>
      </c>
      <c r="P288" s="265">
        <v>374.19670036453834</v>
      </c>
      <c r="Q288" s="266">
        <v>22.800179149911685</v>
      </c>
    </row>
    <row r="289" spans="1:17" s="12" customFormat="1" ht="12.75" customHeight="1" x14ac:dyDescent="0.2">
      <c r="A289" s="52"/>
      <c r="B289" s="19" t="s">
        <v>287</v>
      </c>
      <c r="C289" s="260" t="s">
        <v>643</v>
      </c>
      <c r="D289" s="261">
        <v>30</v>
      </c>
      <c r="E289" s="261">
        <v>1987</v>
      </c>
      <c r="F289" s="262">
        <v>9.9</v>
      </c>
      <c r="G289" s="262">
        <v>0</v>
      </c>
      <c r="H289" s="262">
        <v>0</v>
      </c>
      <c r="I289" s="262">
        <v>9.9</v>
      </c>
      <c r="J289" s="262">
        <v>1585.13</v>
      </c>
      <c r="K289" s="262">
        <v>9.9</v>
      </c>
      <c r="L289" s="262">
        <v>1585.13</v>
      </c>
      <c r="M289" s="263">
        <v>6.2455445294707689E-3</v>
      </c>
      <c r="N289" s="264">
        <v>71.7</v>
      </c>
      <c r="O289" s="265">
        <v>0.44780554276305412</v>
      </c>
      <c r="P289" s="265">
        <v>374.73267176824618</v>
      </c>
      <c r="Q289" s="266">
        <v>26.868332565783255</v>
      </c>
    </row>
    <row r="290" spans="1:17" s="12" customFormat="1" ht="12.75" customHeight="1" x14ac:dyDescent="0.2">
      <c r="A290" s="52"/>
      <c r="B290" s="18" t="s">
        <v>807</v>
      </c>
      <c r="C290" s="247" t="s">
        <v>796</v>
      </c>
      <c r="D290" s="248">
        <v>60</v>
      </c>
      <c r="E290" s="248">
        <v>1968</v>
      </c>
      <c r="F290" s="249">
        <v>35.957999999999998</v>
      </c>
      <c r="G290" s="249">
        <v>5.9875100000000003</v>
      </c>
      <c r="H290" s="249">
        <v>9.5948390000000003</v>
      </c>
      <c r="I290" s="249">
        <v>20.375654000000001</v>
      </c>
      <c r="J290" s="249">
        <v>3261.72</v>
      </c>
      <c r="K290" s="249">
        <v>20.375654000000001</v>
      </c>
      <c r="L290" s="249">
        <v>3261.72</v>
      </c>
      <c r="M290" s="250">
        <v>6.2469047005874207E-3</v>
      </c>
      <c r="N290" s="251">
        <v>68.888000000000005</v>
      </c>
      <c r="O290" s="251">
        <v>0.43033677101406625</v>
      </c>
      <c r="P290" s="251">
        <v>374.81428203524524</v>
      </c>
      <c r="Q290" s="252">
        <v>25.820206260843978</v>
      </c>
    </row>
    <row r="291" spans="1:17" s="12" customFormat="1" ht="12.75" customHeight="1" x14ac:dyDescent="0.2">
      <c r="A291" s="52"/>
      <c r="B291" s="19" t="s">
        <v>198</v>
      </c>
      <c r="C291" s="260" t="s">
        <v>582</v>
      </c>
      <c r="D291" s="261">
        <v>40</v>
      </c>
      <c r="E291" s="261">
        <v>1984</v>
      </c>
      <c r="F291" s="262">
        <v>24.530999999999999</v>
      </c>
      <c r="G291" s="262">
        <v>3.9020000000000001</v>
      </c>
      <c r="H291" s="262">
        <v>6.4</v>
      </c>
      <c r="I291" s="262">
        <v>14.228999999999999</v>
      </c>
      <c r="J291" s="262">
        <v>2265.23</v>
      </c>
      <c r="K291" s="262">
        <v>14.228999999999999</v>
      </c>
      <c r="L291" s="262">
        <v>2265.2600000000002</v>
      </c>
      <c r="M291" s="263">
        <v>6.2813981618004104E-3</v>
      </c>
      <c r="N291" s="264">
        <v>60.930999999999997</v>
      </c>
      <c r="O291" s="265">
        <v>0.38273187139666082</v>
      </c>
      <c r="P291" s="265">
        <v>376.88388970802458</v>
      </c>
      <c r="Q291" s="266">
        <v>22.963912283799644</v>
      </c>
    </row>
    <row r="292" spans="1:17" s="12" customFormat="1" ht="12.75" customHeight="1" x14ac:dyDescent="0.2">
      <c r="A292" s="52"/>
      <c r="B292" s="19" t="s">
        <v>107</v>
      </c>
      <c r="C292" s="280" t="s">
        <v>86</v>
      </c>
      <c r="D292" s="281">
        <v>52</v>
      </c>
      <c r="E292" s="282" t="s">
        <v>33</v>
      </c>
      <c r="F292" s="283">
        <v>32.159999999999997</v>
      </c>
      <c r="G292" s="283">
        <v>4.7</v>
      </c>
      <c r="H292" s="283">
        <v>8.32</v>
      </c>
      <c r="I292" s="283">
        <v>19.14</v>
      </c>
      <c r="J292" s="284">
        <v>3000.73</v>
      </c>
      <c r="K292" s="283">
        <v>18.55</v>
      </c>
      <c r="L292" s="284">
        <v>2936.04</v>
      </c>
      <c r="M292" s="270">
        <v>6.3200000000000001E-3</v>
      </c>
      <c r="N292" s="271">
        <v>56.7</v>
      </c>
      <c r="O292" s="272">
        <v>0.36</v>
      </c>
      <c r="P292" s="272">
        <v>379.08</v>
      </c>
      <c r="Q292" s="273">
        <v>21.49</v>
      </c>
    </row>
    <row r="293" spans="1:17" s="12" customFormat="1" ht="12.75" customHeight="1" x14ac:dyDescent="0.2">
      <c r="A293" s="52"/>
      <c r="B293" s="18" t="s">
        <v>782</v>
      </c>
      <c r="C293" s="234" t="s">
        <v>758</v>
      </c>
      <c r="D293" s="235">
        <v>60</v>
      </c>
      <c r="E293" s="235">
        <v>1988</v>
      </c>
      <c r="F293" s="236">
        <v>29.141999999999999</v>
      </c>
      <c r="G293" s="236">
        <v>4.5770059999999999</v>
      </c>
      <c r="H293" s="236">
        <v>9.6</v>
      </c>
      <c r="I293" s="236">
        <v>14.964999000000001</v>
      </c>
      <c r="J293" s="236">
        <v>2363.7600000000002</v>
      </c>
      <c r="K293" s="236">
        <v>14.964999000000001</v>
      </c>
      <c r="L293" s="236">
        <v>2363.7600000000002</v>
      </c>
      <c r="M293" s="237">
        <v>6.3310145700071069E-3</v>
      </c>
      <c r="N293" s="238">
        <v>70.850000000000009</v>
      </c>
      <c r="O293" s="238">
        <v>0.4485523822850036</v>
      </c>
      <c r="P293" s="238">
        <v>379.86087420042639</v>
      </c>
      <c r="Q293" s="239">
        <v>26.913142937100211</v>
      </c>
    </row>
    <row r="294" spans="1:17" s="12" customFormat="1" ht="12.75" customHeight="1" x14ac:dyDescent="0.2">
      <c r="A294" s="52"/>
      <c r="B294" s="18" t="s">
        <v>807</v>
      </c>
      <c r="C294" s="247" t="s">
        <v>797</v>
      </c>
      <c r="D294" s="248">
        <v>8</v>
      </c>
      <c r="E294" s="248">
        <v>1994</v>
      </c>
      <c r="F294" s="249">
        <v>7.4509999999999996</v>
      </c>
      <c r="G294" s="249">
        <v>0.96899999999999997</v>
      </c>
      <c r="H294" s="249">
        <v>1.2</v>
      </c>
      <c r="I294" s="249">
        <v>5.282</v>
      </c>
      <c r="J294" s="249">
        <v>832.8</v>
      </c>
      <c r="K294" s="249">
        <v>5.282</v>
      </c>
      <c r="L294" s="249">
        <v>832.8</v>
      </c>
      <c r="M294" s="250">
        <v>6.3424591738712784E-3</v>
      </c>
      <c r="N294" s="251">
        <v>68.888000000000005</v>
      </c>
      <c r="O294" s="251">
        <v>0.43691932756964469</v>
      </c>
      <c r="P294" s="251">
        <v>380.54755043227675</v>
      </c>
      <c r="Q294" s="252">
        <v>26.215159654178681</v>
      </c>
    </row>
    <row r="295" spans="1:17" s="12" customFormat="1" ht="12.75" customHeight="1" x14ac:dyDescent="0.2">
      <c r="A295" s="52"/>
      <c r="B295" s="19" t="s">
        <v>490</v>
      </c>
      <c r="C295" s="267" t="s">
        <v>464</v>
      </c>
      <c r="D295" s="268">
        <v>36</v>
      </c>
      <c r="E295" s="268">
        <v>1980</v>
      </c>
      <c r="F295" s="269">
        <v>20.306000000000001</v>
      </c>
      <c r="G295" s="269">
        <v>2.7930000000000001</v>
      </c>
      <c r="H295" s="269">
        <v>3.6</v>
      </c>
      <c r="I295" s="269">
        <v>13.913</v>
      </c>
      <c r="J295" s="269">
        <v>2185.41</v>
      </c>
      <c r="K295" s="269">
        <v>13.913</v>
      </c>
      <c r="L295" s="269">
        <v>2185.41</v>
      </c>
      <c r="M295" s="270">
        <v>6.3663111269738866E-3</v>
      </c>
      <c r="N295" s="271">
        <v>44.9</v>
      </c>
      <c r="O295" s="272">
        <v>0.2858473696011275</v>
      </c>
      <c r="P295" s="272">
        <v>381.97866761843318</v>
      </c>
      <c r="Q295" s="273">
        <v>17.150842176067648</v>
      </c>
    </row>
    <row r="296" spans="1:17" s="12" customFormat="1" ht="12.75" customHeight="1" x14ac:dyDescent="0.2">
      <c r="A296" s="52"/>
      <c r="B296" s="18" t="s">
        <v>199</v>
      </c>
      <c r="C296" s="240" t="s">
        <v>619</v>
      </c>
      <c r="D296" s="241">
        <v>8</v>
      </c>
      <c r="E296" s="241">
        <v>1961</v>
      </c>
      <c r="F296" s="242">
        <v>4.1379999999999999</v>
      </c>
      <c r="G296" s="242">
        <v>0.55700000000000005</v>
      </c>
      <c r="H296" s="242">
        <v>1.28</v>
      </c>
      <c r="I296" s="242">
        <v>2.3010000000000002</v>
      </c>
      <c r="J296" s="242">
        <v>361.4</v>
      </c>
      <c r="K296" s="242">
        <v>2.3010000000000002</v>
      </c>
      <c r="L296" s="242">
        <v>361.4</v>
      </c>
      <c r="M296" s="243">
        <v>6.3669064748201444E-3</v>
      </c>
      <c r="N296" s="244">
        <v>46.43</v>
      </c>
      <c r="O296" s="245">
        <v>0.2956154676258993</v>
      </c>
      <c r="P296" s="245">
        <v>382.01438848920867</v>
      </c>
      <c r="Q296" s="246">
        <v>17.736928057553961</v>
      </c>
    </row>
    <row r="297" spans="1:17" s="12" customFormat="1" ht="12.75" customHeight="1" x14ac:dyDescent="0.2">
      <c r="A297" s="52"/>
      <c r="B297" s="19" t="s">
        <v>748</v>
      </c>
      <c r="C297" s="247" t="s">
        <v>704</v>
      </c>
      <c r="D297" s="248">
        <v>46</v>
      </c>
      <c r="E297" s="248">
        <v>2006</v>
      </c>
      <c r="F297" s="249">
        <v>32.03</v>
      </c>
      <c r="G297" s="249">
        <v>9.2233009999999993</v>
      </c>
      <c r="H297" s="249">
        <v>3.68</v>
      </c>
      <c r="I297" s="249">
        <v>19.126707</v>
      </c>
      <c r="J297" s="249">
        <v>2989.78</v>
      </c>
      <c r="K297" s="249">
        <v>19.126707</v>
      </c>
      <c r="L297" s="249">
        <v>2989.78</v>
      </c>
      <c r="M297" s="250">
        <v>6.3973626822040408E-3</v>
      </c>
      <c r="N297" s="251">
        <v>55.045000000000002</v>
      </c>
      <c r="O297" s="251">
        <v>0.35214282884192144</v>
      </c>
      <c r="P297" s="251">
        <v>383.84176093224244</v>
      </c>
      <c r="Q297" s="252">
        <v>21.128569730515288</v>
      </c>
    </row>
    <row r="298" spans="1:17" s="12" customFormat="1" ht="12.75" customHeight="1" x14ac:dyDescent="0.2">
      <c r="A298" s="52"/>
      <c r="B298" s="18" t="s">
        <v>782</v>
      </c>
      <c r="C298" s="234" t="s">
        <v>759</v>
      </c>
      <c r="D298" s="235">
        <v>103</v>
      </c>
      <c r="E298" s="235">
        <v>1965</v>
      </c>
      <c r="F298" s="236">
        <v>51.616</v>
      </c>
      <c r="G298" s="236">
        <v>7.1314929999999999</v>
      </c>
      <c r="H298" s="236">
        <v>15.92</v>
      </c>
      <c r="I298" s="236">
        <v>28.564498</v>
      </c>
      <c r="J298" s="236">
        <v>4447.51</v>
      </c>
      <c r="K298" s="236">
        <v>28.564498</v>
      </c>
      <c r="L298" s="236">
        <v>4447.51</v>
      </c>
      <c r="M298" s="237">
        <v>6.4225820740144487E-3</v>
      </c>
      <c r="N298" s="238">
        <v>70.850000000000009</v>
      </c>
      <c r="O298" s="238">
        <v>0.45503993994392372</v>
      </c>
      <c r="P298" s="238">
        <v>385.35492444086697</v>
      </c>
      <c r="Q298" s="239">
        <v>27.302396396635427</v>
      </c>
    </row>
    <row r="299" spans="1:17" s="12" customFormat="1" ht="12.75" customHeight="1" x14ac:dyDescent="0.2">
      <c r="A299" s="52"/>
      <c r="B299" s="18" t="s">
        <v>214</v>
      </c>
      <c r="C299" s="291" t="s">
        <v>209</v>
      </c>
      <c r="D299" s="292">
        <v>22</v>
      </c>
      <c r="E299" s="292" t="s">
        <v>33</v>
      </c>
      <c r="F299" s="293">
        <v>14.2</v>
      </c>
      <c r="G299" s="293">
        <v>3</v>
      </c>
      <c r="H299" s="293">
        <v>3.5</v>
      </c>
      <c r="I299" s="293">
        <v>7.7</v>
      </c>
      <c r="J299" s="293">
        <v>1189.9000000000001</v>
      </c>
      <c r="K299" s="293">
        <v>7.7</v>
      </c>
      <c r="L299" s="293">
        <v>1189.9000000000001</v>
      </c>
      <c r="M299" s="294">
        <v>6.4799999999999996E-3</v>
      </c>
      <c r="N299" s="295">
        <v>43.4</v>
      </c>
      <c r="O299" s="296">
        <v>0.28000000000000003</v>
      </c>
      <c r="P299" s="296">
        <v>388.71</v>
      </c>
      <c r="Q299" s="297">
        <v>16.87</v>
      </c>
    </row>
    <row r="300" spans="1:17" s="12" customFormat="1" ht="12.75" customHeight="1" x14ac:dyDescent="0.2">
      <c r="A300" s="52"/>
      <c r="B300" s="19" t="s">
        <v>198</v>
      </c>
      <c r="C300" s="260" t="s">
        <v>579</v>
      </c>
      <c r="D300" s="261">
        <v>40</v>
      </c>
      <c r="E300" s="261">
        <v>1975</v>
      </c>
      <c r="F300" s="262">
        <v>25.059000000000001</v>
      </c>
      <c r="G300" s="262">
        <v>4.194</v>
      </c>
      <c r="H300" s="262">
        <v>6.4</v>
      </c>
      <c r="I300" s="262">
        <v>14.465</v>
      </c>
      <c r="J300" s="262">
        <v>2232.09</v>
      </c>
      <c r="K300" s="262">
        <v>14.465</v>
      </c>
      <c r="L300" s="262">
        <v>2232.09</v>
      </c>
      <c r="M300" s="263">
        <v>6.4804734576114761E-3</v>
      </c>
      <c r="N300" s="264">
        <v>60.930999999999997</v>
      </c>
      <c r="O300" s="265">
        <v>0.39486172824572485</v>
      </c>
      <c r="P300" s="265">
        <v>388.82840745668858</v>
      </c>
      <c r="Q300" s="266">
        <v>23.691703694743492</v>
      </c>
    </row>
    <row r="301" spans="1:17" s="12" customFormat="1" ht="12.75" customHeight="1" x14ac:dyDescent="0.2">
      <c r="A301" s="52"/>
      <c r="B301" s="19" t="s">
        <v>107</v>
      </c>
      <c r="C301" s="280" t="s">
        <v>81</v>
      </c>
      <c r="D301" s="281">
        <v>30</v>
      </c>
      <c r="E301" s="282" t="s">
        <v>33</v>
      </c>
      <c r="F301" s="283">
        <v>21.9</v>
      </c>
      <c r="G301" s="283">
        <v>3.79</v>
      </c>
      <c r="H301" s="283">
        <v>4.8</v>
      </c>
      <c r="I301" s="283">
        <v>13.31</v>
      </c>
      <c r="J301" s="284">
        <v>2051.9499999999998</v>
      </c>
      <c r="K301" s="283">
        <v>13.31</v>
      </c>
      <c r="L301" s="284">
        <v>2051.9499999999998</v>
      </c>
      <c r="M301" s="270">
        <v>6.4900000000000001E-3</v>
      </c>
      <c r="N301" s="271">
        <v>56.7</v>
      </c>
      <c r="O301" s="272">
        <v>0.37</v>
      </c>
      <c r="P301" s="272">
        <v>389.19</v>
      </c>
      <c r="Q301" s="273">
        <v>22.07</v>
      </c>
    </row>
    <row r="302" spans="1:17" s="12" customFormat="1" ht="12.75" customHeight="1" x14ac:dyDescent="0.2">
      <c r="A302" s="52"/>
      <c r="B302" s="18" t="s">
        <v>782</v>
      </c>
      <c r="C302" s="234" t="s">
        <v>760</v>
      </c>
      <c r="D302" s="235">
        <v>75</v>
      </c>
      <c r="E302" s="235">
        <v>1987</v>
      </c>
      <c r="F302" s="236">
        <v>45.658000000000001</v>
      </c>
      <c r="G302" s="236">
        <v>7.3330349999999997</v>
      </c>
      <c r="H302" s="236">
        <v>12</v>
      </c>
      <c r="I302" s="236">
        <v>26.324964999999999</v>
      </c>
      <c r="J302" s="236">
        <v>4017.2</v>
      </c>
      <c r="K302" s="236">
        <v>26.324964999999999</v>
      </c>
      <c r="L302" s="236">
        <v>4017.2</v>
      </c>
      <c r="M302" s="237">
        <v>6.5530630787613261E-3</v>
      </c>
      <c r="N302" s="238">
        <v>70.850000000000009</v>
      </c>
      <c r="O302" s="238">
        <v>0.46428451913023999</v>
      </c>
      <c r="P302" s="238">
        <v>393.18378472567957</v>
      </c>
      <c r="Q302" s="239">
        <v>27.857071147814402</v>
      </c>
    </row>
    <row r="303" spans="1:17" s="12" customFormat="1" ht="12.75" customHeight="1" x14ac:dyDescent="0.2">
      <c r="A303" s="52"/>
      <c r="B303" s="18" t="s">
        <v>214</v>
      </c>
      <c r="C303" s="298" t="s">
        <v>666</v>
      </c>
      <c r="D303" s="292">
        <v>48</v>
      </c>
      <c r="E303" s="292" t="s">
        <v>33</v>
      </c>
      <c r="F303" s="293">
        <v>16.399999999999999</v>
      </c>
      <c r="G303" s="293">
        <v>3.4</v>
      </c>
      <c r="H303" s="293">
        <v>0.5</v>
      </c>
      <c r="I303" s="293">
        <v>12.5</v>
      </c>
      <c r="J303" s="293">
        <v>1904.3</v>
      </c>
      <c r="K303" s="293">
        <v>12.5</v>
      </c>
      <c r="L303" s="293">
        <v>1904.3</v>
      </c>
      <c r="M303" s="294">
        <v>6.5799999999999999E-3</v>
      </c>
      <c r="N303" s="295">
        <v>43.4</v>
      </c>
      <c r="O303" s="296">
        <v>0.28999999999999998</v>
      </c>
      <c r="P303" s="296">
        <v>394.71</v>
      </c>
      <c r="Q303" s="297">
        <v>17.13</v>
      </c>
    </row>
    <row r="304" spans="1:17" s="12" customFormat="1" ht="12.75" customHeight="1" x14ac:dyDescent="0.2">
      <c r="A304" s="52"/>
      <c r="B304" s="19" t="s">
        <v>245</v>
      </c>
      <c r="C304" s="240" t="s">
        <v>524</v>
      </c>
      <c r="D304" s="241">
        <v>20</v>
      </c>
      <c r="E304" s="241" t="s">
        <v>525</v>
      </c>
      <c r="F304" s="242">
        <v>10.685</v>
      </c>
      <c r="G304" s="242">
        <v>1.02</v>
      </c>
      <c r="H304" s="242">
        <v>3.2</v>
      </c>
      <c r="I304" s="242">
        <v>6.4649999999999999</v>
      </c>
      <c r="J304" s="242">
        <v>981.33</v>
      </c>
      <c r="K304" s="242">
        <v>6.4649999999999999</v>
      </c>
      <c r="L304" s="242">
        <v>981.33</v>
      </c>
      <c r="M304" s="243">
        <v>6.5879979211885906E-3</v>
      </c>
      <c r="N304" s="244">
        <v>72.400000000000006</v>
      </c>
      <c r="O304" s="245">
        <v>0.476971049494054</v>
      </c>
      <c r="P304" s="245">
        <v>395.2798752713154</v>
      </c>
      <c r="Q304" s="246">
        <v>28.618262969643236</v>
      </c>
    </row>
    <row r="305" spans="1:17" s="12" customFormat="1" ht="12.75" customHeight="1" x14ac:dyDescent="0.2">
      <c r="A305" s="52"/>
      <c r="B305" s="19" t="s">
        <v>245</v>
      </c>
      <c r="C305" s="240" t="s">
        <v>526</v>
      </c>
      <c r="D305" s="241">
        <v>30</v>
      </c>
      <c r="E305" s="241" t="s">
        <v>33</v>
      </c>
      <c r="F305" s="242">
        <v>17.68</v>
      </c>
      <c r="G305" s="242">
        <v>2.1419999999999999</v>
      </c>
      <c r="H305" s="242">
        <v>4.8</v>
      </c>
      <c r="I305" s="242">
        <v>10.738</v>
      </c>
      <c r="J305" s="242">
        <v>1626.42</v>
      </c>
      <c r="K305" s="242">
        <v>10.738</v>
      </c>
      <c r="L305" s="242">
        <v>1626.42</v>
      </c>
      <c r="M305" s="243">
        <v>6.6022306661256006E-3</v>
      </c>
      <c r="N305" s="244">
        <v>72.400000000000006</v>
      </c>
      <c r="O305" s="245">
        <v>0.47800150022749355</v>
      </c>
      <c r="P305" s="245">
        <v>396.13383996753606</v>
      </c>
      <c r="Q305" s="246">
        <v>28.680090013649615</v>
      </c>
    </row>
    <row r="306" spans="1:17" s="12" customFormat="1" ht="12.75" customHeight="1" x14ac:dyDescent="0.2">
      <c r="A306" s="52"/>
      <c r="B306" s="19" t="s">
        <v>107</v>
      </c>
      <c r="C306" s="299" t="s">
        <v>85</v>
      </c>
      <c r="D306" s="300">
        <v>30</v>
      </c>
      <c r="E306" s="282" t="s">
        <v>33</v>
      </c>
      <c r="F306" s="283">
        <v>21.73</v>
      </c>
      <c r="G306" s="283">
        <v>3.63</v>
      </c>
      <c r="H306" s="283">
        <v>4.8</v>
      </c>
      <c r="I306" s="283">
        <v>13.3</v>
      </c>
      <c r="J306" s="283">
        <v>2013.33</v>
      </c>
      <c r="K306" s="283">
        <v>13.3</v>
      </c>
      <c r="L306" s="283">
        <v>2013.33</v>
      </c>
      <c r="M306" s="270">
        <v>6.6100000000000004E-3</v>
      </c>
      <c r="N306" s="271">
        <v>56.7</v>
      </c>
      <c r="O306" s="272">
        <v>0.37</v>
      </c>
      <c r="P306" s="272">
        <v>396.36</v>
      </c>
      <c r="Q306" s="273">
        <v>22.47</v>
      </c>
    </row>
    <row r="307" spans="1:17" s="12" customFormat="1" ht="12.75" customHeight="1" x14ac:dyDescent="0.2">
      <c r="A307" s="52"/>
      <c r="B307" s="18" t="s">
        <v>782</v>
      </c>
      <c r="C307" s="234" t="s">
        <v>761</v>
      </c>
      <c r="D307" s="235">
        <v>101</v>
      </c>
      <c r="E307" s="235">
        <v>1966</v>
      </c>
      <c r="F307" s="236">
        <v>54.106000000000002</v>
      </c>
      <c r="G307" s="236">
        <v>8.5913380000000004</v>
      </c>
      <c r="H307" s="236">
        <v>15.84</v>
      </c>
      <c r="I307" s="236">
        <v>29.674668</v>
      </c>
      <c r="J307" s="236">
        <v>4481.51</v>
      </c>
      <c r="K307" s="236">
        <v>29.674668</v>
      </c>
      <c r="L307" s="236">
        <v>4481.51</v>
      </c>
      <c r="M307" s="237">
        <v>6.6215779949168919E-3</v>
      </c>
      <c r="N307" s="238">
        <v>70.850000000000009</v>
      </c>
      <c r="O307" s="238">
        <v>0.46913880093986188</v>
      </c>
      <c r="P307" s="238">
        <v>397.29467969501354</v>
      </c>
      <c r="Q307" s="239">
        <v>28.148328056391716</v>
      </c>
    </row>
    <row r="308" spans="1:17" s="12" customFormat="1" ht="12.75" customHeight="1" x14ac:dyDescent="0.2">
      <c r="A308" s="52"/>
      <c r="B308" s="19" t="s">
        <v>35</v>
      </c>
      <c r="C308" s="240" t="s">
        <v>404</v>
      </c>
      <c r="D308" s="241">
        <v>45</v>
      </c>
      <c r="E308" s="241">
        <v>1980</v>
      </c>
      <c r="F308" s="242">
        <v>27.975999999999999</v>
      </c>
      <c r="G308" s="242">
        <v>5.26938</v>
      </c>
      <c r="H308" s="242">
        <v>7.2</v>
      </c>
      <c r="I308" s="242">
        <v>15.50662</v>
      </c>
      <c r="J308" s="242">
        <v>2337.62</v>
      </c>
      <c r="K308" s="242">
        <v>15.50662</v>
      </c>
      <c r="L308" s="242">
        <v>2337.62</v>
      </c>
      <c r="M308" s="243">
        <v>6.6335075846373666E-3</v>
      </c>
      <c r="N308" s="244">
        <v>50.576000000000001</v>
      </c>
      <c r="O308" s="245">
        <v>0.33549627960061945</v>
      </c>
      <c r="P308" s="245">
        <v>398.01045507824199</v>
      </c>
      <c r="Q308" s="246">
        <v>20.129776776037168</v>
      </c>
    </row>
    <row r="309" spans="1:17" s="12" customFormat="1" ht="12.75" customHeight="1" x14ac:dyDescent="0.2">
      <c r="A309" s="52"/>
      <c r="B309" s="19" t="s">
        <v>565</v>
      </c>
      <c r="C309" s="240" t="s">
        <v>153</v>
      </c>
      <c r="D309" s="241">
        <v>60</v>
      </c>
      <c r="E309" s="241">
        <v>1967</v>
      </c>
      <c r="F309" s="242">
        <v>31.564008000000001</v>
      </c>
      <c r="G309" s="242">
        <v>3.75875</v>
      </c>
      <c r="H309" s="242">
        <v>9.6</v>
      </c>
      <c r="I309" s="242">
        <v>18.205258000000001</v>
      </c>
      <c r="J309" s="242">
        <v>2715.0099999999998</v>
      </c>
      <c r="K309" s="242">
        <v>18.205258000000001</v>
      </c>
      <c r="L309" s="242">
        <v>2715.0099999999998</v>
      </c>
      <c r="M309" s="243">
        <v>6.7054110297936299E-3</v>
      </c>
      <c r="N309" s="244">
        <v>52.756</v>
      </c>
      <c r="O309" s="245">
        <v>0.35375066428779273</v>
      </c>
      <c r="P309" s="245">
        <v>402.3246617876178</v>
      </c>
      <c r="Q309" s="246">
        <v>21.225039857267564</v>
      </c>
    </row>
    <row r="310" spans="1:17" s="12" customFormat="1" ht="12.75" customHeight="1" x14ac:dyDescent="0.2">
      <c r="A310" s="52"/>
      <c r="B310" s="19" t="s">
        <v>748</v>
      </c>
      <c r="C310" s="247" t="s">
        <v>705</v>
      </c>
      <c r="D310" s="248">
        <v>16</v>
      </c>
      <c r="E310" s="248">
        <v>2005</v>
      </c>
      <c r="F310" s="249">
        <v>11.946</v>
      </c>
      <c r="G310" s="249">
        <v>2.8689279999999999</v>
      </c>
      <c r="H310" s="249">
        <v>1.3563449999999999</v>
      </c>
      <c r="I310" s="249">
        <v>7.720726</v>
      </c>
      <c r="J310" s="249">
        <v>1150.31</v>
      </c>
      <c r="K310" s="249">
        <v>7.720726</v>
      </c>
      <c r="L310" s="249">
        <v>1150.31</v>
      </c>
      <c r="M310" s="250">
        <v>6.7118654971268614E-3</v>
      </c>
      <c r="N310" s="251">
        <v>55.045000000000002</v>
      </c>
      <c r="O310" s="251">
        <v>0.3694546362893481</v>
      </c>
      <c r="P310" s="251">
        <v>402.7119298276117</v>
      </c>
      <c r="Q310" s="252">
        <v>22.167278177360888</v>
      </c>
    </row>
    <row r="311" spans="1:17" s="12" customFormat="1" ht="12.75" customHeight="1" x14ac:dyDescent="0.2">
      <c r="A311" s="52"/>
      <c r="B311" s="19" t="s">
        <v>748</v>
      </c>
      <c r="C311" s="247" t="s">
        <v>709</v>
      </c>
      <c r="D311" s="248">
        <v>72</v>
      </c>
      <c r="E311" s="248">
        <v>1985</v>
      </c>
      <c r="F311" s="249">
        <v>58.421999999999997</v>
      </c>
      <c r="G311" s="249">
        <v>11.408507</v>
      </c>
      <c r="H311" s="249">
        <v>17.28</v>
      </c>
      <c r="I311" s="249">
        <v>29.733491000000001</v>
      </c>
      <c r="J311" s="249">
        <v>4428.07</v>
      </c>
      <c r="K311" s="249">
        <v>29.733491000000001</v>
      </c>
      <c r="L311" s="249">
        <v>4428.07</v>
      </c>
      <c r="M311" s="250">
        <v>6.7147743825187959E-3</v>
      </c>
      <c r="N311" s="251">
        <v>55.045000000000002</v>
      </c>
      <c r="O311" s="251">
        <v>0.3696147558857471</v>
      </c>
      <c r="P311" s="251">
        <v>402.88646295112773</v>
      </c>
      <c r="Q311" s="252">
        <v>22.176885353144826</v>
      </c>
    </row>
    <row r="312" spans="1:17" s="12" customFormat="1" ht="12.75" customHeight="1" x14ac:dyDescent="0.2">
      <c r="A312" s="52"/>
      <c r="B312" s="18" t="s">
        <v>449</v>
      </c>
      <c r="C312" s="253" t="s">
        <v>42</v>
      </c>
      <c r="D312" s="254">
        <v>72</v>
      </c>
      <c r="E312" s="254">
        <v>1973</v>
      </c>
      <c r="F312" s="255">
        <v>45.71</v>
      </c>
      <c r="G312" s="256">
        <v>8.7134520000000002</v>
      </c>
      <c r="H312" s="256">
        <v>11.52</v>
      </c>
      <c r="I312" s="255">
        <v>25.476548000000005</v>
      </c>
      <c r="J312" s="255">
        <v>3784.13</v>
      </c>
      <c r="K312" s="255">
        <v>25.476548000000005</v>
      </c>
      <c r="L312" s="255">
        <v>3784.13</v>
      </c>
      <c r="M312" s="257">
        <v>6.73247166455698E-3</v>
      </c>
      <c r="N312" s="258">
        <v>45.234999999999999</v>
      </c>
      <c r="O312" s="258">
        <v>0.3</v>
      </c>
      <c r="P312" s="258">
        <v>403.94829987341882</v>
      </c>
      <c r="Q312" s="259">
        <v>18.27</v>
      </c>
    </row>
    <row r="313" spans="1:17" s="12" customFormat="1" ht="12.75" customHeight="1" x14ac:dyDescent="0.2">
      <c r="A313" s="52"/>
      <c r="B313" s="19" t="s">
        <v>35</v>
      </c>
      <c r="C313" s="240" t="s">
        <v>405</v>
      </c>
      <c r="D313" s="241">
        <v>60</v>
      </c>
      <c r="E313" s="241">
        <v>1974</v>
      </c>
      <c r="F313" s="242">
        <v>35.039000000000001</v>
      </c>
      <c r="G313" s="242">
        <v>6.8558599999999998</v>
      </c>
      <c r="H313" s="242">
        <v>9.6</v>
      </c>
      <c r="I313" s="242">
        <v>18.58314</v>
      </c>
      <c r="J313" s="242">
        <v>2754.89</v>
      </c>
      <c r="K313" s="242">
        <v>18.58314</v>
      </c>
      <c r="L313" s="242">
        <v>2754.89</v>
      </c>
      <c r="M313" s="243">
        <v>6.7455107100464996E-3</v>
      </c>
      <c r="N313" s="244">
        <v>50.576000000000001</v>
      </c>
      <c r="O313" s="245">
        <v>0.34116094967131178</v>
      </c>
      <c r="P313" s="245">
        <v>404.73064260278994</v>
      </c>
      <c r="Q313" s="246">
        <v>20.469656980278707</v>
      </c>
    </row>
    <row r="314" spans="1:17" s="12" customFormat="1" ht="12.75" customHeight="1" x14ac:dyDescent="0.2">
      <c r="A314" s="52"/>
      <c r="B314" s="19" t="s">
        <v>107</v>
      </c>
      <c r="C314" s="280" t="s">
        <v>87</v>
      </c>
      <c r="D314" s="281">
        <v>54</v>
      </c>
      <c r="E314" s="282" t="s">
        <v>33</v>
      </c>
      <c r="F314" s="283">
        <v>34.36</v>
      </c>
      <c r="G314" s="283">
        <v>5.34</v>
      </c>
      <c r="H314" s="283">
        <v>8.64</v>
      </c>
      <c r="I314" s="283">
        <v>20.38</v>
      </c>
      <c r="J314" s="284">
        <v>3008.9</v>
      </c>
      <c r="K314" s="283">
        <v>20.37</v>
      </c>
      <c r="L314" s="284">
        <v>3008.9</v>
      </c>
      <c r="M314" s="270">
        <v>6.77E-3</v>
      </c>
      <c r="N314" s="271">
        <v>56.7</v>
      </c>
      <c r="O314" s="272">
        <v>0.38</v>
      </c>
      <c r="P314" s="272">
        <v>406.19</v>
      </c>
      <c r="Q314" s="273">
        <v>23.03</v>
      </c>
    </row>
    <row r="315" spans="1:17" s="12" customFormat="1" ht="12.75" customHeight="1" x14ac:dyDescent="0.2">
      <c r="A315" s="52"/>
      <c r="B315" s="19" t="s">
        <v>107</v>
      </c>
      <c r="C315" s="280" t="s">
        <v>84</v>
      </c>
      <c r="D315" s="281">
        <v>53</v>
      </c>
      <c r="E315" s="282" t="s">
        <v>33</v>
      </c>
      <c r="F315" s="283">
        <v>32.78</v>
      </c>
      <c r="G315" s="283">
        <v>3.96</v>
      </c>
      <c r="H315" s="283">
        <v>8.4</v>
      </c>
      <c r="I315" s="283">
        <v>20.420000000000002</v>
      </c>
      <c r="J315" s="284">
        <v>2993.98</v>
      </c>
      <c r="K315" s="283">
        <v>20.02</v>
      </c>
      <c r="L315" s="284">
        <v>2943.21</v>
      </c>
      <c r="M315" s="270">
        <v>6.7999999999999996E-3</v>
      </c>
      <c r="N315" s="271">
        <v>56.7</v>
      </c>
      <c r="O315" s="272">
        <v>0.39</v>
      </c>
      <c r="P315" s="272">
        <v>408.13</v>
      </c>
      <c r="Q315" s="273">
        <v>23.14</v>
      </c>
    </row>
    <row r="316" spans="1:17" s="12" customFormat="1" ht="12.75" customHeight="1" x14ac:dyDescent="0.2">
      <c r="A316" s="52"/>
      <c r="B316" s="18" t="s">
        <v>199</v>
      </c>
      <c r="C316" s="240" t="s">
        <v>620</v>
      </c>
      <c r="D316" s="241">
        <v>100</v>
      </c>
      <c r="E316" s="241">
        <v>1968</v>
      </c>
      <c r="F316" s="242">
        <v>52.354999999999997</v>
      </c>
      <c r="G316" s="242">
        <v>6.2009999999999996</v>
      </c>
      <c r="H316" s="242">
        <v>16</v>
      </c>
      <c r="I316" s="242">
        <v>30.153999999999996</v>
      </c>
      <c r="J316" s="242">
        <v>4425.82</v>
      </c>
      <c r="K316" s="242">
        <v>29.829000000000001</v>
      </c>
      <c r="L316" s="242">
        <v>4378.2</v>
      </c>
      <c r="M316" s="243">
        <v>6.8130738659723175E-3</v>
      </c>
      <c r="N316" s="244">
        <v>46.43</v>
      </c>
      <c r="O316" s="245">
        <v>0.3163310195970947</v>
      </c>
      <c r="P316" s="245">
        <v>408.78443195833904</v>
      </c>
      <c r="Q316" s="246">
        <v>18.979861175825683</v>
      </c>
    </row>
    <row r="317" spans="1:17" s="12" customFormat="1" ht="12.75" customHeight="1" x14ac:dyDescent="0.2">
      <c r="A317" s="52"/>
      <c r="B317" s="19" t="s">
        <v>287</v>
      </c>
      <c r="C317" s="260" t="s">
        <v>644</v>
      </c>
      <c r="D317" s="261">
        <v>40</v>
      </c>
      <c r="E317" s="261">
        <v>1994</v>
      </c>
      <c r="F317" s="262">
        <v>25.2</v>
      </c>
      <c r="G317" s="262">
        <v>3.6560000000000001</v>
      </c>
      <c r="H317" s="262">
        <v>6.4</v>
      </c>
      <c r="I317" s="262">
        <v>15.12</v>
      </c>
      <c r="J317" s="262">
        <v>2216.67</v>
      </c>
      <c r="K317" s="262">
        <v>14.68</v>
      </c>
      <c r="L317" s="262">
        <v>2151.79</v>
      </c>
      <c r="M317" s="263">
        <v>6.8222270760622547E-3</v>
      </c>
      <c r="N317" s="264">
        <v>71.7</v>
      </c>
      <c r="O317" s="265">
        <v>0.48915368135366366</v>
      </c>
      <c r="P317" s="265">
        <v>409.33362456373527</v>
      </c>
      <c r="Q317" s="266">
        <v>29.349220881219818</v>
      </c>
    </row>
    <row r="318" spans="1:17" s="12" customFormat="1" ht="12.75" customHeight="1" x14ac:dyDescent="0.2">
      <c r="A318" s="52"/>
      <c r="B318" s="19" t="s">
        <v>490</v>
      </c>
      <c r="C318" s="267" t="s">
        <v>465</v>
      </c>
      <c r="D318" s="268">
        <v>25</v>
      </c>
      <c r="E318" s="268">
        <v>1972</v>
      </c>
      <c r="F318" s="269">
        <v>17.5</v>
      </c>
      <c r="G318" s="269">
        <v>6.1177000000000001</v>
      </c>
      <c r="H318" s="269">
        <v>2.5</v>
      </c>
      <c r="I318" s="269">
        <v>8.8823000000000008</v>
      </c>
      <c r="J318" s="269">
        <v>1301.76</v>
      </c>
      <c r="K318" s="269">
        <v>8.8823000000000008</v>
      </c>
      <c r="L318" s="269">
        <v>1301.76</v>
      </c>
      <c r="M318" s="270">
        <v>6.8233007620452316E-3</v>
      </c>
      <c r="N318" s="271">
        <v>44.9</v>
      </c>
      <c r="O318" s="272">
        <v>0.30636620421583088</v>
      </c>
      <c r="P318" s="272">
        <v>409.3980457227139</v>
      </c>
      <c r="Q318" s="273">
        <v>18.381972252949854</v>
      </c>
    </row>
    <row r="319" spans="1:17" s="12" customFormat="1" ht="12.75" customHeight="1" x14ac:dyDescent="0.2">
      <c r="A319" s="52"/>
      <c r="B319" s="19" t="s">
        <v>35</v>
      </c>
      <c r="C319" s="240" t="s">
        <v>406</v>
      </c>
      <c r="D319" s="241">
        <v>100</v>
      </c>
      <c r="E319" s="241">
        <v>1972</v>
      </c>
      <c r="F319" s="242">
        <v>56.514020000000002</v>
      </c>
      <c r="G319" s="242">
        <v>10.53876</v>
      </c>
      <c r="H319" s="242">
        <v>16</v>
      </c>
      <c r="I319" s="242">
        <v>29.975259999999999</v>
      </c>
      <c r="J319" s="242">
        <v>4372.32</v>
      </c>
      <c r="K319" s="242">
        <v>29.975259999999999</v>
      </c>
      <c r="L319" s="242">
        <v>4372.32</v>
      </c>
      <c r="M319" s="243">
        <v>6.8556875983459588E-3</v>
      </c>
      <c r="N319" s="244">
        <v>50.576000000000001</v>
      </c>
      <c r="O319" s="245">
        <v>0.34673325597394522</v>
      </c>
      <c r="P319" s="245">
        <v>411.34125590075752</v>
      </c>
      <c r="Q319" s="246">
        <v>20.803995358436715</v>
      </c>
    </row>
    <row r="320" spans="1:17" s="12" customFormat="1" ht="12.75" customHeight="1" x14ac:dyDescent="0.2">
      <c r="A320" s="52"/>
      <c r="B320" s="19" t="s">
        <v>565</v>
      </c>
      <c r="C320" s="240" t="s">
        <v>252</v>
      </c>
      <c r="D320" s="241">
        <v>54</v>
      </c>
      <c r="E320" s="241">
        <v>1983</v>
      </c>
      <c r="F320" s="242">
        <v>34.676999000000002</v>
      </c>
      <c r="G320" s="242">
        <v>5.7980999999999998</v>
      </c>
      <c r="H320" s="242">
        <v>8.5730000000000004</v>
      </c>
      <c r="I320" s="242">
        <v>20.305899</v>
      </c>
      <c r="J320" s="242">
        <v>2959.47</v>
      </c>
      <c r="K320" s="242">
        <v>20.305899</v>
      </c>
      <c r="L320" s="242">
        <v>2959.47</v>
      </c>
      <c r="M320" s="243">
        <v>6.8613295623878605E-3</v>
      </c>
      <c r="N320" s="244">
        <v>52.756</v>
      </c>
      <c r="O320" s="245">
        <v>0.36197630239333395</v>
      </c>
      <c r="P320" s="245">
        <v>411.67977374327165</v>
      </c>
      <c r="Q320" s="246">
        <v>21.718578143600041</v>
      </c>
    </row>
    <row r="321" spans="1:17" s="12" customFormat="1" ht="12.75" customHeight="1" x14ac:dyDescent="0.2">
      <c r="A321" s="52"/>
      <c r="B321" s="19" t="s">
        <v>245</v>
      </c>
      <c r="C321" s="240" t="s">
        <v>527</v>
      </c>
      <c r="D321" s="241">
        <v>19</v>
      </c>
      <c r="E321" s="241" t="s">
        <v>33</v>
      </c>
      <c r="F321" s="242">
        <v>10.448</v>
      </c>
      <c r="G321" s="242">
        <v>1.3129999999999999</v>
      </c>
      <c r="H321" s="242">
        <v>3.04</v>
      </c>
      <c r="I321" s="242">
        <v>6.0949999999999998</v>
      </c>
      <c r="J321" s="242">
        <v>888.3</v>
      </c>
      <c r="K321" s="242">
        <v>6.0949999999999998</v>
      </c>
      <c r="L321" s="242">
        <v>888.3</v>
      </c>
      <c r="M321" s="243">
        <v>6.8614206912079251E-3</v>
      </c>
      <c r="N321" s="244">
        <v>72.400000000000006</v>
      </c>
      <c r="O321" s="245">
        <v>0.49676685804345383</v>
      </c>
      <c r="P321" s="245">
        <v>411.68524147247547</v>
      </c>
      <c r="Q321" s="246">
        <v>29.806011482607229</v>
      </c>
    </row>
    <row r="322" spans="1:17" s="12" customFormat="1" ht="12.75" customHeight="1" x14ac:dyDescent="0.2">
      <c r="A322" s="52"/>
      <c r="B322" s="19" t="s">
        <v>287</v>
      </c>
      <c r="C322" s="260" t="s">
        <v>645</v>
      </c>
      <c r="D322" s="261">
        <v>40</v>
      </c>
      <c r="E322" s="261">
        <v>1995</v>
      </c>
      <c r="F322" s="262">
        <v>26.5</v>
      </c>
      <c r="G322" s="262">
        <v>3.9550000000000001</v>
      </c>
      <c r="H322" s="262">
        <v>6.4</v>
      </c>
      <c r="I322" s="262">
        <v>16.149999999999999</v>
      </c>
      <c r="J322" s="262">
        <v>2351.79</v>
      </c>
      <c r="K322" s="262">
        <v>16.149999999999999</v>
      </c>
      <c r="L322" s="262">
        <v>2351.79</v>
      </c>
      <c r="M322" s="263">
        <v>6.8671097334370833E-3</v>
      </c>
      <c r="N322" s="264">
        <v>71.7</v>
      </c>
      <c r="O322" s="265">
        <v>0.49237176788743892</v>
      </c>
      <c r="P322" s="265">
        <v>412.02658400622499</v>
      </c>
      <c r="Q322" s="266">
        <v>29.542306073246333</v>
      </c>
    </row>
    <row r="323" spans="1:17" s="12" customFormat="1" ht="12.75" customHeight="1" x14ac:dyDescent="0.2">
      <c r="A323" s="52"/>
      <c r="B323" s="19" t="s">
        <v>287</v>
      </c>
      <c r="C323" s="260" t="s">
        <v>646</v>
      </c>
      <c r="D323" s="261">
        <v>18</v>
      </c>
      <c r="E323" s="261">
        <v>1962</v>
      </c>
      <c r="F323" s="262">
        <v>8.92</v>
      </c>
      <c r="G323" s="262">
        <v>1.03</v>
      </c>
      <c r="H323" s="262">
        <v>2.3199999999999998</v>
      </c>
      <c r="I323" s="262">
        <v>5.56</v>
      </c>
      <c r="J323" s="262">
        <v>802.35</v>
      </c>
      <c r="K323" s="262">
        <v>5.56</v>
      </c>
      <c r="L323" s="262">
        <v>802.35</v>
      </c>
      <c r="M323" s="263">
        <v>6.9296441702498901E-3</v>
      </c>
      <c r="N323" s="264">
        <v>71.7</v>
      </c>
      <c r="O323" s="265">
        <v>0.49685548700691712</v>
      </c>
      <c r="P323" s="265">
        <v>415.77865021499338</v>
      </c>
      <c r="Q323" s="266">
        <v>29.811329220415029</v>
      </c>
    </row>
    <row r="324" spans="1:17" s="12" customFormat="1" ht="12.75" customHeight="1" x14ac:dyDescent="0.2">
      <c r="A324" s="52"/>
      <c r="B324" s="18" t="s">
        <v>782</v>
      </c>
      <c r="C324" s="234" t="s">
        <v>762</v>
      </c>
      <c r="D324" s="235">
        <v>80</v>
      </c>
      <c r="E324" s="235">
        <v>1964</v>
      </c>
      <c r="F324" s="236">
        <v>45.383000000000003</v>
      </c>
      <c r="G324" s="236">
        <v>6.1047000000000002</v>
      </c>
      <c r="H324" s="236">
        <v>12.72</v>
      </c>
      <c r="I324" s="236">
        <v>26.558299000000002</v>
      </c>
      <c r="J324" s="236">
        <v>3830.86</v>
      </c>
      <c r="K324" s="236">
        <v>26.558299000000002</v>
      </c>
      <c r="L324" s="236">
        <v>3830.86</v>
      </c>
      <c r="M324" s="237">
        <v>6.9327250278005464E-3</v>
      </c>
      <c r="N324" s="238">
        <v>70.850000000000009</v>
      </c>
      <c r="O324" s="238">
        <v>0.4911835682196688</v>
      </c>
      <c r="P324" s="238">
        <v>415.96350166803279</v>
      </c>
      <c r="Q324" s="239">
        <v>29.471014093180123</v>
      </c>
    </row>
    <row r="325" spans="1:17" s="12" customFormat="1" ht="12.75" customHeight="1" x14ac:dyDescent="0.2">
      <c r="A325" s="52"/>
      <c r="B325" s="18" t="s">
        <v>807</v>
      </c>
      <c r="C325" s="247" t="s">
        <v>798</v>
      </c>
      <c r="D325" s="248">
        <v>60</v>
      </c>
      <c r="E325" s="248">
        <v>1969</v>
      </c>
      <c r="F325" s="249">
        <v>37.054000000000002</v>
      </c>
      <c r="G325" s="249">
        <v>5.4569999999999999</v>
      </c>
      <c r="H325" s="249">
        <v>9.6</v>
      </c>
      <c r="I325" s="249">
        <v>21.997</v>
      </c>
      <c r="J325" s="249">
        <v>3165.62</v>
      </c>
      <c r="K325" s="249">
        <v>21.997</v>
      </c>
      <c r="L325" s="249">
        <v>3165.62</v>
      </c>
      <c r="M325" s="250">
        <v>6.9487177867210851E-3</v>
      </c>
      <c r="N325" s="251">
        <v>68.888000000000005</v>
      </c>
      <c r="O325" s="251">
        <v>0.47868327089164214</v>
      </c>
      <c r="P325" s="251">
        <v>416.92306720326513</v>
      </c>
      <c r="Q325" s="252">
        <v>28.72099625349853</v>
      </c>
    </row>
    <row r="326" spans="1:17" s="12" customFormat="1" ht="12.75" customHeight="1" x14ac:dyDescent="0.2">
      <c r="A326" s="52"/>
      <c r="B326" s="19" t="s">
        <v>198</v>
      </c>
      <c r="C326" s="260" t="s">
        <v>583</v>
      </c>
      <c r="D326" s="261">
        <v>20</v>
      </c>
      <c r="E326" s="261">
        <v>1987</v>
      </c>
      <c r="F326" s="262">
        <v>12.099</v>
      </c>
      <c r="G326" s="262">
        <v>1.7</v>
      </c>
      <c r="H326" s="262">
        <v>3.2010000000000001</v>
      </c>
      <c r="I326" s="262">
        <v>7.1980000000000004</v>
      </c>
      <c r="J326" s="262">
        <v>1032.3699999999999</v>
      </c>
      <c r="K326" s="262">
        <v>7.1980000000000004</v>
      </c>
      <c r="L326" s="262">
        <v>1032.3699999999999</v>
      </c>
      <c r="M326" s="263">
        <v>6.9723064405203573E-3</v>
      </c>
      <c r="N326" s="264">
        <v>60.930999999999997</v>
      </c>
      <c r="O326" s="265">
        <v>0.42482960372734585</v>
      </c>
      <c r="P326" s="265">
        <v>418.33838643122147</v>
      </c>
      <c r="Q326" s="266">
        <v>25.489776223640753</v>
      </c>
    </row>
    <row r="327" spans="1:17" s="12" customFormat="1" ht="12.75" customHeight="1" x14ac:dyDescent="0.2">
      <c r="A327" s="52"/>
      <c r="B327" s="19" t="s">
        <v>565</v>
      </c>
      <c r="C327" s="240" t="s">
        <v>157</v>
      </c>
      <c r="D327" s="241">
        <v>100</v>
      </c>
      <c r="E327" s="241">
        <v>1971</v>
      </c>
      <c r="F327" s="242">
        <v>53.191003000000002</v>
      </c>
      <c r="G327" s="242">
        <v>6.3515550000000003</v>
      </c>
      <c r="H327" s="242">
        <v>16</v>
      </c>
      <c r="I327" s="242">
        <v>30.839448000000001</v>
      </c>
      <c r="J327" s="242">
        <v>4404.2199999999993</v>
      </c>
      <c r="K327" s="242">
        <v>30.839448000000001</v>
      </c>
      <c r="L327" s="242">
        <v>4404.2199999999993</v>
      </c>
      <c r="M327" s="243">
        <v>7.002249660552835E-3</v>
      </c>
      <c r="N327" s="244">
        <v>52.756</v>
      </c>
      <c r="O327" s="245">
        <v>0.36941068309212538</v>
      </c>
      <c r="P327" s="245">
        <v>420.13497963317008</v>
      </c>
      <c r="Q327" s="246">
        <v>22.164640985527519</v>
      </c>
    </row>
    <row r="328" spans="1:17" s="12" customFormat="1" ht="12.75" customHeight="1" x14ac:dyDescent="0.2">
      <c r="A328" s="52"/>
      <c r="B328" s="18" t="s">
        <v>214</v>
      </c>
      <c r="C328" s="298" t="s">
        <v>667</v>
      </c>
      <c r="D328" s="292">
        <v>9</v>
      </c>
      <c r="E328" s="292" t="s">
        <v>33</v>
      </c>
      <c r="F328" s="293">
        <v>7.2</v>
      </c>
      <c r="G328" s="293">
        <v>1.4</v>
      </c>
      <c r="H328" s="293">
        <v>1.4</v>
      </c>
      <c r="I328" s="293">
        <v>4.4000000000000004</v>
      </c>
      <c r="J328" s="293">
        <v>624.79999999999995</v>
      </c>
      <c r="K328" s="293">
        <v>4.4000000000000004</v>
      </c>
      <c r="L328" s="293">
        <v>624.79999999999995</v>
      </c>
      <c r="M328" s="294">
        <v>7.0099999999999997E-3</v>
      </c>
      <c r="N328" s="295">
        <v>43.4</v>
      </c>
      <c r="O328" s="296">
        <v>0.3</v>
      </c>
      <c r="P328" s="296">
        <v>420.3</v>
      </c>
      <c r="Q328" s="297">
        <v>18.239999999999998</v>
      </c>
    </row>
    <row r="329" spans="1:17" s="12" customFormat="1" ht="12.75" customHeight="1" x14ac:dyDescent="0.2">
      <c r="A329" s="52"/>
      <c r="B329" s="19" t="s">
        <v>35</v>
      </c>
      <c r="C329" s="240" t="s">
        <v>407</v>
      </c>
      <c r="D329" s="241">
        <v>75</v>
      </c>
      <c r="E329" s="241">
        <v>1973</v>
      </c>
      <c r="F329" s="242">
        <v>47.513999999999996</v>
      </c>
      <c r="G329" s="242">
        <v>7.2524800000000003</v>
      </c>
      <c r="H329" s="242">
        <v>12</v>
      </c>
      <c r="I329" s="242">
        <v>28.261520000000001</v>
      </c>
      <c r="J329" s="242">
        <v>4015.42</v>
      </c>
      <c r="K329" s="242">
        <v>28.261520000000001</v>
      </c>
      <c r="L329" s="242">
        <v>4015.42</v>
      </c>
      <c r="M329" s="243">
        <v>7.0382475556728811E-3</v>
      </c>
      <c r="N329" s="244">
        <v>50.576000000000001</v>
      </c>
      <c r="O329" s="245">
        <v>0.35596640837571164</v>
      </c>
      <c r="P329" s="245">
        <v>422.29485334037287</v>
      </c>
      <c r="Q329" s="246">
        <v>21.357984502542699</v>
      </c>
    </row>
    <row r="330" spans="1:17" s="12" customFormat="1" ht="12.75" customHeight="1" x14ac:dyDescent="0.2">
      <c r="A330" s="52"/>
      <c r="B330" s="18" t="s">
        <v>807</v>
      </c>
      <c r="C330" s="247" t="s">
        <v>799</v>
      </c>
      <c r="D330" s="248">
        <v>30</v>
      </c>
      <c r="E330" s="248">
        <v>1977</v>
      </c>
      <c r="F330" s="249">
        <v>18.835999999999999</v>
      </c>
      <c r="G330" s="249">
        <v>3.06</v>
      </c>
      <c r="H330" s="249">
        <v>4.8</v>
      </c>
      <c r="I330" s="249">
        <v>10.976000000000001</v>
      </c>
      <c r="J330" s="249">
        <v>1557.06</v>
      </c>
      <c r="K330" s="249">
        <v>10.976000000000001</v>
      </c>
      <c r="L330" s="249">
        <v>1557.06</v>
      </c>
      <c r="M330" s="250">
        <v>7.0491824335606858E-3</v>
      </c>
      <c r="N330" s="251">
        <v>68.888000000000005</v>
      </c>
      <c r="O330" s="251">
        <v>0.48560407948312856</v>
      </c>
      <c r="P330" s="251">
        <v>422.95094601364116</v>
      </c>
      <c r="Q330" s="252">
        <v>29.136244768987716</v>
      </c>
    </row>
    <row r="331" spans="1:17" s="12" customFormat="1" ht="12.75" customHeight="1" x14ac:dyDescent="0.2">
      <c r="A331" s="52"/>
      <c r="B331" s="18" t="s">
        <v>782</v>
      </c>
      <c r="C331" s="234" t="s">
        <v>763</v>
      </c>
      <c r="D331" s="235">
        <v>100</v>
      </c>
      <c r="E331" s="235">
        <v>1973</v>
      </c>
      <c r="F331" s="236">
        <v>55.088999999999999</v>
      </c>
      <c r="G331" s="236">
        <v>8.3090220000000006</v>
      </c>
      <c r="H331" s="236">
        <v>15.971</v>
      </c>
      <c r="I331" s="236">
        <v>30.808983999999999</v>
      </c>
      <c r="J331" s="236">
        <v>4362.3100000000004</v>
      </c>
      <c r="K331" s="236">
        <v>30.808983999999999</v>
      </c>
      <c r="L331" s="236">
        <v>4362.3100000000004</v>
      </c>
      <c r="M331" s="237">
        <v>7.0625388842150139E-3</v>
      </c>
      <c r="N331" s="238">
        <v>70.850000000000009</v>
      </c>
      <c r="O331" s="238">
        <v>0.50038087994663383</v>
      </c>
      <c r="P331" s="238">
        <v>423.75233305290084</v>
      </c>
      <c r="Q331" s="239">
        <v>30.022852796798027</v>
      </c>
    </row>
    <row r="332" spans="1:17" s="12" customFormat="1" ht="12.75" customHeight="1" x14ac:dyDescent="0.2">
      <c r="A332" s="52"/>
      <c r="B332" s="19" t="s">
        <v>490</v>
      </c>
      <c r="C332" s="267" t="s">
        <v>466</v>
      </c>
      <c r="D332" s="268">
        <v>60</v>
      </c>
      <c r="E332" s="268">
        <v>1979</v>
      </c>
      <c r="F332" s="269">
        <v>36.5593</v>
      </c>
      <c r="G332" s="269">
        <v>8.3759999999999994</v>
      </c>
      <c r="H332" s="269">
        <v>6</v>
      </c>
      <c r="I332" s="269">
        <v>22.183299999999999</v>
      </c>
      <c r="J332" s="269">
        <v>3135.59</v>
      </c>
      <c r="K332" s="269">
        <v>22.183299999999999</v>
      </c>
      <c r="L332" s="269">
        <v>3135.59</v>
      </c>
      <c r="M332" s="270">
        <v>7.0746813199429768E-3</v>
      </c>
      <c r="N332" s="271">
        <v>44.9</v>
      </c>
      <c r="O332" s="272">
        <v>0.31765319126543967</v>
      </c>
      <c r="P332" s="272">
        <v>424.4808791965786</v>
      </c>
      <c r="Q332" s="273">
        <v>19.059191475926379</v>
      </c>
    </row>
    <row r="333" spans="1:17" s="12" customFormat="1" ht="12.75" customHeight="1" x14ac:dyDescent="0.2">
      <c r="A333" s="52"/>
      <c r="B333" s="18" t="s">
        <v>214</v>
      </c>
      <c r="C333" s="298" t="s">
        <v>291</v>
      </c>
      <c r="D333" s="292">
        <v>41</v>
      </c>
      <c r="E333" s="292">
        <v>1996</v>
      </c>
      <c r="F333" s="293">
        <v>26.6</v>
      </c>
      <c r="G333" s="293">
        <v>3.6</v>
      </c>
      <c r="H333" s="293">
        <v>6.6</v>
      </c>
      <c r="I333" s="293">
        <v>16.5</v>
      </c>
      <c r="J333" s="293">
        <v>2326.6</v>
      </c>
      <c r="K333" s="293">
        <v>16.5</v>
      </c>
      <c r="L333" s="293">
        <v>2326.6</v>
      </c>
      <c r="M333" s="294">
        <v>7.0800000000000004E-3</v>
      </c>
      <c r="N333" s="295">
        <v>43.4</v>
      </c>
      <c r="O333" s="296">
        <v>0.31</v>
      </c>
      <c r="P333" s="296">
        <v>424.57</v>
      </c>
      <c r="Q333" s="297">
        <v>18.43</v>
      </c>
    </row>
    <row r="334" spans="1:17" s="12" customFormat="1" ht="12.75" customHeight="1" x14ac:dyDescent="0.2">
      <c r="A334" s="52"/>
      <c r="B334" s="19" t="s">
        <v>748</v>
      </c>
      <c r="C334" s="247" t="s">
        <v>710</v>
      </c>
      <c r="D334" s="248">
        <v>37</v>
      </c>
      <c r="E334" s="248">
        <v>1985</v>
      </c>
      <c r="F334" s="249">
        <v>29.646999999999998</v>
      </c>
      <c r="G334" s="249">
        <v>5.3135139999999996</v>
      </c>
      <c r="H334" s="249">
        <v>8.64</v>
      </c>
      <c r="I334" s="249">
        <v>15.693496</v>
      </c>
      <c r="J334" s="249">
        <v>2212.4</v>
      </c>
      <c r="K334" s="249">
        <v>15.693496</v>
      </c>
      <c r="L334" s="249">
        <v>2212.4</v>
      </c>
      <c r="M334" s="250">
        <v>7.0934261435545102E-3</v>
      </c>
      <c r="N334" s="251">
        <v>55.045000000000002</v>
      </c>
      <c r="O334" s="251">
        <v>0.39045764207195804</v>
      </c>
      <c r="P334" s="251">
        <v>425.60556861327058</v>
      </c>
      <c r="Q334" s="252">
        <v>23.42745852431748</v>
      </c>
    </row>
    <row r="335" spans="1:17" s="12" customFormat="1" ht="12.75" customHeight="1" x14ac:dyDescent="0.2">
      <c r="A335" s="52"/>
      <c r="B335" s="18" t="s">
        <v>29</v>
      </c>
      <c r="C335" s="267" t="s">
        <v>331</v>
      </c>
      <c r="D335" s="268">
        <v>30</v>
      </c>
      <c r="E335" s="268">
        <v>1992</v>
      </c>
      <c r="F335" s="269">
        <v>19.238</v>
      </c>
      <c r="G335" s="269">
        <v>2.9359999999999999</v>
      </c>
      <c r="H335" s="269">
        <v>5.0999999999999996</v>
      </c>
      <c r="I335" s="269">
        <v>11.202</v>
      </c>
      <c r="J335" s="269">
        <v>1577.6</v>
      </c>
      <c r="K335" s="269">
        <v>11.202</v>
      </c>
      <c r="L335" s="269">
        <v>1577.6</v>
      </c>
      <c r="M335" s="270">
        <f>K335/L335</f>
        <v>7.1006592292089258E-3</v>
      </c>
      <c r="N335" s="271">
        <v>64.745999999999995</v>
      </c>
      <c r="O335" s="272">
        <f>M335*N335</f>
        <v>0.45973928245436108</v>
      </c>
      <c r="P335" s="272">
        <f>M335*60*1000</f>
        <v>426.03955375253554</v>
      </c>
      <c r="Q335" s="273">
        <f>P335*N335/1000</f>
        <v>27.584356947261664</v>
      </c>
    </row>
    <row r="336" spans="1:17" s="12" customFormat="1" ht="12.75" customHeight="1" x14ac:dyDescent="0.2">
      <c r="A336" s="52"/>
      <c r="B336" s="19" t="s">
        <v>35</v>
      </c>
      <c r="C336" s="240" t="s">
        <v>408</v>
      </c>
      <c r="D336" s="241">
        <v>50</v>
      </c>
      <c r="E336" s="241" t="s">
        <v>33</v>
      </c>
      <c r="F336" s="242">
        <v>30.61</v>
      </c>
      <c r="G336" s="242">
        <v>4.1928400000000003</v>
      </c>
      <c r="H336" s="242">
        <v>8</v>
      </c>
      <c r="I336" s="242">
        <v>18.417159999999999</v>
      </c>
      <c r="J336" s="242">
        <v>2581.15</v>
      </c>
      <c r="K336" s="242">
        <v>18.417159999999999</v>
      </c>
      <c r="L336" s="242">
        <v>2581.15</v>
      </c>
      <c r="M336" s="243">
        <v>7.1352536660015875E-3</v>
      </c>
      <c r="N336" s="244">
        <v>50.576000000000001</v>
      </c>
      <c r="O336" s="245">
        <v>0.36087258941169631</v>
      </c>
      <c r="P336" s="245">
        <v>428.11521996009526</v>
      </c>
      <c r="Q336" s="246">
        <v>21.65235536470178</v>
      </c>
    </row>
    <row r="337" spans="1:17" s="12" customFormat="1" ht="12.75" customHeight="1" x14ac:dyDescent="0.2">
      <c r="A337" s="52"/>
      <c r="B337" s="18" t="s">
        <v>449</v>
      </c>
      <c r="C337" s="253" t="s">
        <v>44</v>
      </c>
      <c r="D337" s="254">
        <v>61</v>
      </c>
      <c r="E337" s="254">
        <v>1975</v>
      </c>
      <c r="F337" s="255">
        <v>44.69</v>
      </c>
      <c r="G337" s="256">
        <v>7.2261899999999999</v>
      </c>
      <c r="H337" s="256">
        <v>11.52</v>
      </c>
      <c r="I337" s="255">
        <v>25.943809999999996</v>
      </c>
      <c r="J337" s="255">
        <v>3635.15</v>
      </c>
      <c r="K337" s="255">
        <v>25.943809999999996</v>
      </c>
      <c r="L337" s="255">
        <v>3635.15</v>
      </c>
      <c r="M337" s="257">
        <v>7.1369297002874697E-3</v>
      </c>
      <c r="N337" s="258">
        <v>45.234999999999999</v>
      </c>
      <c r="O337" s="258">
        <v>0.32</v>
      </c>
      <c r="P337" s="258">
        <v>428.21578201724822</v>
      </c>
      <c r="Q337" s="259">
        <v>19.37</v>
      </c>
    </row>
    <row r="338" spans="1:17" s="12" customFormat="1" ht="12.75" customHeight="1" x14ac:dyDescent="0.2">
      <c r="A338" s="52"/>
      <c r="B338" s="18" t="s">
        <v>449</v>
      </c>
      <c r="C338" s="253" t="s">
        <v>440</v>
      </c>
      <c r="D338" s="254">
        <v>63</v>
      </c>
      <c r="E338" s="254">
        <v>1960</v>
      </c>
      <c r="F338" s="255">
        <v>11.513</v>
      </c>
      <c r="G338" s="256">
        <v>4.29</v>
      </c>
      <c r="H338" s="256">
        <v>0.6</v>
      </c>
      <c r="I338" s="255">
        <v>6.6230000000000002</v>
      </c>
      <c r="J338" s="255">
        <v>923.99</v>
      </c>
      <c r="K338" s="255">
        <v>6.6230000000000002</v>
      </c>
      <c r="L338" s="255">
        <v>923.99</v>
      </c>
      <c r="M338" s="257">
        <v>7.1678264916286974E-3</v>
      </c>
      <c r="N338" s="258">
        <v>45.234999999999999</v>
      </c>
      <c r="O338" s="258">
        <v>0.32</v>
      </c>
      <c r="P338" s="258">
        <v>430.06958949772184</v>
      </c>
      <c r="Q338" s="259">
        <v>19.45</v>
      </c>
    </row>
    <row r="339" spans="1:17" s="12" customFormat="1" ht="12.75" customHeight="1" x14ac:dyDescent="0.2">
      <c r="A339" s="52"/>
      <c r="B339" s="18" t="s">
        <v>807</v>
      </c>
      <c r="C339" s="247" t="s">
        <v>800</v>
      </c>
      <c r="D339" s="248">
        <v>30</v>
      </c>
      <c r="E339" s="248">
        <v>1973</v>
      </c>
      <c r="F339" s="249">
        <v>20.533000000000001</v>
      </c>
      <c r="G339" s="249">
        <v>3.3660000000000001</v>
      </c>
      <c r="H339" s="249">
        <v>4.8</v>
      </c>
      <c r="I339" s="249">
        <v>12.367000000000001</v>
      </c>
      <c r="J339" s="249">
        <v>1715.3</v>
      </c>
      <c r="K339" s="249">
        <v>12.367000000000001</v>
      </c>
      <c r="L339" s="249">
        <v>1715.3</v>
      </c>
      <c r="M339" s="250">
        <v>7.2098175246312606E-3</v>
      </c>
      <c r="N339" s="251">
        <v>68.888000000000005</v>
      </c>
      <c r="O339" s="251">
        <v>0.4966699096367983</v>
      </c>
      <c r="P339" s="251">
        <v>432.58905147787561</v>
      </c>
      <c r="Q339" s="252">
        <v>29.800194578207897</v>
      </c>
    </row>
    <row r="340" spans="1:17" s="12" customFormat="1" ht="12.75" customHeight="1" x14ac:dyDescent="0.2">
      <c r="A340" s="52"/>
      <c r="B340" s="19" t="s">
        <v>35</v>
      </c>
      <c r="C340" s="240" t="s">
        <v>409</v>
      </c>
      <c r="D340" s="241">
        <v>38</v>
      </c>
      <c r="E340" s="241" t="s">
        <v>33</v>
      </c>
      <c r="F340" s="242">
        <v>24.335999999999999</v>
      </c>
      <c r="G340" s="242">
        <v>3.6829000000000001</v>
      </c>
      <c r="H340" s="242">
        <v>6.08</v>
      </c>
      <c r="I340" s="242">
        <v>14.5731</v>
      </c>
      <c r="J340" s="242">
        <v>2000.4</v>
      </c>
      <c r="K340" s="242">
        <v>14.5731</v>
      </c>
      <c r="L340" s="242">
        <v>2000.4</v>
      </c>
      <c r="M340" s="243">
        <v>7.2850929814037187E-3</v>
      </c>
      <c r="N340" s="244">
        <v>50.576000000000001</v>
      </c>
      <c r="O340" s="245">
        <v>0.36845086262747445</v>
      </c>
      <c r="P340" s="245">
        <v>437.10557888422312</v>
      </c>
      <c r="Q340" s="246">
        <v>22.107051757648467</v>
      </c>
    </row>
    <row r="341" spans="1:17" s="12" customFormat="1" ht="12.75" customHeight="1" x14ac:dyDescent="0.2">
      <c r="A341" s="52"/>
      <c r="B341" s="18" t="s">
        <v>214</v>
      </c>
      <c r="C341" s="298" t="s">
        <v>668</v>
      </c>
      <c r="D341" s="292">
        <v>22</v>
      </c>
      <c r="E341" s="292" t="s">
        <v>33</v>
      </c>
      <c r="F341" s="293">
        <v>14.4</v>
      </c>
      <c r="G341" s="293">
        <v>2.2999999999999998</v>
      </c>
      <c r="H341" s="293">
        <v>3.5</v>
      </c>
      <c r="I341" s="293">
        <v>8.5</v>
      </c>
      <c r="J341" s="293">
        <v>1161.2</v>
      </c>
      <c r="K341" s="293">
        <v>8.5</v>
      </c>
      <c r="L341" s="293">
        <v>1161.2</v>
      </c>
      <c r="M341" s="294">
        <v>7.3299999999999997E-3</v>
      </c>
      <c r="N341" s="295">
        <v>43.4</v>
      </c>
      <c r="O341" s="296">
        <v>0.32</v>
      </c>
      <c r="P341" s="296">
        <v>439.63</v>
      </c>
      <c r="Q341" s="297">
        <v>19.079999999999998</v>
      </c>
    </row>
    <row r="342" spans="1:17" s="12" customFormat="1" ht="12.75" customHeight="1" x14ac:dyDescent="0.2">
      <c r="A342" s="52"/>
      <c r="B342" s="19" t="s">
        <v>35</v>
      </c>
      <c r="C342" s="240" t="s">
        <v>222</v>
      </c>
      <c r="D342" s="241">
        <v>45</v>
      </c>
      <c r="E342" s="241">
        <v>1986</v>
      </c>
      <c r="F342" s="242">
        <v>30.413</v>
      </c>
      <c r="G342" s="242">
        <v>6.1192799999999998</v>
      </c>
      <c r="H342" s="242">
        <v>7.2</v>
      </c>
      <c r="I342" s="242">
        <v>17.093720000000001</v>
      </c>
      <c r="J342" s="242">
        <v>2324.9</v>
      </c>
      <c r="K342" s="242">
        <v>17.093720000000001</v>
      </c>
      <c r="L342" s="242">
        <v>2324.9</v>
      </c>
      <c r="M342" s="243">
        <v>7.3524538689836126E-3</v>
      </c>
      <c r="N342" s="244">
        <v>50.576000000000001</v>
      </c>
      <c r="O342" s="245">
        <v>0.37185770687771519</v>
      </c>
      <c r="P342" s="245">
        <v>441.14723213901675</v>
      </c>
      <c r="Q342" s="246">
        <v>22.311462412662909</v>
      </c>
    </row>
    <row r="343" spans="1:17" s="12" customFormat="1" ht="12.75" customHeight="1" x14ac:dyDescent="0.2">
      <c r="A343" s="52"/>
      <c r="B343" s="19" t="s">
        <v>748</v>
      </c>
      <c r="C343" s="247" t="s">
        <v>706</v>
      </c>
      <c r="D343" s="248">
        <v>60</v>
      </c>
      <c r="E343" s="248">
        <v>1978</v>
      </c>
      <c r="F343" s="249">
        <v>47.506</v>
      </c>
      <c r="G343" s="249">
        <v>8.9600539999999995</v>
      </c>
      <c r="H343" s="249">
        <v>11.52</v>
      </c>
      <c r="I343" s="249">
        <v>27.025949000000001</v>
      </c>
      <c r="J343" s="249">
        <v>3663.79</v>
      </c>
      <c r="K343" s="249">
        <v>27.025949000000001</v>
      </c>
      <c r="L343" s="249">
        <v>3663.79</v>
      </c>
      <c r="M343" s="250">
        <v>7.3765005636240071E-3</v>
      </c>
      <c r="N343" s="251">
        <v>55.045000000000002</v>
      </c>
      <c r="O343" s="251">
        <v>0.4060394735246835</v>
      </c>
      <c r="P343" s="251">
        <v>442.59003381744043</v>
      </c>
      <c r="Q343" s="252">
        <v>24.362368411481011</v>
      </c>
    </row>
    <row r="344" spans="1:17" s="12" customFormat="1" ht="12.75" customHeight="1" x14ac:dyDescent="0.2">
      <c r="A344" s="52"/>
      <c r="B344" s="19" t="s">
        <v>35</v>
      </c>
      <c r="C344" s="240" t="s">
        <v>410</v>
      </c>
      <c r="D344" s="241">
        <v>30</v>
      </c>
      <c r="E344" s="241">
        <v>1985</v>
      </c>
      <c r="F344" s="242">
        <v>19.626000000000001</v>
      </c>
      <c r="G344" s="242">
        <v>3.6829000000000001</v>
      </c>
      <c r="H344" s="242">
        <v>4.8</v>
      </c>
      <c r="I344" s="242">
        <v>11.1431</v>
      </c>
      <c r="J344" s="242">
        <v>1510.45</v>
      </c>
      <c r="K344" s="242">
        <v>11.1431</v>
      </c>
      <c r="L344" s="242">
        <v>1510.45</v>
      </c>
      <c r="M344" s="243">
        <v>7.3773378794399023E-3</v>
      </c>
      <c r="N344" s="244">
        <v>50.576000000000001</v>
      </c>
      <c r="O344" s="245">
        <v>0.37311624059055248</v>
      </c>
      <c r="P344" s="245">
        <v>442.64027276639411</v>
      </c>
      <c r="Q344" s="246">
        <v>22.386974435433149</v>
      </c>
    </row>
    <row r="345" spans="1:17" s="12" customFormat="1" ht="12.75" customHeight="1" x14ac:dyDescent="0.2">
      <c r="A345" s="52"/>
      <c r="B345" s="18" t="s">
        <v>214</v>
      </c>
      <c r="C345" s="298" t="s">
        <v>669</v>
      </c>
      <c r="D345" s="292">
        <v>5</v>
      </c>
      <c r="E345" s="292" t="s">
        <v>33</v>
      </c>
      <c r="F345" s="293">
        <v>2.8</v>
      </c>
      <c r="G345" s="293">
        <v>0.2</v>
      </c>
      <c r="H345" s="293">
        <v>0.5</v>
      </c>
      <c r="I345" s="293">
        <v>2.1</v>
      </c>
      <c r="J345" s="293">
        <v>284.89999999999998</v>
      </c>
      <c r="K345" s="293">
        <v>2.1</v>
      </c>
      <c r="L345" s="293">
        <v>284.89999999999998</v>
      </c>
      <c r="M345" s="294">
        <v>7.3800000000000003E-3</v>
      </c>
      <c r="N345" s="295">
        <v>43.4</v>
      </c>
      <c r="O345" s="296">
        <v>0.32</v>
      </c>
      <c r="P345" s="296">
        <v>442.57</v>
      </c>
      <c r="Q345" s="297">
        <v>19.21</v>
      </c>
    </row>
    <row r="346" spans="1:17" s="12" customFormat="1" ht="12.75" customHeight="1" x14ac:dyDescent="0.2">
      <c r="A346" s="52"/>
      <c r="B346" s="19" t="s">
        <v>35</v>
      </c>
      <c r="C346" s="240" t="s">
        <v>65</v>
      </c>
      <c r="D346" s="241">
        <v>54</v>
      </c>
      <c r="E346" s="241">
        <v>1978</v>
      </c>
      <c r="F346" s="242">
        <v>36.699000000000005</v>
      </c>
      <c r="G346" s="242">
        <v>6.00596</v>
      </c>
      <c r="H346" s="242">
        <v>8.64</v>
      </c>
      <c r="I346" s="242">
        <v>22.053040000000003</v>
      </c>
      <c r="J346" s="242">
        <v>2984.27</v>
      </c>
      <c r="K346" s="242">
        <v>22.053040000000003</v>
      </c>
      <c r="L346" s="242">
        <v>2984.27</v>
      </c>
      <c r="M346" s="243">
        <v>7.3897603098915321E-3</v>
      </c>
      <c r="N346" s="244">
        <v>50.576000000000001</v>
      </c>
      <c r="O346" s="245">
        <v>0.37374451743307413</v>
      </c>
      <c r="P346" s="245">
        <v>443.38561859349193</v>
      </c>
      <c r="Q346" s="246">
        <v>22.424671045984446</v>
      </c>
    </row>
    <row r="347" spans="1:17" s="12" customFormat="1" ht="12.75" customHeight="1" x14ac:dyDescent="0.2">
      <c r="A347" s="52"/>
      <c r="B347" s="19" t="s">
        <v>748</v>
      </c>
      <c r="C347" s="247" t="s">
        <v>707</v>
      </c>
      <c r="D347" s="248">
        <v>23</v>
      </c>
      <c r="E347" s="248">
        <v>2002</v>
      </c>
      <c r="F347" s="249">
        <v>12.942</v>
      </c>
      <c r="G347" s="249">
        <v>0</v>
      </c>
      <c r="H347" s="249">
        <v>0</v>
      </c>
      <c r="I347" s="249">
        <v>12.941999000000001</v>
      </c>
      <c r="J347" s="249">
        <v>1743.26</v>
      </c>
      <c r="K347" s="249">
        <v>12.941999000000001</v>
      </c>
      <c r="L347" s="249">
        <v>1743.26</v>
      </c>
      <c r="M347" s="250">
        <v>7.4240210869290875E-3</v>
      </c>
      <c r="N347" s="251">
        <v>55.045000000000002</v>
      </c>
      <c r="O347" s="251">
        <v>0.40865524073001164</v>
      </c>
      <c r="P347" s="251">
        <v>445.4412652157452</v>
      </c>
      <c r="Q347" s="252">
        <v>24.519314443800695</v>
      </c>
    </row>
    <row r="348" spans="1:17" s="12" customFormat="1" ht="12.75" customHeight="1" x14ac:dyDescent="0.2">
      <c r="A348" s="52"/>
      <c r="B348" s="19" t="s">
        <v>35</v>
      </c>
      <c r="C348" s="240" t="s">
        <v>411</v>
      </c>
      <c r="D348" s="241">
        <v>30</v>
      </c>
      <c r="E348" s="241">
        <v>1971</v>
      </c>
      <c r="F348" s="242">
        <v>35.582999999999998</v>
      </c>
      <c r="G348" s="242">
        <v>5.9493</v>
      </c>
      <c r="H348" s="242">
        <v>9.6</v>
      </c>
      <c r="I348" s="242">
        <v>20.0337</v>
      </c>
      <c r="J348" s="242">
        <v>2697.13</v>
      </c>
      <c r="K348" s="242">
        <v>20.0337</v>
      </c>
      <c r="L348" s="242">
        <v>2697.13</v>
      </c>
      <c r="M348" s="243">
        <v>7.4277843485482716E-3</v>
      </c>
      <c r="N348" s="244">
        <v>50.576000000000001</v>
      </c>
      <c r="O348" s="245">
        <v>0.37566762121217739</v>
      </c>
      <c r="P348" s="245">
        <v>445.66706091289632</v>
      </c>
      <c r="Q348" s="246">
        <v>22.540057272730643</v>
      </c>
    </row>
    <row r="349" spans="1:17" s="12" customFormat="1" ht="12.75" customHeight="1" x14ac:dyDescent="0.2">
      <c r="A349" s="52"/>
      <c r="B349" s="18" t="s">
        <v>807</v>
      </c>
      <c r="C349" s="247" t="s">
        <v>801</v>
      </c>
      <c r="D349" s="248">
        <v>30</v>
      </c>
      <c r="E349" s="248">
        <v>1975</v>
      </c>
      <c r="F349" s="249">
        <v>19.382000000000001</v>
      </c>
      <c r="G349" s="249">
        <v>2.7795000000000001</v>
      </c>
      <c r="H349" s="249">
        <v>4.8</v>
      </c>
      <c r="I349" s="249">
        <v>11.8025</v>
      </c>
      <c r="J349" s="249">
        <v>1582.74</v>
      </c>
      <c r="K349" s="249">
        <v>11.8025</v>
      </c>
      <c r="L349" s="249">
        <v>1582.74</v>
      </c>
      <c r="M349" s="250">
        <v>7.4570049407988682E-3</v>
      </c>
      <c r="N349" s="251">
        <v>68.888000000000005</v>
      </c>
      <c r="O349" s="251">
        <v>0.51369815636175242</v>
      </c>
      <c r="P349" s="251">
        <v>447.42029644793206</v>
      </c>
      <c r="Q349" s="252">
        <v>30.821889381705148</v>
      </c>
    </row>
    <row r="350" spans="1:17" s="12" customFormat="1" ht="12.75" customHeight="1" x14ac:dyDescent="0.2">
      <c r="A350" s="52"/>
      <c r="B350" s="18" t="s">
        <v>199</v>
      </c>
      <c r="C350" s="240" t="s">
        <v>621</v>
      </c>
      <c r="D350" s="241">
        <v>45</v>
      </c>
      <c r="E350" s="241">
        <v>1977</v>
      </c>
      <c r="F350" s="242">
        <v>28.841999999999999</v>
      </c>
      <c r="G350" s="242">
        <v>4.29</v>
      </c>
      <c r="H350" s="242">
        <v>7.2</v>
      </c>
      <c r="I350" s="242">
        <v>17.352</v>
      </c>
      <c r="J350" s="242">
        <v>2325.52</v>
      </c>
      <c r="K350" s="242">
        <v>17.352</v>
      </c>
      <c r="L350" s="242">
        <v>2325.52</v>
      </c>
      <c r="M350" s="243">
        <v>7.4615569851044072E-3</v>
      </c>
      <c r="N350" s="244">
        <v>46.43</v>
      </c>
      <c r="O350" s="245">
        <v>0.34644009081839761</v>
      </c>
      <c r="P350" s="245">
        <v>447.6934191062644</v>
      </c>
      <c r="Q350" s="246">
        <v>20.786405449103857</v>
      </c>
    </row>
    <row r="351" spans="1:17" s="12" customFormat="1" ht="12.75" customHeight="1" x14ac:dyDescent="0.2">
      <c r="A351" s="52"/>
      <c r="B351" s="19" t="s">
        <v>490</v>
      </c>
      <c r="C351" s="267" t="s">
        <v>467</v>
      </c>
      <c r="D351" s="268">
        <v>90</v>
      </c>
      <c r="E351" s="268">
        <v>1980</v>
      </c>
      <c r="F351" s="269">
        <v>55.648099999999999</v>
      </c>
      <c r="G351" s="269">
        <v>11.8194</v>
      </c>
      <c r="H351" s="269">
        <v>9</v>
      </c>
      <c r="I351" s="269">
        <v>34.828699999999998</v>
      </c>
      <c r="J351" s="269">
        <v>4602.3</v>
      </c>
      <c r="K351" s="269">
        <v>34.828699999999998</v>
      </c>
      <c r="L351" s="269">
        <v>4602.3</v>
      </c>
      <c r="M351" s="270">
        <v>7.5676726853964316E-3</v>
      </c>
      <c r="N351" s="271">
        <v>44.9</v>
      </c>
      <c r="O351" s="272">
        <v>0.33978850357429979</v>
      </c>
      <c r="P351" s="272">
        <v>454.06036112378587</v>
      </c>
      <c r="Q351" s="273">
        <v>20.387310214457987</v>
      </c>
    </row>
    <row r="352" spans="1:17" s="12" customFormat="1" ht="12.75" customHeight="1" x14ac:dyDescent="0.2">
      <c r="A352" s="52"/>
      <c r="B352" s="19" t="s">
        <v>860</v>
      </c>
      <c r="C352" s="274" t="s">
        <v>842</v>
      </c>
      <c r="D352" s="275">
        <v>59</v>
      </c>
      <c r="E352" s="275">
        <v>1975</v>
      </c>
      <c r="F352" s="276">
        <v>35.718000000000004</v>
      </c>
      <c r="G352" s="276">
        <v>5.4409710000000002</v>
      </c>
      <c r="H352" s="276">
        <v>9.6</v>
      </c>
      <c r="I352" s="276">
        <v>20.677033999999999</v>
      </c>
      <c r="J352" s="276">
        <v>2729.69</v>
      </c>
      <c r="K352" s="276">
        <v>20.677033999999999</v>
      </c>
      <c r="L352" s="276">
        <v>2729.69</v>
      </c>
      <c r="M352" s="277">
        <v>7.5748652777421609E-3</v>
      </c>
      <c r="N352" s="278">
        <v>71.722000000000008</v>
      </c>
      <c r="O352" s="278">
        <v>0.54328448745022329</v>
      </c>
      <c r="P352" s="278">
        <v>454.49191666452964</v>
      </c>
      <c r="Q352" s="279">
        <v>32.597069247013401</v>
      </c>
    </row>
    <row r="353" spans="1:17" s="12" customFormat="1" ht="12.75" customHeight="1" x14ac:dyDescent="0.2">
      <c r="A353" s="52"/>
      <c r="B353" s="18" t="s">
        <v>214</v>
      </c>
      <c r="C353" s="298" t="s">
        <v>670</v>
      </c>
      <c r="D353" s="292">
        <v>39</v>
      </c>
      <c r="E353" s="292" t="s">
        <v>33</v>
      </c>
      <c r="F353" s="293">
        <v>27.6</v>
      </c>
      <c r="G353" s="293">
        <v>4.0999999999999996</v>
      </c>
      <c r="H353" s="293">
        <v>6.2</v>
      </c>
      <c r="I353" s="293">
        <v>17.3</v>
      </c>
      <c r="J353" s="293">
        <v>2272.1</v>
      </c>
      <c r="K353" s="293">
        <v>17.3</v>
      </c>
      <c r="L353" s="293">
        <v>2272.1</v>
      </c>
      <c r="M353" s="294">
        <v>7.6E-3</v>
      </c>
      <c r="N353" s="295">
        <v>43.4</v>
      </c>
      <c r="O353" s="296">
        <v>0.33</v>
      </c>
      <c r="P353" s="296">
        <v>455.7</v>
      </c>
      <c r="Q353" s="297">
        <v>19.78</v>
      </c>
    </row>
    <row r="354" spans="1:17" s="12" customFormat="1" ht="12.75" customHeight="1" x14ac:dyDescent="0.2">
      <c r="A354" s="52"/>
      <c r="B354" s="19" t="s">
        <v>197</v>
      </c>
      <c r="C354" s="260" t="s">
        <v>567</v>
      </c>
      <c r="D354" s="261">
        <v>28</v>
      </c>
      <c r="E354" s="261">
        <v>1977</v>
      </c>
      <c r="F354" s="262">
        <v>17.861999999999998</v>
      </c>
      <c r="G354" s="262">
        <v>2.411</v>
      </c>
      <c r="H354" s="262">
        <v>4.4800000000000004</v>
      </c>
      <c r="I354" s="262">
        <v>10.971</v>
      </c>
      <c r="J354" s="262">
        <v>1436.93</v>
      </c>
      <c r="K354" s="262">
        <v>10.971</v>
      </c>
      <c r="L354" s="262">
        <v>1436.93</v>
      </c>
      <c r="M354" s="263">
        <v>7.635027454364513E-3</v>
      </c>
      <c r="N354" s="264">
        <v>68.233999999999995</v>
      </c>
      <c r="O354" s="265">
        <v>0.52096846332110813</v>
      </c>
      <c r="P354" s="265">
        <v>458.10164726187082</v>
      </c>
      <c r="Q354" s="266">
        <v>31.25810779926649</v>
      </c>
    </row>
    <row r="355" spans="1:17" s="12" customFormat="1" ht="12.75" customHeight="1" x14ac:dyDescent="0.2">
      <c r="A355" s="52"/>
      <c r="B355" s="18" t="s">
        <v>146</v>
      </c>
      <c r="C355" s="301" t="s">
        <v>128</v>
      </c>
      <c r="D355" s="302">
        <v>30</v>
      </c>
      <c r="E355" s="302">
        <v>1992</v>
      </c>
      <c r="F355" s="303">
        <v>20.34</v>
      </c>
      <c r="G355" s="303">
        <v>3.5015499999999999</v>
      </c>
      <c r="H355" s="303">
        <v>4.8</v>
      </c>
      <c r="I355" s="303">
        <v>12.038449999999999</v>
      </c>
      <c r="J355" s="303">
        <v>1576.72</v>
      </c>
      <c r="K355" s="303">
        <v>12.038449999999999</v>
      </c>
      <c r="L355" s="303">
        <v>1576.72</v>
      </c>
      <c r="M355" s="304">
        <v>7.6351222791618033E-3</v>
      </c>
      <c r="N355" s="305">
        <v>54.173000000000002</v>
      </c>
      <c r="O355" s="305">
        <v>0.41361747922903236</v>
      </c>
      <c r="P355" s="305">
        <v>458.10733674970817</v>
      </c>
      <c r="Q355" s="306">
        <v>24.817048753741943</v>
      </c>
    </row>
    <row r="356" spans="1:17" s="12" customFormat="1" ht="12.75" customHeight="1" x14ac:dyDescent="0.2">
      <c r="A356" s="52"/>
      <c r="B356" s="19" t="s">
        <v>565</v>
      </c>
      <c r="C356" s="240" t="s">
        <v>150</v>
      </c>
      <c r="D356" s="241">
        <v>40</v>
      </c>
      <c r="E356" s="241">
        <v>1982</v>
      </c>
      <c r="F356" s="242">
        <v>26.545000000000002</v>
      </c>
      <c r="G356" s="242">
        <v>2.5827900000000001</v>
      </c>
      <c r="H356" s="242">
        <v>6.4</v>
      </c>
      <c r="I356" s="242">
        <v>17.56221</v>
      </c>
      <c r="J356" s="242">
        <v>2259.52</v>
      </c>
      <c r="K356" s="242">
        <v>17.56221</v>
      </c>
      <c r="L356" s="242">
        <v>2259.52</v>
      </c>
      <c r="M356" s="243">
        <v>7.7725401855261297E-3</v>
      </c>
      <c r="N356" s="244">
        <v>52.756</v>
      </c>
      <c r="O356" s="245">
        <v>0.41004813002761648</v>
      </c>
      <c r="P356" s="245">
        <v>466.35241113156781</v>
      </c>
      <c r="Q356" s="246">
        <v>24.602887801656991</v>
      </c>
    </row>
    <row r="357" spans="1:17" s="12" customFormat="1" ht="12.75" customHeight="1" x14ac:dyDescent="0.2">
      <c r="A357" s="52"/>
      <c r="B357" s="18" t="s">
        <v>214</v>
      </c>
      <c r="C357" s="298" t="s">
        <v>290</v>
      </c>
      <c r="D357" s="292">
        <v>20</v>
      </c>
      <c r="E357" s="292">
        <v>1992</v>
      </c>
      <c r="F357" s="293">
        <v>14.5</v>
      </c>
      <c r="G357" s="293">
        <v>2.6</v>
      </c>
      <c r="H357" s="293">
        <v>3.2</v>
      </c>
      <c r="I357" s="293">
        <v>8.6999999999999993</v>
      </c>
      <c r="J357" s="293">
        <v>1116.3</v>
      </c>
      <c r="K357" s="293">
        <v>8.6999999999999993</v>
      </c>
      <c r="L357" s="293">
        <v>1116.3</v>
      </c>
      <c r="M357" s="294">
        <v>7.79E-3</v>
      </c>
      <c r="N357" s="295">
        <v>43.4</v>
      </c>
      <c r="O357" s="296">
        <v>0.34</v>
      </c>
      <c r="P357" s="296">
        <v>467.64</v>
      </c>
      <c r="Q357" s="297">
        <v>20.3</v>
      </c>
    </row>
    <row r="358" spans="1:17" s="12" customFormat="1" ht="12.75" customHeight="1" x14ac:dyDescent="0.2">
      <c r="A358" s="52"/>
      <c r="B358" s="18" t="s">
        <v>898</v>
      </c>
      <c r="C358" s="285" t="s">
        <v>896</v>
      </c>
      <c r="D358" s="286">
        <v>10</v>
      </c>
      <c r="E358" s="286">
        <v>1959</v>
      </c>
      <c r="F358" s="287">
        <v>6.3490000000000002</v>
      </c>
      <c r="G358" s="287">
        <v>0.93630899999999995</v>
      </c>
      <c r="H358" s="287">
        <v>1.92</v>
      </c>
      <c r="I358" s="287">
        <v>3.492693</v>
      </c>
      <c r="J358" s="287">
        <v>543.35</v>
      </c>
      <c r="K358" s="287">
        <v>3.492693</v>
      </c>
      <c r="L358" s="287">
        <v>446.8</v>
      </c>
      <c r="M358" s="288">
        <v>7.8171284691136971E-3</v>
      </c>
      <c r="N358" s="289">
        <v>59.514000000000003</v>
      </c>
      <c r="O358" s="289">
        <v>0.46522858371083259</v>
      </c>
      <c r="P358" s="289">
        <v>469.02770814682179</v>
      </c>
      <c r="Q358" s="290">
        <v>27.913715022649953</v>
      </c>
    </row>
    <row r="359" spans="1:17" s="12" customFormat="1" ht="12.75" customHeight="1" x14ac:dyDescent="0.2">
      <c r="A359" s="52"/>
      <c r="B359" s="19" t="s">
        <v>860</v>
      </c>
      <c r="C359" s="274" t="s">
        <v>843</v>
      </c>
      <c r="D359" s="275">
        <v>39</v>
      </c>
      <c r="E359" s="275">
        <v>1990</v>
      </c>
      <c r="F359" s="276">
        <v>28.533999999999999</v>
      </c>
      <c r="G359" s="276">
        <v>3.8958870000000001</v>
      </c>
      <c r="H359" s="276">
        <v>6.4</v>
      </c>
      <c r="I359" s="276">
        <v>18.238116000000002</v>
      </c>
      <c r="J359" s="276">
        <v>2294.0500000000002</v>
      </c>
      <c r="K359" s="276">
        <v>18.238116000000002</v>
      </c>
      <c r="L359" s="276">
        <v>2294.0500000000002</v>
      </c>
      <c r="M359" s="277">
        <v>7.9501824284562237E-3</v>
      </c>
      <c r="N359" s="278">
        <v>71.722000000000008</v>
      </c>
      <c r="O359" s="278">
        <v>0.57020298413373738</v>
      </c>
      <c r="P359" s="278">
        <v>477.01094570737342</v>
      </c>
      <c r="Q359" s="279">
        <v>34.21217904802424</v>
      </c>
    </row>
    <row r="360" spans="1:17" s="12" customFormat="1" ht="12.75" customHeight="1" x14ac:dyDescent="0.2">
      <c r="A360" s="52"/>
      <c r="B360" s="19" t="s">
        <v>197</v>
      </c>
      <c r="C360" s="260" t="s">
        <v>568</v>
      </c>
      <c r="D360" s="261">
        <v>40</v>
      </c>
      <c r="E360" s="261">
        <v>1991</v>
      </c>
      <c r="F360" s="262">
        <v>30.146000000000001</v>
      </c>
      <c r="G360" s="262">
        <v>5.6840000000000002</v>
      </c>
      <c r="H360" s="262">
        <v>6.4</v>
      </c>
      <c r="I360" s="262">
        <v>18.062000000000001</v>
      </c>
      <c r="J360" s="262">
        <v>2268.5300000000002</v>
      </c>
      <c r="K360" s="262">
        <v>18.062000000000001</v>
      </c>
      <c r="L360" s="262">
        <v>2268.5300000000002</v>
      </c>
      <c r="M360" s="263">
        <v>7.961984192406537E-3</v>
      </c>
      <c r="N360" s="264">
        <v>68.233999999999995</v>
      </c>
      <c r="O360" s="265">
        <v>0.54327802938466763</v>
      </c>
      <c r="P360" s="265">
        <v>477.71905154439219</v>
      </c>
      <c r="Q360" s="266">
        <v>32.596681763080056</v>
      </c>
    </row>
    <row r="361" spans="1:17" s="12" customFormat="1" ht="12.75" customHeight="1" x14ac:dyDescent="0.2">
      <c r="A361" s="52"/>
      <c r="B361" s="447" t="s">
        <v>24</v>
      </c>
      <c r="C361" s="267" t="s">
        <v>304</v>
      </c>
      <c r="D361" s="268">
        <v>12</v>
      </c>
      <c r="E361" s="268" t="s">
        <v>28</v>
      </c>
      <c r="F361" s="269">
        <f>+G361+H361+I361</f>
        <v>4.2760020000000001</v>
      </c>
      <c r="G361" s="269">
        <v>0</v>
      </c>
      <c r="H361" s="269">
        <v>0</v>
      </c>
      <c r="I361" s="269">
        <v>4.2760020000000001</v>
      </c>
      <c r="J361" s="269">
        <v>536.47</v>
      </c>
      <c r="K361" s="269">
        <v>4.2760020000000001</v>
      </c>
      <c r="L361" s="269">
        <v>536.47</v>
      </c>
      <c r="M361" s="270">
        <f>K361/L361</f>
        <v>7.9706265028799371E-3</v>
      </c>
      <c r="N361" s="271">
        <v>60.930999999999997</v>
      </c>
      <c r="O361" s="272">
        <f>M361*N361</f>
        <v>0.48565824344697744</v>
      </c>
      <c r="P361" s="272">
        <f>M361*60*1000</f>
        <v>478.23759017279622</v>
      </c>
      <c r="Q361" s="273">
        <f>P361*N361/1000</f>
        <v>29.139494606818644</v>
      </c>
    </row>
    <row r="362" spans="1:17" s="12" customFormat="1" ht="12.75" customHeight="1" x14ac:dyDescent="0.2">
      <c r="A362" s="52"/>
      <c r="B362" s="19" t="s">
        <v>490</v>
      </c>
      <c r="C362" s="267" t="s">
        <v>468</v>
      </c>
      <c r="D362" s="268">
        <v>36</v>
      </c>
      <c r="E362" s="268">
        <v>2005</v>
      </c>
      <c r="F362" s="269">
        <v>28.599499999999999</v>
      </c>
      <c r="G362" s="269">
        <v>6.2228000000000003</v>
      </c>
      <c r="H362" s="269">
        <v>0</v>
      </c>
      <c r="I362" s="269">
        <v>22.3767</v>
      </c>
      <c r="J362" s="269">
        <v>2803.59</v>
      </c>
      <c r="K362" s="269">
        <v>22.3767</v>
      </c>
      <c r="L362" s="269">
        <v>2803.59</v>
      </c>
      <c r="M362" s="270">
        <v>7.9814452184520553E-3</v>
      </c>
      <c r="N362" s="271">
        <v>44.9</v>
      </c>
      <c r="O362" s="272">
        <v>0.35836689030849728</v>
      </c>
      <c r="P362" s="272">
        <v>478.88671310712334</v>
      </c>
      <c r="Q362" s="273">
        <v>21.502013418509836</v>
      </c>
    </row>
    <row r="363" spans="1:17" s="12" customFormat="1" ht="12.75" customHeight="1" x14ac:dyDescent="0.2">
      <c r="A363" s="52"/>
      <c r="B363" s="18" t="s">
        <v>29</v>
      </c>
      <c r="C363" s="267" t="s">
        <v>64</v>
      </c>
      <c r="D363" s="268">
        <v>22</v>
      </c>
      <c r="E363" s="268">
        <v>1985</v>
      </c>
      <c r="F363" s="269">
        <v>15.32</v>
      </c>
      <c r="G363" s="269">
        <v>2.585</v>
      </c>
      <c r="H363" s="269">
        <v>3.74</v>
      </c>
      <c r="I363" s="269">
        <v>8.9949999999999992</v>
      </c>
      <c r="J363" s="269">
        <v>1124.8</v>
      </c>
      <c r="K363" s="269">
        <v>8.9949999999999992</v>
      </c>
      <c r="L363" s="269">
        <v>1124.8</v>
      </c>
      <c r="M363" s="270">
        <f>K363/L363</f>
        <v>7.9969772403982921E-3</v>
      </c>
      <c r="N363" s="271">
        <v>64.745999999999995</v>
      </c>
      <c r="O363" s="272">
        <f>M363*N363</f>
        <v>0.51777228840682776</v>
      </c>
      <c r="P363" s="272">
        <f>M363*60*1000</f>
        <v>479.81863442389755</v>
      </c>
      <c r="Q363" s="273">
        <f>P363*N363/1000</f>
        <v>31.066337304409668</v>
      </c>
    </row>
    <row r="364" spans="1:17" s="12" customFormat="1" ht="12.75" customHeight="1" x14ac:dyDescent="0.2">
      <c r="A364" s="52"/>
      <c r="B364" s="18" t="s">
        <v>214</v>
      </c>
      <c r="C364" s="298" t="s">
        <v>671</v>
      </c>
      <c r="D364" s="292">
        <v>22</v>
      </c>
      <c r="E364" s="292" t="s">
        <v>33</v>
      </c>
      <c r="F364" s="293">
        <v>16</v>
      </c>
      <c r="G364" s="293">
        <v>2.2999999999999998</v>
      </c>
      <c r="H364" s="293">
        <v>3.5</v>
      </c>
      <c r="I364" s="293">
        <v>10.1</v>
      </c>
      <c r="J364" s="293">
        <v>1259.3</v>
      </c>
      <c r="K364" s="293">
        <v>10.1</v>
      </c>
      <c r="L364" s="293">
        <v>1259.3</v>
      </c>
      <c r="M364" s="294">
        <v>8.0499999999999999E-3</v>
      </c>
      <c r="N364" s="295">
        <v>43.4</v>
      </c>
      <c r="O364" s="296">
        <v>0.35</v>
      </c>
      <c r="P364" s="296">
        <v>482.8</v>
      </c>
      <c r="Q364" s="297">
        <v>20.95</v>
      </c>
    </row>
    <row r="365" spans="1:17" s="12" customFormat="1" ht="12.75" customHeight="1" x14ac:dyDescent="0.2">
      <c r="A365" s="52"/>
      <c r="B365" s="18" t="s">
        <v>29</v>
      </c>
      <c r="C365" s="267" t="s">
        <v>329</v>
      </c>
      <c r="D365" s="268">
        <v>60</v>
      </c>
      <c r="E365" s="268">
        <v>1987</v>
      </c>
      <c r="F365" s="269">
        <v>33.06</v>
      </c>
      <c r="G365" s="269">
        <v>3.855</v>
      </c>
      <c r="H365" s="269">
        <v>10.199999999999999</v>
      </c>
      <c r="I365" s="269">
        <v>19.004999999999999</v>
      </c>
      <c r="J365" s="269">
        <v>2329.2399999999998</v>
      </c>
      <c r="K365" s="269">
        <v>19.004999999999999</v>
      </c>
      <c r="L365" s="269">
        <v>2329.2399999999998</v>
      </c>
      <c r="M365" s="270">
        <f>K365/L365</f>
        <v>8.1593137675808423E-3</v>
      </c>
      <c r="N365" s="271">
        <v>64.745999999999995</v>
      </c>
      <c r="O365" s="272">
        <f>M365*N365</f>
        <v>0.52828292919578912</v>
      </c>
      <c r="P365" s="272">
        <f>M365*60*1000</f>
        <v>489.5588260548505</v>
      </c>
      <c r="Q365" s="273">
        <f>P365*N365/1000</f>
        <v>31.696975751747349</v>
      </c>
    </row>
    <row r="366" spans="1:17" s="12" customFormat="1" ht="12.75" customHeight="1" x14ac:dyDescent="0.2">
      <c r="A366" s="52"/>
      <c r="B366" s="19" t="s">
        <v>748</v>
      </c>
      <c r="C366" s="247" t="s">
        <v>711</v>
      </c>
      <c r="D366" s="248">
        <v>20</v>
      </c>
      <c r="E366" s="248">
        <v>1982</v>
      </c>
      <c r="F366" s="249">
        <v>14.85</v>
      </c>
      <c r="G366" s="249">
        <v>2.899743</v>
      </c>
      <c r="H366" s="249">
        <v>3.2</v>
      </c>
      <c r="I366" s="249">
        <v>8.7502630000000003</v>
      </c>
      <c r="J366" s="249">
        <v>1071.97</v>
      </c>
      <c r="K366" s="249">
        <v>8.7502630000000003</v>
      </c>
      <c r="L366" s="249">
        <v>1071.97</v>
      </c>
      <c r="M366" s="250">
        <v>8.1627872048658078E-3</v>
      </c>
      <c r="N366" s="251">
        <v>55.045000000000002</v>
      </c>
      <c r="O366" s="251">
        <v>0.4493206216918384</v>
      </c>
      <c r="P366" s="251">
        <v>489.76723229194846</v>
      </c>
      <c r="Q366" s="252">
        <v>26.959237301510303</v>
      </c>
    </row>
    <row r="367" spans="1:17" s="12" customFormat="1" ht="12.75" customHeight="1" x14ac:dyDescent="0.2">
      <c r="A367" s="52"/>
      <c r="B367" s="447" t="s">
        <v>24</v>
      </c>
      <c r="C367" s="267" t="s">
        <v>303</v>
      </c>
      <c r="D367" s="268">
        <v>51</v>
      </c>
      <c r="E367" s="268" t="s">
        <v>28</v>
      </c>
      <c r="F367" s="269">
        <f>+G367+H367+I367</f>
        <v>30.200003000000002</v>
      </c>
      <c r="G367" s="269">
        <v>2.4169010000000002</v>
      </c>
      <c r="H367" s="269">
        <v>6.45</v>
      </c>
      <c r="I367" s="269">
        <v>21.333102</v>
      </c>
      <c r="J367" s="269">
        <v>2602.6</v>
      </c>
      <c r="K367" s="269">
        <v>21.333100000000002</v>
      </c>
      <c r="L367" s="269">
        <v>2602.6</v>
      </c>
      <c r="M367" s="270">
        <f>K367/L367</f>
        <v>8.1968416199185434E-3</v>
      </c>
      <c r="N367" s="271">
        <v>60.930999999999997</v>
      </c>
      <c r="O367" s="272">
        <f>M367*N367</f>
        <v>0.49944175674325675</v>
      </c>
      <c r="P367" s="272">
        <f>M367*60*1000</f>
        <v>491.81049719511259</v>
      </c>
      <c r="Q367" s="273">
        <f>P367*N367/1000</f>
        <v>29.966505404595402</v>
      </c>
    </row>
    <row r="368" spans="1:17" s="12" customFormat="1" ht="12.75" customHeight="1" x14ac:dyDescent="0.2">
      <c r="A368" s="52"/>
      <c r="B368" s="19" t="s">
        <v>181</v>
      </c>
      <c r="C368" s="307" t="s">
        <v>267</v>
      </c>
      <c r="D368" s="308">
        <v>40</v>
      </c>
      <c r="E368" s="308">
        <v>1984</v>
      </c>
      <c r="F368" s="309">
        <v>27.5</v>
      </c>
      <c r="G368" s="309">
        <v>2.1</v>
      </c>
      <c r="H368" s="309">
        <v>6.4</v>
      </c>
      <c r="I368" s="309">
        <v>19</v>
      </c>
      <c r="J368" s="309">
        <v>2307.27</v>
      </c>
      <c r="K368" s="309">
        <v>19</v>
      </c>
      <c r="L368" s="309">
        <v>2307.27</v>
      </c>
      <c r="M368" s="263">
        <v>8.2348403091099011E-3</v>
      </c>
      <c r="N368" s="264">
        <v>58.3</v>
      </c>
      <c r="O368" s="265">
        <v>0.48009119002110723</v>
      </c>
      <c r="P368" s="265">
        <v>494.09041854659409</v>
      </c>
      <c r="Q368" s="266">
        <v>28.805471401266434</v>
      </c>
    </row>
    <row r="369" spans="1:17" s="12" customFormat="1" ht="12.75" customHeight="1" x14ac:dyDescent="0.2">
      <c r="A369" s="52"/>
      <c r="B369" s="19" t="s">
        <v>860</v>
      </c>
      <c r="C369" s="274" t="s">
        <v>844</v>
      </c>
      <c r="D369" s="275">
        <v>58</v>
      </c>
      <c r="E369" s="275">
        <v>1991</v>
      </c>
      <c r="F369" s="276">
        <v>33.409999999999997</v>
      </c>
      <c r="G369" s="276">
        <v>3.8427829999999998</v>
      </c>
      <c r="H369" s="276">
        <v>9.44</v>
      </c>
      <c r="I369" s="276">
        <v>20.127220000000001</v>
      </c>
      <c r="J369" s="276">
        <v>2439.79</v>
      </c>
      <c r="K369" s="276">
        <v>20.127220000000001</v>
      </c>
      <c r="L369" s="276">
        <v>2439.79</v>
      </c>
      <c r="M369" s="277">
        <v>8.2495706597698996E-3</v>
      </c>
      <c r="N369" s="278">
        <v>71.722000000000008</v>
      </c>
      <c r="O369" s="278">
        <v>0.5916757068600168</v>
      </c>
      <c r="P369" s="278">
        <v>494.97423958619396</v>
      </c>
      <c r="Q369" s="279">
        <v>35.50054241160101</v>
      </c>
    </row>
    <row r="370" spans="1:17" s="12" customFormat="1" ht="12.75" customHeight="1" x14ac:dyDescent="0.2">
      <c r="A370" s="52"/>
      <c r="B370" s="19" t="s">
        <v>565</v>
      </c>
      <c r="C370" s="240" t="s">
        <v>253</v>
      </c>
      <c r="D370" s="241">
        <v>45</v>
      </c>
      <c r="E370" s="241">
        <v>1991</v>
      </c>
      <c r="F370" s="242">
        <v>30.426000000000002</v>
      </c>
      <c r="G370" s="242">
        <v>4.00596</v>
      </c>
      <c r="H370" s="242">
        <v>7.2</v>
      </c>
      <c r="I370" s="242">
        <v>19.220040000000001</v>
      </c>
      <c r="J370" s="242">
        <v>2327.9699999999998</v>
      </c>
      <c r="K370" s="242">
        <v>19.220040000000001</v>
      </c>
      <c r="L370" s="242">
        <v>2327.9699999999998</v>
      </c>
      <c r="M370" s="243">
        <v>8.2561373213572344E-3</v>
      </c>
      <c r="N370" s="244">
        <v>52.756</v>
      </c>
      <c r="O370" s="245">
        <v>0.43556078052552227</v>
      </c>
      <c r="P370" s="245">
        <v>495.36823928143411</v>
      </c>
      <c r="Q370" s="246">
        <v>26.13364683153134</v>
      </c>
    </row>
    <row r="371" spans="1:17" s="12" customFormat="1" ht="12.75" customHeight="1" x14ac:dyDescent="0.2">
      <c r="A371" s="52"/>
      <c r="B371" s="18" t="s">
        <v>449</v>
      </c>
      <c r="C371" s="253" t="s">
        <v>443</v>
      </c>
      <c r="D371" s="254">
        <v>54</v>
      </c>
      <c r="E371" s="254">
        <v>1980</v>
      </c>
      <c r="F371" s="255">
        <v>47.3</v>
      </c>
      <c r="G371" s="256">
        <v>5.7886499999999996</v>
      </c>
      <c r="H371" s="256">
        <v>12.34135</v>
      </c>
      <c r="I371" s="255">
        <v>29.17</v>
      </c>
      <c r="J371" s="255">
        <v>3507.64</v>
      </c>
      <c r="K371" s="255">
        <v>29.169999999999998</v>
      </c>
      <c r="L371" s="255">
        <v>3507.64</v>
      </c>
      <c r="M371" s="257">
        <v>8.3161327844362594E-3</v>
      </c>
      <c r="N371" s="258">
        <v>45.234999999999999</v>
      </c>
      <c r="O371" s="258">
        <v>0.38</v>
      </c>
      <c r="P371" s="258">
        <v>498.96796706617556</v>
      </c>
      <c r="Q371" s="259">
        <v>22.57</v>
      </c>
    </row>
    <row r="372" spans="1:17" s="12" customFormat="1" ht="12.75" customHeight="1" x14ac:dyDescent="0.2">
      <c r="A372" s="52"/>
      <c r="B372" s="18" t="s">
        <v>146</v>
      </c>
      <c r="C372" s="301" t="s">
        <v>132</v>
      </c>
      <c r="D372" s="302">
        <v>100</v>
      </c>
      <c r="E372" s="302">
        <v>1973</v>
      </c>
      <c r="F372" s="310">
        <v>53.59</v>
      </c>
      <c r="G372" s="303">
        <v>6.5842809999999998</v>
      </c>
      <c r="H372" s="303">
        <v>16</v>
      </c>
      <c r="I372" s="303">
        <v>31.005710000000001</v>
      </c>
      <c r="J372" s="303">
        <v>3709.95</v>
      </c>
      <c r="K372" s="303">
        <v>31.005710000000001</v>
      </c>
      <c r="L372" s="303">
        <v>3709.95</v>
      </c>
      <c r="M372" s="304">
        <v>8.3574468658607261E-3</v>
      </c>
      <c r="N372" s="305">
        <v>54.173000000000002</v>
      </c>
      <c r="O372" s="305">
        <v>0.45274796906427311</v>
      </c>
      <c r="P372" s="305">
        <v>501.44681195164361</v>
      </c>
      <c r="Q372" s="306">
        <v>27.164878143856388</v>
      </c>
    </row>
    <row r="373" spans="1:17" s="12" customFormat="1" ht="12.75" customHeight="1" x14ac:dyDescent="0.2">
      <c r="A373" s="52"/>
      <c r="B373" s="19" t="s">
        <v>490</v>
      </c>
      <c r="C373" s="267" t="s">
        <v>469</v>
      </c>
      <c r="D373" s="268">
        <v>51</v>
      </c>
      <c r="E373" s="268">
        <v>1992</v>
      </c>
      <c r="F373" s="269">
        <v>44.611499999999999</v>
      </c>
      <c r="G373" s="269">
        <v>11.2577</v>
      </c>
      <c r="H373" s="269">
        <v>5.0999999999999996</v>
      </c>
      <c r="I373" s="269">
        <v>28.253799999999998</v>
      </c>
      <c r="J373" s="269">
        <v>3379.3</v>
      </c>
      <c r="K373" s="269">
        <v>28.253799999999998</v>
      </c>
      <c r="L373" s="269">
        <v>3379.3</v>
      </c>
      <c r="M373" s="270">
        <v>8.3608439617672281E-3</v>
      </c>
      <c r="N373" s="271">
        <v>44.9</v>
      </c>
      <c r="O373" s="272">
        <v>0.37540189388334855</v>
      </c>
      <c r="P373" s="272">
        <v>501.65063770603371</v>
      </c>
      <c r="Q373" s="273">
        <v>22.524113633000916</v>
      </c>
    </row>
    <row r="374" spans="1:17" s="12" customFormat="1" ht="11.25" customHeight="1" x14ac:dyDescent="0.2">
      <c r="A374" s="52"/>
      <c r="B374" s="18" t="s">
        <v>214</v>
      </c>
      <c r="C374" s="298" t="s">
        <v>208</v>
      </c>
      <c r="D374" s="292">
        <v>15</v>
      </c>
      <c r="E374" s="292">
        <v>1993</v>
      </c>
      <c r="F374" s="293">
        <v>11.6</v>
      </c>
      <c r="G374" s="293">
        <v>1.6</v>
      </c>
      <c r="H374" s="293">
        <v>2.4</v>
      </c>
      <c r="I374" s="293">
        <v>7.6</v>
      </c>
      <c r="J374" s="293">
        <v>911.1</v>
      </c>
      <c r="K374" s="293">
        <v>7.6</v>
      </c>
      <c r="L374" s="293">
        <v>911.1</v>
      </c>
      <c r="M374" s="294">
        <v>8.3700000000000007E-3</v>
      </c>
      <c r="N374" s="295">
        <v>43.4</v>
      </c>
      <c r="O374" s="296">
        <v>0.36</v>
      </c>
      <c r="P374" s="296">
        <v>502.27</v>
      </c>
      <c r="Q374" s="297">
        <v>21.8</v>
      </c>
    </row>
    <row r="375" spans="1:17" s="12" customFormat="1" ht="12.75" customHeight="1" x14ac:dyDescent="0.2">
      <c r="A375" s="52"/>
      <c r="B375" s="19" t="s">
        <v>565</v>
      </c>
      <c r="C375" s="240" t="s">
        <v>548</v>
      </c>
      <c r="D375" s="241">
        <v>25</v>
      </c>
      <c r="E375" s="241">
        <v>1982</v>
      </c>
      <c r="F375" s="242">
        <v>16.060003999999999</v>
      </c>
      <c r="G375" s="242">
        <v>1.185975</v>
      </c>
      <c r="H375" s="242">
        <v>4</v>
      </c>
      <c r="I375" s="242">
        <v>10.874029</v>
      </c>
      <c r="J375" s="242">
        <v>1297.3900000000001</v>
      </c>
      <c r="K375" s="242">
        <v>10.874029</v>
      </c>
      <c r="L375" s="242">
        <v>1297.3900000000001</v>
      </c>
      <c r="M375" s="243">
        <v>8.3814650953067307E-3</v>
      </c>
      <c r="N375" s="244">
        <v>52.756</v>
      </c>
      <c r="O375" s="245">
        <v>0.44217257256800191</v>
      </c>
      <c r="P375" s="245">
        <v>502.88790571840383</v>
      </c>
      <c r="Q375" s="246">
        <v>26.53035435408011</v>
      </c>
    </row>
    <row r="376" spans="1:17" s="12" customFormat="1" ht="12.75" customHeight="1" x14ac:dyDescent="0.2">
      <c r="A376" s="52"/>
      <c r="B376" s="19" t="s">
        <v>860</v>
      </c>
      <c r="C376" s="274" t="s">
        <v>845</v>
      </c>
      <c r="D376" s="275">
        <v>39</v>
      </c>
      <c r="E376" s="275">
        <v>1990</v>
      </c>
      <c r="F376" s="276">
        <v>28.913</v>
      </c>
      <c r="G376" s="276">
        <v>3.9572259999999999</v>
      </c>
      <c r="H376" s="276">
        <v>6.32</v>
      </c>
      <c r="I376" s="276">
        <v>18.635777000000001</v>
      </c>
      <c r="J376" s="276">
        <v>2218.0300000000002</v>
      </c>
      <c r="K376" s="276">
        <v>18.635777000000001</v>
      </c>
      <c r="L376" s="276">
        <v>2218.0300000000002</v>
      </c>
      <c r="M376" s="277">
        <v>8.4019499285401915E-3</v>
      </c>
      <c r="N376" s="278">
        <v>71.722000000000008</v>
      </c>
      <c r="O376" s="278">
        <v>0.60260465277475972</v>
      </c>
      <c r="P376" s="278">
        <v>504.11699571241155</v>
      </c>
      <c r="Q376" s="279">
        <v>36.156279166485582</v>
      </c>
    </row>
    <row r="377" spans="1:17" s="12" customFormat="1" ht="12.75" customHeight="1" x14ac:dyDescent="0.2">
      <c r="A377" s="52"/>
      <c r="B377" s="19" t="s">
        <v>565</v>
      </c>
      <c r="C377" s="240" t="s">
        <v>254</v>
      </c>
      <c r="D377" s="241">
        <v>55</v>
      </c>
      <c r="E377" s="241">
        <v>1989</v>
      </c>
      <c r="F377" s="242">
        <v>32.415990999999998</v>
      </c>
      <c r="G377" s="242">
        <v>3.37344</v>
      </c>
      <c r="H377" s="242">
        <v>8.8000000000000007</v>
      </c>
      <c r="I377" s="242">
        <v>20.242550999999999</v>
      </c>
      <c r="J377" s="242">
        <v>2367.41</v>
      </c>
      <c r="K377" s="242">
        <v>20.242550999999999</v>
      </c>
      <c r="L377" s="242">
        <v>2367.41</v>
      </c>
      <c r="M377" s="243">
        <v>8.5505049822379737E-3</v>
      </c>
      <c r="N377" s="244">
        <v>52.756</v>
      </c>
      <c r="O377" s="245">
        <v>0.45109044084294653</v>
      </c>
      <c r="P377" s="245">
        <v>513.03029893427845</v>
      </c>
      <c r="Q377" s="246">
        <v>27.065426450576794</v>
      </c>
    </row>
    <row r="378" spans="1:17" s="12" customFormat="1" ht="12.75" customHeight="1" x14ac:dyDescent="0.2">
      <c r="A378" s="52"/>
      <c r="B378" s="19" t="s">
        <v>565</v>
      </c>
      <c r="C378" s="240" t="s">
        <v>256</v>
      </c>
      <c r="D378" s="241">
        <v>10</v>
      </c>
      <c r="E378" s="241">
        <v>1971</v>
      </c>
      <c r="F378" s="242">
        <v>32.695000999999998</v>
      </c>
      <c r="G378" s="242">
        <v>3.2639999999999998</v>
      </c>
      <c r="H378" s="242">
        <v>6.4</v>
      </c>
      <c r="I378" s="242">
        <v>23.031001</v>
      </c>
      <c r="J378" s="242">
        <v>2692.85</v>
      </c>
      <c r="K378" s="242">
        <v>23.031001</v>
      </c>
      <c r="L378" s="242">
        <v>2692.85</v>
      </c>
      <c r="M378" s="243">
        <v>8.5526490521195021E-3</v>
      </c>
      <c r="N378" s="244">
        <v>52.756</v>
      </c>
      <c r="O378" s="245">
        <v>0.45120355339361645</v>
      </c>
      <c r="P378" s="245">
        <v>513.15894312717012</v>
      </c>
      <c r="Q378" s="246">
        <v>27.072213203616986</v>
      </c>
    </row>
    <row r="379" spans="1:17" s="12" customFormat="1" ht="12.75" customHeight="1" x14ac:dyDescent="0.2">
      <c r="A379" s="52"/>
      <c r="B379" s="19" t="s">
        <v>565</v>
      </c>
      <c r="C379" s="240" t="s">
        <v>255</v>
      </c>
      <c r="D379" s="241">
        <v>40</v>
      </c>
      <c r="E379" s="241">
        <v>1995</v>
      </c>
      <c r="F379" s="242">
        <v>30.492999999999999</v>
      </c>
      <c r="G379" s="242">
        <v>5.5081949999999997</v>
      </c>
      <c r="H379" s="242">
        <v>6.4</v>
      </c>
      <c r="I379" s="242">
        <v>18.584804999999999</v>
      </c>
      <c r="J379" s="242">
        <v>2169.11</v>
      </c>
      <c r="K379" s="242">
        <v>18.584804999999999</v>
      </c>
      <c r="L379" s="242">
        <v>2169.11</v>
      </c>
      <c r="M379" s="243">
        <v>8.5679403073149803E-3</v>
      </c>
      <c r="N379" s="244">
        <v>52.756</v>
      </c>
      <c r="O379" s="245">
        <v>0.45201025885270912</v>
      </c>
      <c r="P379" s="245">
        <v>514.07641843889883</v>
      </c>
      <c r="Q379" s="246">
        <v>27.120615531162549</v>
      </c>
    </row>
    <row r="380" spans="1:17" s="12" customFormat="1" ht="12.75" customHeight="1" x14ac:dyDescent="0.2">
      <c r="A380" s="52"/>
      <c r="B380" s="19" t="s">
        <v>181</v>
      </c>
      <c r="C380" s="307" t="s">
        <v>160</v>
      </c>
      <c r="D380" s="308">
        <v>39</v>
      </c>
      <c r="E380" s="308">
        <v>1992</v>
      </c>
      <c r="F380" s="309">
        <v>29.185000000000002</v>
      </c>
      <c r="G380" s="309">
        <v>3.4</v>
      </c>
      <c r="H380" s="309">
        <v>6.2</v>
      </c>
      <c r="I380" s="309">
        <v>19.585000000000001</v>
      </c>
      <c r="J380" s="309">
        <v>2279.6999999999998</v>
      </c>
      <c r="K380" s="309">
        <v>19.585000000000001</v>
      </c>
      <c r="L380" s="309">
        <v>2279.6999999999998</v>
      </c>
      <c r="M380" s="263">
        <v>8.5910426810545254E-3</v>
      </c>
      <c r="N380" s="264">
        <v>58.3</v>
      </c>
      <c r="O380" s="265">
        <v>0.50085778830547878</v>
      </c>
      <c r="P380" s="265">
        <v>515.46256086327151</v>
      </c>
      <c r="Q380" s="266">
        <v>30.051467298328728</v>
      </c>
    </row>
    <row r="381" spans="1:17" ht="12.75" customHeight="1" x14ac:dyDescent="0.2">
      <c r="A381" s="52"/>
      <c r="B381" s="19" t="s">
        <v>197</v>
      </c>
      <c r="C381" s="260" t="s">
        <v>185</v>
      </c>
      <c r="D381" s="261">
        <v>45</v>
      </c>
      <c r="E381" s="261">
        <v>1988</v>
      </c>
      <c r="F381" s="262">
        <v>28.103999999999999</v>
      </c>
      <c r="G381" s="262">
        <v>3.2069999999999999</v>
      </c>
      <c r="H381" s="262">
        <v>6.88</v>
      </c>
      <c r="I381" s="262">
        <v>18.016999999999999</v>
      </c>
      <c r="J381" s="262">
        <v>2187.56</v>
      </c>
      <c r="K381" s="262">
        <v>17.841999999999999</v>
      </c>
      <c r="L381" s="262">
        <v>2070.1799999999998</v>
      </c>
      <c r="M381" s="263">
        <v>8.6185742302601707E-3</v>
      </c>
      <c r="N381" s="264">
        <v>68.233999999999995</v>
      </c>
      <c r="O381" s="265">
        <v>0.58807979402757249</v>
      </c>
      <c r="P381" s="265">
        <v>517.11445381561032</v>
      </c>
      <c r="Q381" s="266">
        <v>35.284787641654354</v>
      </c>
    </row>
    <row r="382" spans="1:17" ht="12.75" customHeight="1" x14ac:dyDescent="0.2">
      <c r="A382" s="52"/>
      <c r="B382" s="19" t="s">
        <v>197</v>
      </c>
      <c r="C382" s="260" t="s">
        <v>186</v>
      </c>
      <c r="D382" s="261">
        <v>32</v>
      </c>
      <c r="E382" s="261">
        <v>1986</v>
      </c>
      <c r="F382" s="262">
        <v>22.896000000000001</v>
      </c>
      <c r="G382" s="262">
        <v>3.032</v>
      </c>
      <c r="H382" s="262">
        <v>4.8</v>
      </c>
      <c r="I382" s="262">
        <v>15.064</v>
      </c>
      <c r="J382" s="262">
        <v>1810.74</v>
      </c>
      <c r="K382" s="262">
        <v>14.946999999999999</v>
      </c>
      <c r="L382" s="262">
        <v>1732.55</v>
      </c>
      <c r="M382" s="263">
        <v>8.6271680470982083E-3</v>
      </c>
      <c r="N382" s="264">
        <v>68.233999999999995</v>
      </c>
      <c r="O382" s="265">
        <v>0.58866618452569908</v>
      </c>
      <c r="P382" s="265">
        <v>517.63008282589249</v>
      </c>
      <c r="Q382" s="266">
        <v>35.319971071541943</v>
      </c>
    </row>
    <row r="383" spans="1:17" ht="13.5" customHeight="1" x14ac:dyDescent="0.2">
      <c r="A383" s="52"/>
      <c r="B383" s="19" t="s">
        <v>565</v>
      </c>
      <c r="C383" s="240" t="s">
        <v>156</v>
      </c>
      <c r="D383" s="241">
        <v>60</v>
      </c>
      <c r="E383" s="241">
        <v>1968</v>
      </c>
      <c r="F383" s="242">
        <v>37.429997</v>
      </c>
      <c r="G383" s="242">
        <v>4.37493</v>
      </c>
      <c r="H383" s="242">
        <v>9.5329999999999995</v>
      </c>
      <c r="I383" s="242">
        <v>23.522067</v>
      </c>
      <c r="J383" s="242">
        <v>2721.28</v>
      </c>
      <c r="K383" s="242">
        <v>23.522067</v>
      </c>
      <c r="L383" s="242">
        <v>2721.28</v>
      </c>
      <c r="M383" s="243">
        <v>8.6437511024223881E-3</v>
      </c>
      <c r="N383" s="244">
        <v>52.756</v>
      </c>
      <c r="O383" s="245">
        <v>0.45600973315939552</v>
      </c>
      <c r="P383" s="245">
        <v>518.62506614534334</v>
      </c>
      <c r="Q383" s="246">
        <v>27.360583989563732</v>
      </c>
    </row>
    <row r="384" spans="1:17" ht="11.25" customHeight="1" x14ac:dyDescent="0.2">
      <c r="A384" s="52"/>
      <c r="B384" s="19" t="s">
        <v>860</v>
      </c>
      <c r="C384" s="274" t="s">
        <v>846</v>
      </c>
      <c r="D384" s="275">
        <v>51</v>
      </c>
      <c r="E384" s="275">
        <v>1972</v>
      </c>
      <c r="F384" s="276">
        <v>35.085000000000001</v>
      </c>
      <c r="G384" s="276">
        <v>4.3819080000000001</v>
      </c>
      <c r="H384" s="276">
        <v>8</v>
      </c>
      <c r="I384" s="276">
        <v>22.703094</v>
      </c>
      <c r="J384" s="276">
        <v>2608.15</v>
      </c>
      <c r="K384" s="276">
        <v>22.703094</v>
      </c>
      <c r="L384" s="276">
        <v>2608.15</v>
      </c>
      <c r="M384" s="277">
        <v>8.7046734275252578E-3</v>
      </c>
      <c r="N384" s="278">
        <v>71.722000000000008</v>
      </c>
      <c r="O384" s="278">
        <v>0.62431658756896657</v>
      </c>
      <c r="P384" s="278">
        <v>522.28040565151548</v>
      </c>
      <c r="Q384" s="279">
        <v>37.458995254137996</v>
      </c>
    </row>
    <row r="385" spans="1:17" ht="12.75" customHeight="1" x14ac:dyDescent="0.2">
      <c r="A385" s="52"/>
      <c r="B385" s="18" t="s">
        <v>146</v>
      </c>
      <c r="C385" s="301" t="s">
        <v>127</v>
      </c>
      <c r="D385" s="302">
        <v>50</v>
      </c>
      <c r="E385" s="302">
        <v>1975</v>
      </c>
      <c r="F385" s="303">
        <v>32.81</v>
      </c>
      <c r="G385" s="303">
        <v>3.4169999999999998</v>
      </c>
      <c r="H385" s="303">
        <v>7.68</v>
      </c>
      <c r="I385" s="303">
        <v>21.713000000000001</v>
      </c>
      <c r="J385" s="303">
        <v>2485.16</v>
      </c>
      <c r="K385" s="303">
        <v>21.713000000000001</v>
      </c>
      <c r="L385" s="303">
        <v>2485.16</v>
      </c>
      <c r="M385" s="304">
        <v>8.737063207197927E-3</v>
      </c>
      <c r="N385" s="305">
        <v>54.173000000000002</v>
      </c>
      <c r="O385" s="305">
        <v>0.47331292512353329</v>
      </c>
      <c r="P385" s="305">
        <v>524.22379243187561</v>
      </c>
      <c r="Q385" s="306">
        <v>28.398775507411997</v>
      </c>
    </row>
    <row r="386" spans="1:17" ht="12.75" customHeight="1" x14ac:dyDescent="0.2">
      <c r="A386" s="52"/>
      <c r="B386" s="447" t="s">
        <v>24</v>
      </c>
      <c r="C386" s="267" t="s">
        <v>302</v>
      </c>
      <c r="D386" s="268">
        <v>46</v>
      </c>
      <c r="E386" s="268" t="s">
        <v>28</v>
      </c>
      <c r="F386" s="269">
        <f>+G386+H386+I386</f>
        <v>31.699998999999998</v>
      </c>
      <c r="G386" s="269">
        <v>4.1824510000000004</v>
      </c>
      <c r="H386" s="269">
        <v>6.6430680000000004</v>
      </c>
      <c r="I386" s="269">
        <v>20.874479999999998</v>
      </c>
      <c r="J386" s="269">
        <v>20.874479999999998</v>
      </c>
      <c r="K386" s="269">
        <v>20.874480999999999</v>
      </c>
      <c r="L386" s="269">
        <v>2384.6999999999998</v>
      </c>
      <c r="M386" s="270">
        <f>K386/L386</f>
        <v>8.7535040046966082E-3</v>
      </c>
      <c r="N386" s="271">
        <v>60.930999999999997</v>
      </c>
      <c r="O386" s="272">
        <f>M386*N386</f>
        <v>0.53335975251016898</v>
      </c>
      <c r="P386" s="272">
        <f>M386*60*1000</f>
        <v>525.21024028179647</v>
      </c>
      <c r="Q386" s="273">
        <f>P386*N386/1000</f>
        <v>32.00158515061014</v>
      </c>
    </row>
    <row r="387" spans="1:17" ht="12.75" customHeight="1" x14ac:dyDescent="0.2">
      <c r="A387" s="52"/>
      <c r="B387" s="19" t="s">
        <v>884</v>
      </c>
      <c r="C387" s="274" t="s">
        <v>866</v>
      </c>
      <c r="D387" s="275">
        <v>40</v>
      </c>
      <c r="E387" s="275">
        <v>1981</v>
      </c>
      <c r="F387" s="276">
        <v>29.965</v>
      </c>
      <c r="G387" s="276">
        <v>3.3149999999999999</v>
      </c>
      <c r="H387" s="276">
        <v>6.4</v>
      </c>
      <c r="I387" s="276">
        <v>20.249998999999999</v>
      </c>
      <c r="J387" s="276">
        <v>2251.3000000000002</v>
      </c>
      <c r="K387" s="276">
        <v>20.249998999999999</v>
      </c>
      <c r="L387" s="276">
        <v>2251.3000000000002</v>
      </c>
      <c r="M387" s="277">
        <v>8.9948025585217424E-3</v>
      </c>
      <c r="N387" s="278">
        <v>87.853999999999999</v>
      </c>
      <c r="O387" s="278">
        <v>0.7902293839763691</v>
      </c>
      <c r="P387" s="278">
        <v>539.68815351130445</v>
      </c>
      <c r="Q387" s="279">
        <v>47.41376303858214</v>
      </c>
    </row>
    <row r="388" spans="1:17" ht="12.75" customHeight="1" x14ac:dyDescent="0.2">
      <c r="A388" s="52"/>
      <c r="B388" s="19" t="s">
        <v>245</v>
      </c>
      <c r="C388" s="240" t="s">
        <v>528</v>
      </c>
      <c r="D388" s="241">
        <v>36</v>
      </c>
      <c r="E388" s="241" t="s">
        <v>33</v>
      </c>
      <c r="F388" s="242">
        <v>22.945</v>
      </c>
      <c r="G388" s="242">
        <v>3.43</v>
      </c>
      <c r="H388" s="242">
        <v>5.76</v>
      </c>
      <c r="I388" s="242">
        <v>13.755000000000001</v>
      </c>
      <c r="J388" s="242">
        <v>1527.82</v>
      </c>
      <c r="K388" s="242">
        <v>13.755000000000001</v>
      </c>
      <c r="L388" s="242">
        <v>1527.82</v>
      </c>
      <c r="M388" s="243">
        <v>9.0030239164299464E-3</v>
      </c>
      <c r="N388" s="244">
        <v>72.400000000000006</v>
      </c>
      <c r="O388" s="245">
        <v>0.65181893154952819</v>
      </c>
      <c r="P388" s="245">
        <v>540.18143498579673</v>
      </c>
      <c r="Q388" s="246">
        <v>39.109135892971686</v>
      </c>
    </row>
    <row r="389" spans="1:17" ht="12.75" customHeight="1" x14ac:dyDescent="0.2">
      <c r="A389" s="52"/>
      <c r="B389" s="19" t="s">
        <v>197</v>
      </c>
      <c r="C389" s="260" t="s">
        <v>569</v>
      </c>
      <c r="D389" s="261">
        <v>6</v>
      </c>
      <c r="E389" s="261">
        <v>1980</v>
      </c>
      <c r="F389" s="262">
        <v>4.5039999999999996</v>
      </c>
      <c r="G389" s="262">
        <v>0.26200000000000001</v>
      </c>
      <c r="H389" s="262">
        <v>6.4000000000000001E-2</v>
      </c>
      <c r="I389" s="262">
        <v>4.1779999999999999</v>
      </c>
      <c r="J389" s="262">
        <v>462.78</v>
      </c>
      <c r="K389" s="262">
        <v>1.5409999999999999</v>
      </c>
      <c r="L389" s="262">
        <v>170.65</v>
      </c>
      <c r="M389" s="263">
        <v>9.0301787283914442E-3</v>
      </c>
      <c r="N389" s="264">
        <v>68.233999999999995</v>
      </c>
      <c r="O389" s="265">
        <v>0.61616521535306179</v>
      </c>
      <c r="P389" s="265">
        <v>541.81072370348659</v>
      </c>
      <c r="Q389" s="266">
        <v>36.969912921183699</v>
      </c>
    </row>
    <row r="390" spans="1:17" ht="12.75" customHeight="1" x14ac:dyDescent="0.2">
      <c r="A390" s="52"/>
      <c r="B390" s="19" t="s">
        <v>860</v>
      </c>
      <c r="C390" s="274" t="s">
        <v>847</v>
      </c>
      <c r="D390" s="275">
        <v>50</v>
      </c>
      <c r="E390" s="275">
        <v>1971</v>
      </c>
      <c r="F390" s="276">
        <v>35.106000000000002</v>
      </c>
      <c r="G390" s="276">
        <v>3.8293309999999998</v>
      </c>
      <c r="H390" s="276">
        <v>8</v>
      </c>
      <c r="I390" s="276">
        <v>23.276675999999998</v>
      </c>
      <c r="J390" s="276">
        <v>2564.8000000000002</v>
      </c>
      <c r="K390" s="276">
        <v>23.276675999999998</v>
      </c>
      <c r="L390" s="276">
        <v>2564.8000000000002</v>
      </c>
      <c r="M390" s="277">
        <v>9.075435121646911E-3</v>
      </c>
      <c r="N390" s="278">
        <v>71.722000000000008</v>
      </c>
      <c r="O390" s="278">
        <v>0.65090835779475986</v>
      </c>
      <c r="P390" s="278">
        <v>544.52610729881462</v>
      </c>
      <c r="Q390" s="279">
        <v>39.054501467685583</v>
      </c>
    </row>
    <row r="391" spans="1:17" ht="12.75" customHeight="1" x14ac:dyDescent="0.2">
      <c r="A391" s="52"/>
      <c r="B391" s="18" t="s">
        <v>449</v>
      </c>
      <c r="C391" s="253" t="s">
        <v>43</v>
      </c>
      <c r="D391" s="254">
        <v>54</v>
      </c>
      <c r="E391" s="254">
        <v>1985</v>
      </c>
      <c r="F391" s="255">
        <v>53.36</v>
      </c>
      <c r="G391" s="256">
        <v>8.5</v>
      </c>
      <c r="H391" s="256">
        <v>13.22</v>
      </c>
      <c r="I391" s="255">
        <v>31.64</v>
      </c>
      <c r="J391" s="255">
        <v>3480.02</v>
      </c>
      <c r="K391" s="255">
        <v>31.640000000000004</v>
      </c>
      <c r="L391" s="255">
        <v>3480.02</v>
      </c>
      <c r="M391" s="257">
        <v>9.0919017706794798E-3</v>
      </c>
      <c r="N391" s="258">
        <v>45.234999999999999</v>
      </c>
      <c r="O391" s="258">
        <v>0.41</v>
      </c>
      <c r="P391" s="258">
        <v>545.5141062407688</v>
      </c>
      <c r="Q391" s="259">
        <v>24.68</v>
      </c>
    </row>
    <row r="392" spans="1:17" ht="12.75" customHeight="1" x14ac:dyDescent="0.2">
      <c r="A392" s="52"/>
      <c r="B392" s="19" t="s">
        <v>884</v>
      </c>
      <c r="C392" s="274" t="s">
        <v>867</v>
      </c>
      <c r="D392" s="275">
        <v>50</v>
      </c>
      <c r="E392" s="275">
        <v>1974</v>
      </c>
      <c r="F392" s="276">
        <v>34.999000000000002</v>
      </c>
      <c r="G392" s="276">
        <v>3.3660000000000001</v>
      </c>
      <c r="H392" s="276">
        <v>8</v>
      </c>
      <c r="I392" s="276">
        <v>23.633001</v>
      </c>
      <c r="J392" s="276">
        <v>2591.85</v>
      </c>
      <c r="K392" s="276">
        <v>23.633001</v>
      </c>
      <c r="L392" s="276">
        <v>2591.85</v>
      </c>
      <c r="M392" s="277">
        <v>9.1181978123734009E-3</v>
      </c>
      <c r="N392" s="278">
        <v>87.853999999999999</v>
      </c>
      <c r="O392" s="278">
        <v>0.80107015060825271</v>
      </c>
      <c r="P392" s="278">
        <v>547.09186874240402</v>
      </c>
      <c r="Q392" s="279">
        <v>48.064209036495164</v>
      </c>
    </row>
    <row r="393" spans="1:17" ht="12.75" customHeight="1" x14ac:dyDescent="0.2">
      <c r="A393" s="52"/>
      <c r="B393" s="19" t="s">
        <v>860</v>
      </c>
      <c r="C393" s="274" t="s">
        <v>848</v>
      </c>
      <c r="D393" s="275">
        <v>50</v>
      </c>
      <c r="E393" s="275">
        <v>1972</v>
      </c>
      <c r="F393" s="276">
        <v>36.527000000000001</v>
      </c>
      <c r="G393" s="276">
        <v>4.7241669999999996</v>
      </c>
      <c r="H393" s="276">
        <v>8</v>
      </c>
      <c r="I393" s="276">
        <v>23.802834000000001</v>
      </c>
      <c r="J393" s="276">
        <v>2601.9</v>
      </c>
      <c r="K393" s="276">
        <v>23.802834000000001</v>
      </c>
      <c r="L393" s="276">
        <v>2601.9</v>
      </c>
      <c r="M393" s="277">
        <v>9.1482508935777692E-3</v>
      </c>
      <c r="N393" s="278">
        <v>71.722000000000008</v>
      </c>
      <c r="O393" s="278">
        <v>0.65613085058918486</v>
      </c>
      <c r="P393" s="278">
        <v>548.89505361466615</v>
      </c>
      <c r="Q393" s="279">
        <v>39.367851035351094</v>
      </c>
    </row>
    <row r="394" spans="1:17" ht="12.75" customHeight="1" x14ac:dyDescent="0.2">
      <c r="A394" s="52"/>
      <c r="B394" s="18" t="s">
        <v>29</v>
      </c>
      <c r="C394" s="267" t="s">
        <v>327</v>
      </c>
      <c r="D394" s="268">
        <v>12</v>
      </c>
      <c r="E394" s="268">
        <v>1992</v>
      </c>
      <c r="F394" s="269">
        <v>8.827</v>
      </c>
      <c r="G394" s="269">
        <v>0.92600000000000005</v>
      </c>
      <c r="H394" s="269">
        <v>1.92</v>
      </c>
      <c r="I394" s="269">
        <v>5.98</v>
      </c>
      <c r="J394" s="269">
        <v>653.27</v>
      </c>
      <c r="K394" s="269">
        <v>5.9809999999999999</v>
      </c>
      <c r="L394" s="269">
        <v>653.27</v>
      </c>
      <c r="M394" s="270">
        <f>K394/L394</f>
        <v>9.1554793576928382E-3</v>
      </c>
      <c r="N394" s="271">
        <v>64.745999999999995</v>
      </c>
      <c r="O394" s="272">
        <f>M394*N394</f>
        <v>0.59278066649318051</v>
      </c>
      <c r="P394" s="272">
        <f>M394*60*1000</f>
        <v>549.32876146157025</v>
      </c>
      <c r="Q394" s="273">
        <f>P394*N394/1000</f>
        <v>35.566839989590825</v>
      </c>
    </row>
    <row r="395" spans="1:17" ht="12.75" customHeight="1" x14ac:dyDescent="0.2">
      <c r="A395" s="52"/>
      <c r="B395" s="19" t="s">
        <v>860</v>
      </c>
      <c r="C395" s="274" t="s">
        <v>849</v>
      </c>
      <c r="D395" s="275">
        <v>59</v>
      </c>
      <c r="E395" s="275">
        <v>1991</v>
      </c>
      <c r="F395" s="276">
        <v>36.305999999999997</v>
      </c>
      <c r="G395" s="276">
        <v>4.3380660000000004</v>
      </c>
      <c r="H395" s="276">
        <v>9.6</v>
      </c>
      <c r="I395" s="276">
        <v>22.367937000000001</v>
      </c>
      <c r="J395" s="276">
        <v>2442.5500000000002</v>
      </c>
      <c r="K395" s="276">
        <v>22.367937000000001</v>
      </c>
      <c r="L395" s="276">
        <v>2442.5500000000002</v>
      </c>
      <c r="M395" s="277">
        <v>9.1576168348652016E-3</v>
      </c>
      <c r="N395" s="278">
        <v>71.722000000000008</v>
      </c>
      <c r="O395" s="278">
        <v>0.65680259463020207</v>
      </c>
      <c r="P395" s="278">
        <v>549.45701009191203</v>
      </c>
      <c r="Q395" s="279">
        <v>39.408155677812118</v>
      </c>
    </row>
    <row r="396" spans="1:17" ht="12.75" customHeight="1" x14ac:dyDescent="0.2">
      <c r="A396" s="52"/>
      <c r="B396" s="19" t="s">
        <v>181</v>
      </c>
      <c r="C396" s="307" t="s">
        <v>164</v>
      </c>
      <c r="D396" s="308">
        <v>40</v>
      </c>
      <c r="E396" s="308">
        <v>1986</v>
      </c>
      <c r="F396" s="309">
        <v>31</v>
      </c>
      <c r="G396" s="309">
        <v>3.9</v>
      </c>
      <c r="H396" s="309">
        <v>6.4</v>
      </c>
      <c r="I396" s="309">
        <v>20.7</v>
      </c>
      <c r="J396" s="309">
        <v>2246.36</v>
      </c>
      <c r="K396" s="309">
        <v>20.7</v>
      </c>
      <c r="L396" s="309">
        <v>2246.4</v>
      </c>
      <c r="M396" s="263">
        <v>9.2147435897435882E-3</v>
      </c>
      <c r="N396" s="264">
        <v>58.3</v>
      </c>
      <c r="O396" s="265">
        <v>0.53721955128205112</v>
      </c>
      <c r="P396" s="265">
        <v>552.88461538461536</v>
      </c>
      <c r="Q396" s="266">
        <v>32.233173076923073</v>
      </c>
    </row>
    <row r="397" spans="1:17" ht="12.75" customHeight="1" x14ac:dyDescent="0.2">
      <c r="A397" s="52"/>
      <c r="B397" s="19" t="s">
        <v>181</v>
      </c>
      <c r="C397" s="307" t="s">
        <v>165</v>
      </c>
      <c r="D397" s="308">
        <v>40</v>
      </c>
      <c r="E397" s="308">
        <v>1992</v>
      </c>
      <c r="F397" s="309">
        <v>30.25</v>
      </c>
      <c r="G397" s="309">
        <v>3.3</v>
      </c>
      <c r="H397" s="309">
        <v>6.4</v>
      </c>
      <c r="I397" s="309">
        <v>20.55</v>
      </c>
      <c r="J397" s="309">
        <v>2227.7199999999998</v>
      </c>
      <c r="K397" s="309">
        <v>20.55</v>
      </c>
      <c r="L397" s="309">
        <v>2227.7199999999998</v>
      </c>
      <c r="M397" s="263">
        <v>9.2246781462661381E-3</v>
      </c>
      <c r="N397" s="264">
        <v>58.3</v>
      </c>
      <c r="O397" s="265">
        <v>0.53779873592731586</v>
      </c>
      <c r="P397" s="265">
        <v>553.48068877596825</v>
      </c>
      <c r="Q397" s="266">
        <v>32.267924155638944</v>
      </c>
    </row>
    <row r="398" spans="1:17" ht="12.75" customHeight="1" x14ac:dyDescent="0.2">
      <c r="A398" s="52"/>
      <c r="B398" s="447" t="s">
        <v>24</v>
      </c>
      <c r="C398" s="267" t="s">
        <v>301</v>
      </c>
      <c r="D398" s="268">
        <v>12</v>
      </c>
      <c r="E398" s="268" t="s">
        <v>28</v>
      </c>
      <c r="F398" s="269">
        <f>+G398+H398+I398</f>
        <v>4.893999</v>
      </c>
      <c r="G398" s="269">
        <v>0</v>
      </c>
      <c r="H398" s="269">
        <v>0</v>
      </c>
      <c r="I398" s="269">
        <v>4.893999</v>
      </c>
      <c r="J398" s="269">
        <v>529.26</v>
      </c>
      <c r="K398" s="269">
        <v>4.893999</v>
      </c>
      <c r="L398" s="269">
        <v>529.26</v>
      </c>
      <c r="M398" s="270">
        <f>K398/L398</f>
        <v>9.2468711030495414E-3</v>
      </c>
      <c r="N398" s="271">
        <v>60.930999999999997</v>
      </c>
      <c r="O398" s="272">
        <f>M398*N398</f>
        <v>0.56342110317991156</v>
      </c>
      <c r="P398" s="272">
        <f>M398*60*1000</f>
        <v>554.81226618297251</v>
      </c>
      <c r="Q398" s="273">
        <f>P398*N398/1000</f>
        <v>33.805266190794697</v>
      </c>
    </row>
    <row r="399" spans="1:17" ht="12.75" customHeight="1" x14ac:dyDescent="0.2">
      <c r="A399" s="52"/>
      <c r="B399" s="447" t="s">
        <v>24</v>
      </c>
      <c r="C399" s="267" t="s">
        <v>300</v>
      </c>
      <c r="D399" s="268">
        <v>45</v>
      </c>
      <c r="E399" s="268" t="s">
        <v>28</v>
      </c>
      <c r="F399" s="269">
        <f>+G399+H399+I399</f>
        <v>32.139998000000006</v>
      </c>
      <c r="G399" s="269">
        <v>3.554278</v>
      </c>
      <c r="H399" s="269">
        <v>7.12</v>
      </c>
      <c r="I399" s="269">
        <v>21.465720000000001</v>
      </c>
      <c r="J399" s="269">
        <v>2318.2199999999998</v>
      </c>
      <c r="K399" s="269">
        <v>21.465720000000001</v>
      </c>
      <c r="L399" s="269">
        <v>2318.2199999999998</v>
      </c>
      <c r="M399" s="270">
        <f>K399/L399</f>
        <v>9.259569842379068E-3</v>
      </c>
      <c r="N399" s="271">
        <v>60.930999999999997</v>
      </c>
      <c r="O399" s="272">
        <f>M399*N399</f>
        <v>0.56419485006599901</v>
      </c>
      <c r="P399" s="272">
        <f>M399*60*1000</f>
        <v>555.57419054274408</v>
      </c>
      <c r="Q399" s="273">
        <f>P399*N399/1000</f>
        <v>33.851691003959942</v>
      </c>
    </row>
    <row r="400" spans="1:17" ht="12.75" customHeight="1" x14ac:dyDescent="0.2">
      <c r="A400" s="52"/>
      <c r="B400" s="19" t="s">
        <v>245</v>
      </c>
      <c r="C400" s="240" t="s">
        <v>244</v>
      </c>
      <c r="D400" s="241">
        <v>7</v>
      </c>
      <c r="E400" s="241" t="s">
        <v>33</v>
      </c>
      <c r="F400" s="242">
        <v>5.1870000000000003</v>
      </c>
      <c r="G400" s="242">
        <v>0.47199999999999998</v>
      </c>
      <c r="H400" s="242">
        <v>1.1200000000000001</v>
      </c>
      <c r="I400" s="242">
        <v>3.5950000000000002</v>
      </c>
      <c r="J400" s="242">
        <v>387.52</v>
      </c>
      <c r="K400" s="242">
        <v>3.5950000000000002</v>
      </c>
      <c r="L400" s="242">
        <v>387.52</v>
      </c>
      <c r="M400" s="243">
        <v>9.2769405450041295E-3</v>
      </c>
      <c r="N400" s="244">
        <v>72.400000000000006</v>
      </c>
      <c r="O400" s="245">
        <v>0.67165049545829902</v>
      </c>
      <c r="P400" s="245">
        <v>556.61643270024774</v>
      </c>
      <c r="Q400" s="246">
        <v>40.299029727497938</v>
      </c>
    </row>
    <row r="401" spans="1:17" ht="12.75" customHeight="1" x14ac:dyDescent="0.2">
      <c r="A401" s="52"/>
      <c r="B401" s="18" t="s">
        <v>146</v>
      </c>
      <c r="C401" s="301" t="s">
        <v>129</v>
      </c>
      <c r="D401" s="302">
        <v>30</v>
      </c>
      <c r="E401" s="302">
        <v>1992</v>
      </c>
      <c r="F401" s="303">
        <v>22.28</v>
      </c>
      <c r="G401" s="303">
        <v>3.5015499999999999</v>
      </c>
      <c r="H401" s="303">
        <v>4.6399999999999997</v>
      </c>
      <c r="I401" s="303">
        <v>14.138451999999999</v>
      </c>
      <c r="J401" s="303">
        <v>1519.17</v>
      </c>
      <c r="K401" s="303">
        <v>14.138451999999999</v>
      </c>
      <c r="L401" s="303">
        <v>1519.17</v>
      </c>
      <c r="M401" s="304">
        <v>9.3066951032471663E-3</v>
      </c>
      <c r="N401" s="305">
        <v>54.173000000000002</v>
      </c>
      <c r="O401" s="305">
        <v>0.50417159382820875</v>
      </c>
      <c r="P401" s="305">
        <v>558.40170619483001</v>
      </c>
      <c r="Q401" s="306">
        <v>30.250295629692523</v>
      </c>
    </row>
    <row r="402" spans="1:17" ht="12.75" customHeight="1" x14ac:dyDescent="0.2">
      <c r="A402" s="52"/>
      <c r="B402" s="19" t="s">
        <v>245</v>
      </c>
      <c r="C402" s="240" t="s">
        <v>529</v>
      </c>
      <c r="D402" s="241">
        <v>31</v>
      </c>
      <c r="E402" s="241" t="s">
        <v>33</v>
      </c>
      <c r="F402" s="242">
        <v>22.991</v>
      </c>
      <c r="G402" s="242">
        <v>2.0009999999999999</v>
      </c>
      <c r="H402" s="242">
        <v>5.12</v>
      </c>
      <c r="I402" s="242">
        <v>15.87</v>
      </c>
      <c r="J402" s="242">
        <v>1704.18</v>
      </c>
      <c r="K402" s="242">
        <v>15.87</v>
      </c>
      <c r="L402" s="242">
        <v>1704.18</v>
      </c>
      <c r="M402" s="243">
        <v>9.3123965778262856E-3</v>
      </c>
      <c r="N402" s="244">
        <v>72.400000000000006</v>
      </c>
      <c r="O402" s="245">
        <v>0.67421751223462312</v>
      </c>
      <c r="P402" s="245">
        <v>558.74379466957714</v>
      </c>
      <c r="Q402" s="246">
        <v>40.453050734077394</v>
      </c>
    </row>
    <row r="403" spans="1:17" ht="12.75" customHeight="1" x14ac:dyDescent="0.2">
      <c r="A403" s="52"/>
      <c r="B403" s="18" t="s">
        <v>29</v>
      </c>
      <c r="C403" s="267" t="s">
        <v>328</v>
      </c>
      <c r="D403" s="268">
        <v>15</v>
      </c>
      <c r="E403" s="268">
        <v>1982</v>
      </c>
      <c r="F403" s="269">
        <v>10.632</v>
      </c>
      <c r="G403" s="269">
        <v>1.643</v>
      </c>
      <c r="H403" s="269">
        <v>2.5499999999999998</v>
      </c>
      <c r="I403" s="269">
        <v>6.4390000000000001</v>
      </c>
      <c r="J403" s="269">
        <v>1059.44</v>
      </c>
      <c r="K403" s="269">
        <v>6.4390000000000001</v>
      </c>
      <c r="L403" s="269">
        <v>686.91</v>
      </c>
      <c r="M403" s="270">
        <f>K403/L403</f>
        <v>9.3738626603194018E-3</v>
      </c>
      <c r="N403" s="271">
        <v>64.745999999999995</v>
      </c>
      <c r="O403" s="272">
        <f>M403*N403</f>
        <v>0.60692011180503991</v>
      </c>
      <c r="P403" s="272">
        <f>M403*60*1000</f>
        <v>562.43175961916415</v>
      </c>
      <c r="Q403" s="273">
        <f>P403*N403/1000</f>
        <v>36.415206708302399</v>
      </c>
    </row>
    <row r="404" spans="1:17" ht="12.75" customHeight="1" x14ac:dyDescent="0.2">
      <c r="A404" s="52"/>
      <c r="B404" s="19" t="s">
        <v>884</v>
      </c>
      <c r="C404" s="274" t="s">
        <v>868</v>
      </c>
      <c r="D404" s="275">
        <v>50</v>
      </c>
      <c r="E404" s="275">
        <v>1980</v>
      </c>
      <c r="F404" s="276">
        <v>40.502000000000002</v>
      </c>
      <c r="G404" s="276">
        <v>3.927</v>
      </c>
      <c r="H404" s="276">
        <v>8.1193399999999993</v>
      </c>
      <c r="I404" s="276">
        <v>28.455660000000002</v>
      </c>
      <c r="J404" s="276">
        <v>3015.29</v>
      </c>
      <c r="K404" s="276">
        <v>28.455660000000002</v>
      </c>
      <c r="L404" s="276">
        <v>3015.29</v>
      </c>
      <c r="M404" s="277">
        <v>9.4371221341894157E-3</v>
      </c>
      <c r="N404" s="278">
        <v>87.853999999999999</v>
      </c>
      <c r="O404" s="278">
        <v>0.82908892797707689</v>
      </c>
      <c r="P404" s="278">
        <v>566.22732805136502</v>
      </c>
      <c r="Q404" s="279">
        <v>49.74533567862462</v>
      </c>
    </row>
    <row r="405" spans="1:17" ht="12.75" customHeight="1" x14ac:dyDescent="0.2">
      <c r="A405" s="52"/>
      <c r="B405" s="19" t="s">
        <v>181</v>
      </c>
      <c r="C405" s="307" t="s">
        <v>159</v>
      </c>
      <c r="D405" s="308">
        <v>16</v>
      </c>
      <c r="E405" s="308">
        <v>1991</v>
      </c>
      <c r="F405" s="309">
        <v>15.4</v>
      </c>
      <c r="G405" s="309">
        <v>2.6</v>
      </c>
      <c r="H405" s="309">
        <v>2.7</v>
      </c>
      <c r="I405" s="309">
        <v>10.1</v>
      </c>
      <c r="J405" s="309">
        <v>1069.04</v>
      </c>
      <c r="K405" s="309">
        <v>10.1</v>
      </c>
      <c r="L405" s="309">
        <v>1069.04</v>
      </c>
      <c r="M405" s="263">
        <v>9.4477288034124068E-3</v>
      </c>
      <c r="N405" s="264">
        <v>58.3</v>
      </c>
      <c r="O405" s="265">
        <v>0.55080258923894332</v>
      </c>
      <c r="P405" s="265">
        <v>566.86372820474435</v>
      </c>
      <c r="Q405" s="266">
        <v>33.048155354336593</v>
      </c>
    </row>
    <row r="406" spans="1:17" ht="12.75" customHeight="1" x14ac:dyDescent="0.2">
      <c r="A406" s="52"/>
      <c r="B406" s="18" t="s">
        <v>146</v>
      </c>
      <c r="C406" s="301" t="s">
        <v>137</v>
      </c>
      <c r="D406" s="302">
        <v>60</v>
      </c>
      <c r="E406" s="302">
        <v>1981</v>
      </c>
      <c r="F406" s="303">
        <v>44.67</v>
      </c>
      <c r="G406" s="303">
        <v>5.54861</v>
      </c>
      <c r="H406" s="303">
        <v>9.6</v>
      </c>
      <c r="I406" s="303">
        <v>29.521380000000001</v>
      </c>
      <c r="J406" s="303">
        <v>3122.77</v>
      </c>
      <c r="K406" s="303">
        <v>29.521380000000001</v>
      </c>
      <c r="L406" s="303">
        <v>3122.77</v>
      </c>
      <c r="M406" s="304">
        <v>9.4535876801685684E-3</v>
      </c>
      <c r="N406" s="305">
        <v>54.173000000000002</v>
      </c>
      <c r="O406" s="305">
        <v>0.51212920539777185</v>
      </c>
      <c r="P406" s="305">
        <v>567.21526081011416</v>
      </c>
      <c r="Q406" s="306">
        <v>30.727752323866312</v>
      </c>
    </row>
    <row r="407" spans="1:17" ht="12.75" customHeight="1" x14ac:dyDescent="0.2">
      <c r="A407" s="52"/>
      <c r="B407" s="19" t="s">
        <v>884</v>
      </c>
      <c r="C407" s="274" t="s">
        <v>869</v>
      </c>
      <c r="D407" s="275">
        <v>40</v>
      </c>
      <c r="E407" s="275">
        <v>1987</v>
      </c>
      <c r="F407" s="276">
        <v>31.138000000000002</v>
      </c>
      <c r="G407" s="276">
        <v>3.1619999999999999</v>
      </c>
      <c r="H407" s="276">
        <v>6.4</v>
      </c>
      <c r="I407" s="276">
        <v>21.575998999999999</v>
      </c>
      <c r="J407" s="276">
        <v>2280.42</v>
      </c>
      <c r="K407" s="276">
        <v>21.575998999999999</v>
      </c>
      <c r="L407" s="276">
        <v>2280.42</v>
      </c>
      <c r="M407" s="277">
        <v>9.4614145639838262E-3</v>
      </c>
      <c r="N407" s="278">
        <v>87.853999999999999</v>
      </c>
      <c r="O407" s="278">
        <v>0.83122311510423508</v>
      </c>
      <c r="P407" s="278">
        <v>567.68487383902959</v>
      </c>
      <c r="Q407" s="279">
        <v>49.873386906254105</v>
      </c>
    </row>
    <row r="408" spans="1:17" ht="12.75" customHeight="1" x14ac:dyDescent="0.2">
      <c r="A408" s="52"/>
      <c r="B408" s="18" t="s">
        <v>146</v>
      </c>
      <c r="C408" s="301" t="s">
        <v>130</v>
      </c>
      <c r="D408" s="302">
        <v>40</v>
      </c>
      <c r="E408" s="302">
        <v>1973</v>
      </c>
      <c r="F408" s="303">
        <v>34.57</v>
      </c>
      <c r="G408" s="303">
        <v>3.9325100000000002</v>
      </c>
      <c r="H408" s="303">
        <v>6.16</v>
      </c>
      <c r="I408" s="303">
        <v>24.477488999999998</v>
      </c>
      <c r="J408" s="303">
        <v>2565.4</v>
      </c>
      <c r="K408" s="303">
        <v>24.477488999999998</v>
      </c>
      <c r="L408" s="303">
        <v>2565.4</v>
      </c>
      <c r="M408" s="304">
        <v>9.5413927652607776E-3</v>
      </c>
      <c r="N408" s="305">
        <v>54.173000000000002</v>
      </c>
      <c r="O408" s="305">
        <v>0.51688587027247213</v>
      </c>
      <c r="P408" s="305">
        <v>572.48356591564664</v>
      </c>
      <c r="Q408" s="306">
        <v>31.013152216348328</v>
      </c>
    </row>
    <row r="409" spans="1:17" ht="12.75" customHeight="1" x14ac:dyDescent="0.2">
      <c r="A409" s="52"/>
      <c r="B409" s="19" t="s">
        <v>197</v>
      </c>
      <c r="C409" s="260" t="s">
        <v>570</v>
      </c>
      <c r="D409" s="261">
        <v>45</v>
      </c>
      <c r="E409" s="261">
        <v>1975</v>
      </c>
      <c r="F409" s="262">
        <v>34.555999999999997</v>
      </c>
      <c r="G409" s="262">
        <v>5.01</v>
      </c>
      <c r="H409" s="262">
        <v>7.1680000000000001</v>
      </c>
      <c r="I409" s="262">
        <v>22.378</v>
      </c>
      <c r="J409" s="262">
        <v>2328.37</v>
      </c>
      <c r="K409" s="262">
        <v>22.271999999999998</v>
      </c>
      <c r="L409" s="262">
        <v>2317.34</v>
      </c>
      <c r="M409" s="263">
        <v>9.6110195310140055E-3</v>
      </c>
      <c r="N409" s="264">
        <v>68.233999999999995</v>
      </c>
      <c r="O409" s="265">
        <v>0.65579830667920957</v>
      </c>
      <c r="P409" s="265">
        <v>576.66117186084034</v>
      </c>
      <c r="Q409" s="266">
        <v>39.347898400752577</v>
      </c>
    </row>
    <row r="410" spans="1:17" ht="12.75" customHeight="1" x14ac:dyDescent="0.2">
      <c r="A410" s="52"/>
      <c r="B410" s="19" t="s">
        <v>181</v>
      </c>
      <c r="C410" s="307" t="s">
        <v>162</v>
      </c>
      <c r="D410" s="308">
        <v>20</v>
      </c>
      <c r="E410" s="308">
        <v>1997</v>
      </c>
      <c r="F410" s="309">
        <v>15.83</v>
      </c>
      <c r="G410" s="309">
        <v>1.1200000000000001</v>
      </c>
      <c r="H410" s="309">
        <v>3.2</v>
      </c>
      <c r="I410" s="309">
        <v>11.51</v>
      </c>
      <c r="J410" s="309">
        <v>1186.4000000000001</v>
      </c>
      <c r="K410" s="309">
        <v>11.51</v>
      </c>
      <c r="L410" s="309">
        <v>1186.4000000000001</v>
      </c>
      <c r="M410" s="263">
        <v>9.7016183412002681E-3</v>
      </c>
      <c r="N410" s="264">
        <v>58.3</v>
      </c>
      <c r="O410" s="265">
        <v>0.56560434929197556</v>
      </c>
      <c r="P410" s="265">
        <v>582.09710047201611</v>
      </c>
      <c r="Q410" s="266">
        <v>33.936260957518535</v>
      </c>
    </row>
    <row r="411" spans="1:17" ht="12.75" customHeight="1" x14ac:dyDescent="0.2">
      <c r="A411" s="52"/>
      <c r="B411" s="19" t="s">
        <v>197</v>
      </c>
      <c r="C411" s="260" t="s">
        <v>187</v>
      </c>
      <c r="D411" s="261">
        <v>20</v>
      </c>
      <c r="E411" s="261">
        <v>1979</v>
      </c>
      <c r="F411" s="262">
        <v>13.756</v>
      </c>
      <c r="G411" s="262">
        <v>1.218</v>
      </c>
      <c r="H411" s="262">
        <v>3.1680000000000001</v>
      </c>
      <c r="I411" s="262">
        <v>9.3699999999999992</v>
      </c>
      <c r="J411" s="262">
        <v>964.06</v>
      </c>
      <c r="K411" s="262">
        <v>9.3699999999999992</v>
      </c>
      <c r="L411" s="262">
        <v>964.06</v>
      </c>
      <c r="M411" s="263">
        <v>9.719312076011866E-3</v>
      </c>
      <c r="N411" s="264">
        <v>68.233999999999995</v>
      </c>
      <c r="O411" s="265">
        <v>0.66318754019459358</v>
      </c>
      <c r="P411" s="265">
        <v>583.1587245607119</v>
      </c>
      <c r="Q411" s="266">
        <v>39.791252411675607</v>
      </c>
    </row>
    <row r="412" spans="1:17" ht="12.75" customHeight="1" x14ac:dyDescent="0.2">
      <c r="A412" s="52"/>
      <c r="B412" s="18" t="s">
        <v>29</v>
      </c>
      <c r="C412" s="267" t="s">
        <v>330</v>
      </c>
      <c r="D412" s="268">
        <v>22</v>
      </c>
      <c r="E412" s="268">
        <v>1986</v>
      </c>
      <c r="F412" s="269">
        <v>17.606999999999999</v>
      </c>
      <c r="G412" s="269">
        <v>2.4119999999999999</v>
      </c>
      <c r="H412" s="269">
        <v>3.74</v>
      </c>
      <c r="I412" s="269">
        <v>11.455</v>
      </c>
      <c r="J412" s="269">
        <v>1153.1600000000001</v>
      </c>
      <c r="K412" s="269">
        <v>11.455</v>
      </c>
      <c r="L412" s="269">
        <v>1153.1600000000001</v>
      </c>
      <c r="M412" s="270">
        <f>K412/L412</f>
        <v>9.9335738319053721E-3</v>
      </c>
      <c r="N412" s="271">
        <v>64.745999999999995</v>
      </c>
      <c r="O412" s="272">
        <f>M412*N412</f>
        <v>0.64315917132054512</v>
      </c>
      <c r="P412" s="272">
        <f>M412*60*1000</f>
        <v>596.01442991432225</v>
      </c>
      <c r="Q412" s="273">
        <f>P412*N412/1000</f>
        <v>38.589550279232704</v>
      </c>
    </row>
    <row r="413" spans="1:17" ht="12.75" customHeight="1" thickBot="1" x14ac:dyDescent="0.25">
      <c r="A413" s="53"/>
      <c r="B413" s="448" t="s">
        <v>146</v>
      </c>
      <c r="C413" s="311" t="s">
        <v>115</v>
      </c>
      <c r="D413" s="312">
        <v>45</v>
      </c>
      <c r="E413" s="312">
        <v>1997</v>
      </c>
      <c r="F413" s="313">
        <v>44.05</v>
      </c>
      <c r="G413" s="313">
        <v>8.2110000000000003</v>
      </c>
      <c r="H413" s="313">
        <v>7.04</v>
      </c>
      <c r="I413" s="313">
        <v>28.799002999999999</v>
      </c>
      <c r="J413" s="313">
        <v>2895.9</v>
      </c>
      <c r="K413" s="313">
        <v>28.799002999999999</v>
      </c>
      <c r="L413" s="313">
        <v>2895.9</v>
      </c>
      <c r="M413" s="314">
        <v>9.9447505093407922E-3</v>
      </c>
      <c r="N413" s="315">
        <v>54.173000000000002</v>
      </c>
      <c r="O413" s="315">
        <v>0.5387369693425188</v>
      </c>
      <c r="P413" s="315">
        <v>596.68503056044756</v>
      </c>
      <c r="Q413" s="316">
        <v>32.324218160551126</v>
      </c>
    </row>
    <row r="414" spans="1:17" ht="12.75" customHeight="1" x14ac:dyDescent="0.2">
      <c r="A414" s="48" t="s">
        <v>26</v>
      </c>
      <c r="B414" s="435" t="s">
        <v>198</v>
      </c>
      <c r="C414" s="324" t="s">
        <v>588</v>
      </c>
      <c r="D414" s="325">
        <v>20</v>
      </c>
      <c r="E414" s="325">
        <v>1975</v>
      </c>
      <c r="F414" s="326">
        <v>11.691000000000001</v>
      </c>
      <c r="G414" s="326">
        <v>1.966</v>
      </c>
      <c r="H414" s="326">
        <v>3.2010000000000001</v>
      </c>
      <c r="I414" s="326">
        <v>6.524</v>
      </c>
      <c r="J414" s="326">
        <v>1032.29</v>
      </c>
      <c r="K414" s="326">
        <v>6.524</v>
      </c>
      <c r="L414" s="326">
        <v>1032.29</v>
      </c>
      <c r="M414" s="327">
        <v>6.3199294771818003E-3</v>
      </c>
      <c r="N414" s="328">
        <v>60.930999999999997</v>
      </c>
      <c r="O414" s="329">
        <v>0.38507962297416426</v>
      </c>
      <c r="P414" s="329">
        <v>379.19576863090805</v>
      </c>
      <c r="Q414" s="330">
        <v>23.104777378449857</v>
      </c>
    </row>
    <row r="415" spans="1:17" ht="12.75" customHeight="1" x14ac:dyDescent="0.2">
      <c r="A415" s="49"/>
      <c r="B415" s="436" t="s">
        <v>198</v>
      </c>
      <c r="C415" s="331" t="s">
        <v>596</v>
      </c>
      <c r="D415" s="332">
        <v>30</v>
      </c>
      <c r="E415" s="332">
        <v>1992</v>
      </c>
      <c r="F415" s="333">
        <v>17.638999999999999</v>
      </c>
      <c r="G415" s="333">
        <v>2.7770000000000001</v>
      </c>
      <c r="H415" s="333">
        <v>4.5599999999999996</v>
      </c>
      <c r="I415" s="333">
        <v>10.302</v>
      </c>
      <c r="J415" s="333">
        <v>1616.45</v>
      </c>
      <c r="K415" s="333">
        <v>10.302</v>
      </c>
      <c r="L415" s="333">
        <v>1616.45</v>
      </c>
      <c r="M415" s="334">
        <v>6.3732252776145248E-3</v>
      </c>
      <c r="N415" s="335">
        <v>60.930999999999997</v>
      </c>
      <c r="O415" s="336">
        <v>0.38832698939033061</v>
      </c>
      <c r="P415" s="336">
        <v>382.3935166568715</v>
      </c>
      <c r="Q415" s="337">
        <v>23.299619363419836</v>
      </c>
    </row>
    <row r="416" spans="1:17" ht="12.75" customHeight="1" x14ac:dyDescent="0.2">
      <c r="A416" s="49"/>
      <c r="B416" s="436" t="s">
        <v>198</v>
      </c>
      <c r="C416" s="331" t="s">
        <v>592</v>
      </c>
      <c r="D416" s="332">
        <v>40</v>
      </c>
      <c r="E416" s="332">
        <v>1992</v>
      </c>
      <c r="F416" s="333">
        <v>26.957999999999998</v>
      </c>
      <c r="G416" s="333">
        <v>5.5540000000000003</v>
      </c>
      <c r="H416" s="333">
        <v>6.4009999999999998</v>
      </c>
      <c r="I416" s="333">
        <v>15.003</v>
      </c>
      <c r="J416" s="333">
        <v>2290.7399999999998</v>
      </c>
      <c r="K416" s="333">
        <v>15.003</v>
      </c>
      <c r="L416" s="333">
        <v>2290.7399999999998</v>
      </c>
      <c r="M416" s="334">
        <v>6.5494119804080783E-3</v>
      </c>
      <c r="N416" s="335">
        <v>60.930999999999997</v>
      </c>
      <c r="O416" s="336">
        <v>0.3990622213782446</v>
      </c>
      <c r="P416" s="336">
        <v>392.96471882448469</v>
      </c>
      <c r="Q416" s="337">
        <v>23.943733282694676</v>
      </c>
    </row>
    <row r="417" spans="1:17" ht="12.75" customHeight="1" x14ac:dyDescent="0.2">
      <c r="A417" s="49"/>
      <c r="B417" s="436" t="s">
        <v>198</v>
      </c>
      <c r="C417" s="331" t="s">
        <v>601</v>
      </c>
      <c r="D417" s="332">
        <v>32</v>
      </c>
      <c r="E417" s="332">
        <v>1986</v>
      </c>
      <c r="F417" s="333">
        <v>21.504999999999999</v>
      </c>
      <c r="G417" s="333">
        <v>3.9670000000000001</v>
      </c>
      <c r="H417" s="333">
        <v>5.1210000000000004</v>
      </c>
      <c r="I417" s="333">
        <v>12.417</v>
      </c>
      <c r="J417" s="333">
        <v>1829.87</v>
      </c>
      <c r="K417" s="333">
        <v>12.417</v>
      </c>
      <c r="L417" s="333">
        <v>1829.87</v>
      </c>
      <c r="M417" s="334">
        <v>6.7857279478870085E-3</v>
      </c>
      <c r="N417" s="335">
        <v>60.930999999999997</v>
      </c>
      <c r="O417" s="336">
        <v>0.41346118959270328</v>
      </c>
      <c r="P417" s="336">
        <v>407.1436768732205</v>
      </c>
      <c r="Q417" s="337">
        <v>24.807671375562197</v>
      </c>
    </row>
    <row r="418" spans="1:17" ht="12.75" customHeight="1" x14ac:dyDescent="0.2">
      <c r="A418" s="49"/>
      <c r="B418" s="436" t="s">
        <v>198</v>
      </c>
      <c r="C418" s="331" t="s">
        <v>600</v>
      </c>
      <c r="D418" s="332">
        <v>50</v>
      </c>
      <c r="E418" s="332">
        <v>1974</v>
      </c>
      <c r="F418" s="333">
        <v>30.736000000000001</v>
      </c>
      <c r="G418" s="333">
        <v>6.0919999999999996</v>
      </c>
      <c r="H418" s="333">
        <v>7.7839999999999998</v>
      </c>
      <c r="I418" s="333">
        <v>16.86</v>
      </c>
      <c r="J418" s="333">
        <v>2478.85</v>
      </c>
      <c r="K418" s="333">
        <v>16.86</v>
      </c>
      <c r="L418" s="333">
        <v>2478.85</v>
      </c>
      <c r="M418" s="334">
        <v>6.8015410371744965E-3</v>
      </c>
      <c r="N418" s="335">
        <v>60.930999999999997</v>
      </c>
      <c r="O418" s="336">
        <v>0.41442469693607925</v>
      </c>
      <c r="P418" s="336">
        <v>408.09246223046978</v>
      </c>
      <c r="Q418" s="337">
        <v>24.865481816164753</v>
      </c>
    </row>
    <row r="419" spans="1:17" ht="12.75" customHeight="1" x14ac:dyDescent="0.2">
      <c r="A419" s="49"/>
      <c r="B419" s="436" t="s">
        <v>198</v>
      </c>
      <c r="C419" s="331" t="s">
        <v>591</v>
      </c>
      <c r="D419" s="332">
        <v>44</v>
      </c>
      <c r="E419" s="332">
        <v>1970</v>
      </c>
      <c r="F419" s="333">
        <v>23.637</v>
      </c>
      <c r="G419" s="333">
        <v>2.8330000000000002</v>
      </c>
      <c r="H419" s="333">
        <v>6.9039999999999999</v>
      </c>
      <c r="I419" s="333">
        <v>13.9</v>
      </c>
      <c r="J419" s="333">
        <v>2033.99</v>
      </c>
      <c r="K419" s="333">
        <v>13.9</v>
      </c>
      <c r="L419" s="333">
        <v>2033.99</v>
      </c>
      <c r="M419" s="334">
        <v>6.833858573542643E-3</v>
      </c>
      <c r="N419" s="335">
        <v>60.930999999999997</v>
      </c>
      <c r="O419" s="336">
        <v>0.41639383674452679</v>
      </c>
      <c r="P419" s="336">
        <v>410.03151441255858</v>
      </c>
      <c r="Q419" s="337">
        <v>24.983630204671606</v>
      </c>
    </row>
    <row r="420" spans="1:17" ht="12.75" customHeight="1" x14ac:dyDescent="0.2">
      <c r="A420" s="49"/>
      <c r="B420" s="437" t="s">
        <v>898</v>
      </c>
      <c r="C420" s="338" t="s">
        <v>901</v>
      </c>
      <c r="D420" s="339">
        <v>20</v>
      </c>
      <c r="E420" s="339">
        <v>1964</v>
      </c>
      <c r="F420" s="340">
        <v>11.364000000000001</v>
      </c>
      <c r="G420" s="340">
        <v>1.210893</v>
      </c>
      <c r="H420" s="340">
        <v>3.84</v>
      </c>
      <c r="I420" s="340">
        <v>6.3131090000000007</v>
      </c>
      <c r="J420" s="340">
        <v>1114.29</v>
      </c>
      <c r="K420" s="340">
        <v>6.3131090000000007</v>
      </c>
      <c r="L420" s="340">
        <v>900.28</v>
      </c>
      <c r="M420" s="341">
        <v>7.0123839250011118E-3</v>
      </c>
      <c r="N420" s="342">
        <v>59.514000000000003</v>
      </c>
      <c r="O420" s="342">
        <v>0.41733501691251618</v>
      </c>
      <c r="P420" s="342">
        <v>420.7430355000667</v>
      </c>
      <c r="Q420" s="343">
        <v>25.04010101475097</v>
      </c>
    </row>
    <row r="421" spans="1:17" ht="12.75" customHeight="1" x14ac:dyDescent="0.2">
      <c r="A421" s="49"/>
      <c r="B421" s="436" t="s">
        <v>832</v>
      </c>
      <c r="C421" s="344" t="s">
        <v>819</v>
      </c>
      <c r="D421" s="339">
        <v>19</v>
      </c>
      <c r="E421" s="345">
        <v>1969</v>
      </c>
      <c r="F421" s="340">
        <v>11.762</v>
      </c>
      <c r="G421" s="340">
        <v>3.6720000000000002</v>
      </c>
      <c r="H421" s="340">
        <v>0</v>
      </c>
      <c r="I421" s="340">
        <v>8.09</v>
      </c>
      <c r="J421" s="340">
        <v>1148.45</v>
      </c>
      <c r="K421" s="340">
        <v>8.09</v>
      </c>
      <c r="L421" s="340">
        <v>1148.45</v>
      </c>
      <c r="M421" s="341">
        <v>7.0442770690931251E-3</v>
      </c>
      <c r="N421" s="342">
        <v>57.661000000000001</v>
      </c>
      <c r="O421" s="342">
        <v>0.40618006008097868</v>
      </c>
      <c r="P421" s="342">
        <v>422.6566241455875</v>
      </c>
      <c r="Q421" s="343">
        <v>24.370803604858722</v>
      </c>
    </row>
    <row r="422" spans="1:17" ht="12.75" customHeight="1" x14ac:dyDescent="0.2">
      <c r="A422" s="49"/>
      <c r="B422" s="436" t="s">
        <v>198</v>
      </c>
      <c r="C422" s="331" t="s">
        <v>603</v>
      </c>
      <c r="D422" s="332">
        <v>30</v>
      </c>
      <c r="E422" s="332">
        <v>1989</v>
      </c>
      <c r="F422" s="333">
        <v>18.795999999999999</v>
      </c>
      <c r="G422" s="333">
        <v>2.7770000000000001</v>
      </c>
      <c r="H422" s="333">
        <v>4.72</v>
      </c>
      <c r="I422" s="333">
        <v>11.298999999999999</v>
      </c>
      <c r="J422" s="333">
        <v>1599.16</v>
      </c>
      <c r="K422" s="333">
        <v>11.298999999999999</v>
      </c>
      <c r="L422" s="333">
        <v>1599.16</v>
      </c>
      <c r="M422" s="334">
        <v>7.0655844318267087E-3</v>
      </c>
      <c r="N422" s="335">
        <v>60.930999999999997</v>
      </c>
      <c r="O422" s="336">
        <v>0.43051312501563316</v>
      </c>
      <c r="P422" s="336">
        <v>423.93506590960249</v>
      </c>
      <c r="Q422" s="337">
        <v>25.830787500937991</v>
      </c>
    </row>
    <row r="423" spans="1:17" ht="12.75" customHeight="1" x14ac:dyDescent="0.2">
      <c r="A423" s="49"/>
      <c r="B423" s="436" t="s">
        <v>198</v>
      </c>
      <c r="C423" s="331" t="s">
        <v>598</v>
      </c>
      <c r="D423" s="332">
        <v>22</v>
      </c>
      <c r="E423" s="332">
        <v>1991</v>
      </c>
      <c r="F423" s="333">
        <v>15.298999999999999</v>
      </c>
      <c r="G423" s="333">
        <v>3.117</v>
      </c>
      <c r="H423" s="333">
        <v>3.52</v>
      </c>
      <c r="I423" s="333">
        <v>8.6620000000000008</v>
      </c>
      <c r="J423" s="333">
        <v>1210.54</v>
      </c>
      <c r="K423" s="333">
        <v>8.6620000000000008</v>
      </c>
      <c r="L423" s="333">
        <v>1210.54</v>
      </c>
      <c r="M423" s="334">
        <v>7.1554843293075822E-3</v>
      </c>
      <c r="N423" s="335">
        <v>60.930999999999997</v>
      </c>
      <c r="O423" s="336">
        <v>0.4359908156690403</v>
      </c>
      <c r="P423" s="336">
        <v>429.32905975845495</v>
      </c>
      <c r="Q423" s="337">
        <v>26.159448940142418</v>
      </c>
    </row>
    <row r="424" spans="1:17" ht="12.75" customHeight="1" x14ac:dyDescent="0.2">
      <c r="A424" s="49"/>
      <c r="B424" s="436" t="s">
        <v>198</v>
      </c>
      <c r="C424" s="331" t="s">
        <v>589</v>
      </c>
      <c r="D424" s="332">
        <v>20</v>
      </c>
      <c r="E424" s="332">
        <v>1975</v>
      </c>
      <c r="F424" s="333">
        <v>11.641</v>
      </c>
      <c r="G424" s="333">
        <v>1.9830000000000001</v>
      </c>
      <c r="H424" s="333">
        <v>2.9279999999999999</v>
      </c>
      <c r="I424" s="333">
        <v>6.73</v>
      </c>
      <c r="J424" s="333">
        <v>937.3</v>
      </c>
      <c r="K424" s="333">
        <v>6.73</v>
      </c>
      <c r="L424" s="333">
        <v>937.3</v>
      </c>
      <c r="M424" s="334">
        <v>7.1801984423343658E-3</v>
      </c>
      <c r="N424" s="335">
        <v>60.930999999999997</v>
      </c>
      <c r="O424" s="336">
        <v>0.43749667128987524</v>
      </c>
      <c r="P424" s="336">
        <v>430.81190654006195</v>
      </c>
      <c r="Q424" s="337">
        <v>26.249800277392513</v>
      </c>
    </row>
    <row r="425" spans="1:17" ht="12.75" customHeight="1" x14ac:dyDescent="0.2">
      <c r="A425" s="49"/>
      <c r="B425" s="436" t="s">
        <v>198</v>
      </c>
      <c r="C425" s="331" t="s">
        <v>594</v>
      </c>
      <c r="D425" s="332">
        <v>30</v>
      </c>
      <c r="E425" s="332">
        <v>1989</v>
      </c>
      <c r="F425" s="333">
        <v>19.684999999999999</v>
      </c>
      <c r="G425" s="333">
        <v>3.06</v>
      </c>
      <c r="H425" s="333">
        <v>4.8010000000000002</v>
      </c>
      <c r="I425" s="333">
        <v>11.824</v>
      </c>
      <c r="J425" s="333">
        <v>1605.29</v>
      </c>
      <c r="K425" s="333">
        <v>11.824</v>
      </c>
      <c r="L425" s="333">
        <v>1605.29</v>
      </c>
      <c r="M425" s="334">
        <v>7.3656473285200804E-3</v>
      </c>
      <c r="N425" s="335">
        <v>60.930999999999997</v>
      </c>
      <c r="O425" s="336">
        <v>0.44879625737405698</v>
      </c>
      <c r="P425" s="336">
        <v>441.93883971120482</v>
      </c>
      <c r="Q425" s="337">
        <v>26.927775442443419</v>
      </c>
    </row>
    <row r="426" spans="1:17" ht="12.75" customHeight="1" x14ac:dyDescent="0.2">
      <c r="A426" s="49"/>
      <c r="B426" s="436" t="s">
        <v>198</v>
      </c>
      <c r="C426" s="331" t="s">
        <v>602</v>
      </c>
      <c r="D426" s="332">
        <v>40</v>
      </c>
      <c r="E426" s="332">
        <v>1986</v>
      </c>
      <c r="F426" s="333">
        <v>27.152999999999999</v>
      </c>
      <c r="G426" s="333">
        <v>4.3639999999999999</v>
      </c>
      <c r="H426" s="333">
        <v>6.4</v>
      </c>
      <c r="I426" s="333">
        <v>16.388999999999999</v>
      </c>
      <c r="J426" s="333">
        <v>2213.79</v>
      </c>
      <c r="K426" s="333">
        <v>16.388999999999999</v>
      </c>
      <c r="L426" s="333">
        <v>2213.79</v>
      </c>
      <c r="M426" s="334">
        <v>7.4031412193568498E-3</v>
      </c>
      <c r="N426" s="335">
        <v>60.930999999999997</v>
      </c>
      <c r="O426" s="336">
        <v>0.45108079763663217</v>
      </c>
      <c r="P426" s="336">
        <v>444.18847316141097</v>
      </c>
      <c r="Q426" s="337">
        <v>27.064847858197929</v>
      </c>
    </row>
    <row r="427" spans="1:17" ht="12.75" customHeight="1" x14ac:dyDescent="0.2">
      <c r="A427" s="49"/>
      <c r="B427" s="436" t="s">
        <v>198</v>
      </c>
      <c r="C427" s="331" t="s">
        <v>593</v>
      </c>
      <c r="D427" s="332">
        <v>40</v>
      </c>
      <c r="E427" s="332">
        <v>1986</v>
      </c>
      <c r="F427" s="333">
        <v>27.459</v>
      </c>
      <c r="G427" s="333">
        <v>3.9670000000000001</v>
      </c>
      <c r="H427" s="333">
        <v>6.4009999999999998</v>
      </c>
      <c r="I427" s="333">
        <v>17.091000000000001</v>
      </c>
      <c r="J427" s="333">
        <v>2258.5500000000002</v>
      </c>
      <c r="K427" s="333">
        <v>17.091000000000001</v>
      </c>
      <c r="L427" s="333">
        <v>2258.5500000000002</v>
      </c>
      <c r="M427" s="334">
        <v>7.5672444710101613E-3</v>
      </c>
      <c r="N427" s="335">
        <v>60.930999999999997</v>
      </c>
      <c r="O427" s="336">
        <v>0.46107977286312013</v>
      </c>
      <c r="P427" s="336">
        <v>454.03466826060969</v>
      </c>
      <c r="Q427" s="337">
        <v>27.664786371787208</v>
      </c>
    </row>
    <row r="428" spans="1:17" ht="12.75" customHeight="1" x14ac:dyDescent="0.2">
      <c r="A428" s="49"/>
      <c r="B428" s="437" t="s">
        <v>449</v>
      </c>
      <c r="C428" s="346" t="s">
        <v>57</v>
      </c>
      <c r="D428" s="347">
        <v>20</v>
      </c>
      <c r="E428" s="347">
        <v>1959</v>
      </c>
      <c r="F428" s="348">
        <v>10.760999999999999</v>
      </c>
      <c r="G428" s="349">
        <v>3.04</v>
      </c>
      <c r="H428" s="349"/>
      <c r="I428" s="348">
        <v>7.7210000000000001</v>
      </c>
      <c r="J428" s="348">
        <v>985.37</v>
      </c>
      <c r="K428" s="348">
        <v>7.7210000000000001</v>
      </c>
      <c r="L428" s="348">
        <v>985.37</v>
      </c>
      <c r="M428" s="350">
        <v>7.8356353450987955E-3</v>
      </c>
      <c r="N428" s="351">
        <v>45.234999999999999</v>
      </c>
      <c r="O428" s="351">
        <v>0.35</v>
      </c>
      <c r="P428" s="351">
        <v>470.13812070592775</v>
      </c>
      <c r="Q428" s="352">
        <v>21.27</v>
      </c>
    </row>
    <row r="429" spans="1:17" ht="12.75" customHeight="1" x14ac:dyDescent="0.2">
      <c r="A429" s="49"/>
      <c r="B429" s="437" t="s">
        <v>782</v>
      </c>
      <c r="C429" s="353" t="s">
        <v>773</v>
      </c>
      <c r="D429" s="354">
        <v>12</v>
      </c>
      <c r="E429" s="354">
        <v>1972</v>
      </c>
      <c r="F429" s="355">
        <v>4.2023000000000001</v>
      </c>
      <c r="G429" s="355">
        <v>0</v>
      </c>
      <c r="H429" s="355">
        <v>0</v>
      </c>
      <c r="I429" s="355">
        <v>4.2023010000000003</v>
      </c>
      <c r="J429" s="355">
        <v>532.47</v>
      </c>
      <c r="K429" s="355">
        <v>4.2023010000000003</v>
      </c>
      <c r="L429" s="355">
        <v>532.47</v>
      </c>
      <c r="M429" s="356">
        <v>7.8920896951940964E-3</v>
      </c>
      <c r="N429" s="357">
        <v>70.850000000000009</v>
      </c>
      <c r="O429" s="357">
        <v>0.55915455490450183</v>
      </c>
      <c r="P429" s="357">
        <v>473.52538171164576</v>
      </c>
      <c r="Q429" s="358">
        <v>33.549273294270101</v>
      </c>
    </row>
    <row r="430" spans="1:17" ht="12.75" customHeight="1" x14ac:dyDescent="0.2">
      <c r="A430" s="49"/>
      <c r="B430" s="436" t="s">
        <v>832</v>
      </c>
      <c r="C430" s="344" t="s">
        <v>827</v>
      </c>
      <c r="D430" s="339">
        <v>12</v>
      </c>
      <c r="E430" s="339">
        <v>1972</v>
      </c>
      <c r="F430" s="340">
        <v>5.6525999999999996</v>
      </c>
      <c r="G430" s="340">
        <v>1.2749999999999999</v>
      </c>
      <c r="H430" s="340">
        <v>0.12</v>
      </c>
      <c r="I430" s="340">
        <v>4.2576000000000001</v>
      </c>
      <c r="J430" s="340">
        <v>538.39</v>
      </c>
      <c r="K430" s="340">
        <v>4.2576000000000001</v>
      </c>
      <c r="L430" s="340">
        <v>538.39</v>
      </c>
      <c r="M430" s="341">
        <v>7.9080220657887414E-3</v>
      </c>
      <c r="N430" s="342">
        <v>57.661000000000001</v>
      </c>
      <c r="O430" s="342">
        <v>0.45598446033544465</v>
      </c>
      <c r="P430" s="342">
        <v>474.48132394732448</v>
      </c>
      <c r="Q430" s="343">
        <v>27.359067620126677</v>
      </c>
    </row>
    <row r="431" spans="1:17" ht="12.75" customHeight="1" x14ac:dyDescent="0.2">
      <c r="A431" s="49"/>
      <c r="B431" s="437" t="s">
        <v>807</v>
      </c>
      <c r="C431" s="359" t="s">
        <v>802</v>
      </c>
      <c r="D431" s="360">
        <v>20</v>
      </c>
      <c r="E431" s="360">
        <v>1983</v>
      </c>
      <c r="F431" s="361">
        <v>14.061999999999999</v>
      </c>
      <c r="G431" s="361">
        <v>2.6367950000000002</v>
      </c>
      <c r="H431" s="361">
        <v>3.2</v>
      </c>
      <c r="I431" s="361">
        <v>8.2252100000000006</v>
      </c>
      <c r="J431" s="361">
        <v>1037.5</v>
      </c>
      <c r="K431" s="361">
        <v>8.2252100000000006</v>
      </c>
      <c r="L431" s="361">
        <v>1037.5</v>
      </c>
      <c r="M431" s="362">
        <v>7.9279132530120488E-3</v>
      </c>
      <c r="N431" s="363">
        <v>68.888000000000005</v>
      </c>
      <c r="O431" s="363">
        <v>0.54613808817349407</v>
      </c>
      <c r="P431" s="363">
        <v>475.67479518072292</v>
      </c>
      <c r="Q431" s="364">
        <v>32.768285290409644</v>
      </c>
    </row>
    <row r="432" spans="1:17" ht="12.75" customHeight="1" x14ac:dyDescent="0.2">
      <c r="A432" s="49"/>
      <c r="B432" s="437" t="s">
        <v>449</v>
      </c>
      <c r="C432" s="346" t="s">
        <v>448</v>
      </c>
      <c r="D432" s="347">
        <v>12</v>
      </c>
      <c r="E432" s="347">
        <v>1956</v>
      </c>
      <c r="F432" s="348">
        <v>7.0670000000000002</v>
      </c>
      <c r="G432" s="349">
        <v>1.93</v>
      </c>
      <c r="H432" s="349"/>
      <c r="I432" s="348">
        <v>5.1369999999999996</v>
      </c>
      <c r="J432" s="348">
        <v>640.27</v>
      </c>
      <c r="K432" s="348">
        <v>5.1369999999999996</v>
      </c>
      <c r="L432" s="348">
        <v>640.27</v>
      </c>
      <c r="M432" s="350">
        <v>8.0231777218985733E-3</v>
      </c>
      <c r="N432" s="351">
        <v>45.234999999999999</v>
      </c>
      <c r="O432" s="351">
        <v>0.36</v>
      </c>
      <c r="P432" s="351">
        <v>481.39066331391439</v>
      </c>
      <c r="Q432" s="352">
        <v>21.78</v>
      </c>
    </row>
    <row r="433" spans="1:17" ht="12.75" customHeight="1" x14ac:dyDescent="0.2">
      <c r="A433" s="49"/>
      <c r="B433" s="436" t="s">
        <v>832</v>
      </c>
      <c r="C433" s="344" t="s">
        <v>818</v>
      </c>
      <c r="D433" s="339">
        <v>33</v>
      </c>
      <c r="E433" s="339">
        <v>1985</v>
      </c>
      <c r="F433" s="340">
        <v>25.559000000000001</v>
      </c>
      <c r="G433" s="340">
        <v>3.4604520000000001</v>
      </c>
      <c r="H433" s="340">
        <v>5.28</v>
      </c>
      <c r="I433" s="340">
        <v>16.818552</v>
      </c>
      <c r="J433" s="340">
        <v>2059.6</v>
      </c>
      <c r="K433" s="340">
        <v>16.818552</v>
      </c>
      <c r="L433" s="340">
        <v>2059.6</v>
      </c>
      <c r="M433" s="341">
        <v>8.1659312487861718E-3</v>
      </c>
      <c r="N433" s="342">
        <v>57.661000000000001</v>
      </c>
      <c r="O433" s="342">
        <v>0.47085576173625948</v>
      </c>
      <c r="P433" s="342">
        <v>489.95587492717027</v>
      </c>
      <c r="Q433" s="343">
        <v>28.251345704175563</v>
      </c>
    </row>
    <row r="434" spans="1:17" ht="12.75" customHeight="1" x14ac:dyDescent="0.2">
      <c r="A434" s="49"/>
      <c r="B434" s="437" t="s">
        <v>449</v>
      </c>
      <c r="C434" s="346" t="s">
        <v>445</v>
      </c>
      <c r="D434" s="347">
        <v>41</v>
      </c>
      <c r="E434" s="347">
        <v>1987</v>
      </c>
      <c r="F434" s="348">
        <v>30.89</v>
      </c>
      <c r="G434" s="349">
        <v>4.76</v>
      </c>
      <c r="H434" s="349">
        <v>6.79</v>
      </c>
      <c r="I434" s="348">
        <v>19.34</v>
      </c>
      <c r="J434" s="348">
        <v>2323.42</v>
      </c>
      <c r="K434" s="348">
        <v>13.802418159437382</v>
      </c>
      <c r="L434" s="348">
        <v>1658.16</v>
      </c>
      <c r="M434" s="350">
        <v>8.3239362663659611E-3</v>
      </c>
      <c r="N434" s="351">
        <v>45.234999999999999</v>
      </c>
      <c r="O434" s="351">
        <v>0.38</v>
      </c>
      <c r="P434" s="351">
        <v>499.43617598195766</v>
      </c>
      <c r="Q434" s="352">
        <v>22.59</v>
      </c>
    </row>
    <row r="435" spans="1:17" ht="12.75" customHeight="1" x14ac:dyDescent="0.2">
      <c r="A435" s="49"/>
      <c r="B435" s="436" t="s">
        <v>107</v>
      </c>
      <c r="C435" s="365" t="s">
        <v>106</v>
      </c>
      <c r="D435" s="366">
        <v>4</v>
      </c>
      <c r="E435" s="367" t="s">
        <v>33</v>
      </c>
      <c r="F435" s="368">
        <v>2.34</v>
      </c>
      <c r="G435" s="368">
        <v>0.28000000000000003</v>
      </c>
      <c r="H435" s="368">
        <v>0.4</v>
      </c>
      <c r="I435" s="368">
        <v>1.66</v>
      </c>
      <c r="J435" s="369">
        <v>191.55</v>
      </c>
      <c r="K435" s="368">
        <v>1.66</v>
      </c>
      <c r="L435" s="369">
        <v>191.55</v>
      </c>
      <c r="M435" s="370">
        <v>8.6700000000000006E-3</v>
      </c>
      <c r="N435" s="371">
        <v>56.7</v>
      </c>
      <c r="O435" s="372">
        <v>0.49</v>
      </c>
      <c r="P435" s="372">
        <v>519.97</v>
      </c>
      <c r="Q435" s="373">
        <v>29.48</v>
      </c>
    </row>
    <row r="436" spans="1:17" ht="12.75" customHeight="1" x14ac:dyDescent="0.2">
      <c r="A436" s="49"/>
      <c r="B436" s="436" t="s">
        <v>490</v>
      </c>
      <c r="C436" s="374" t="s">
        <v>470</v>
      </c>
      <c r="D436" s="375">
        <v>76</v>
      </c>
      <c r="E436" s="375">
        <v>1967</v>
      </c>
      <c r="F436" s="376">
        <v>40.497999999999998</v>
      </c>
      <c r="G436" s="376">
        <v>6.4617000000000004</v>
      </c>
      <c r="H436" s="376">
        <v>7.6</v>
      </c>
      <c r="I436" s="376">
        <v>26.436299999999999</v>
      </c>
      <c r="J436" s="376">
        <v>3008.24</v>
      </c>
      <c r="K436" s="376">
        <v>26.436299999999999</v>
      </c>
      <c r="L436" s="376">
        <v>3008.24</v>
      </c>
      <c r="M436" s="370">
        <v>8.7879623966172909E-3</v>
      </c>
      <c r="N436" s="371">
        <v>44.9</v>
      </c>
      <c r="O436" s="372">
        <v>0.39457951160811633</v>
      </c>
      <c r="P436" s="372">
        <v>527.27774379703749</v>
      </c>
      <c r="Q436" s="373">
        <v>23.674770696486984</v>
      </c>
    </row>
    <row r="437" spans="1:17" ht="12.75" customHeight="1" x14ac:dyDescent="0.2">
      <c r="A437" s="49"/>
      <c r="B437" s="436" t="s">
        <v>198</v>
      </c>
      <c r="C437" s="331" t="s">
        <v>599</v>
      </c>
      <c r="D437" s="332">
        <v>22</v>
      </c>
      <c r="E437" s="332">
        <v>1991</v>
      </c>
      <c r="F437" s="333">
        <v>16.295999999999999</v>
      </c>
      <c r="G437" s="333">
        <v>2.6349999999999998</v>
      </c>
      <c r="H437" s="333">
        <v>3.5209999999999999</v>
      </c>
      <c r="I437" s="333">
        <v>10.14</v>
      </c>
      <c r="J437" s="333">
        <v>1138.44</v>
      </c>
      <c r="K437" s="333">
        <v>10.14</v>
      </c>
      <c r="L437" s="333">
        <v>1138.44</v>
      </c>
      <c r="M437" s="334">
        <v>8.9069252661536837E-3</v>
      </c>
      <c r="N437" s="335">
        <v>60.930999999999997</v>
      </c>
      <c r="O437" s="336">
        <v>0.54270786339201005</v>
      </c>
      <c r="P437" s="336">
        <v>534.41551596922102</v>
      </c>
      <c r="Q437" s="337">
        <v>32.562471803520609</v>
      </c>
    </row>
    <row r="438" spans="1:17" ht="12.75" customHeight="1" x14ac:dyDescent="0.2">
      <c r="A438" s="49"/>
      <c r="B438" s="436" t="s">
        <v>832</v>
      </c>
      <c r="C438" s="344" t="s">
        <v>820</v>
      </c>
      <c r="D438" s="339">
        <v>11</v>
      </c>
      <c r="E438" s="339">
        <v>1976</v>
      </c>
      <c r="F438" s="340">
        <v>7.3851000000000004</v>
      </c>
      <c r="G438" s="340">
        <v>0.66300000000000003</v>
      </c>
      <c r="H438" s="340">
        <v>1.6</v>
      </c>
      <c r="I438" s="340">
        <v>5.1221000000000005</v>
      </c>
      <c r="J438" s="340">
        <v>568.63</v>
      </c>
      <c r="K438" s="340">
        <v>5.1221000000000005</v>
      </c>
      <c r="L438" s="340">
        <v>568.63</v>
      </c>
      <c r="M438" s="341">
        <v>9.0077906547315484E-3</v>
      </c>
      <c r="N438" s="342">
        <v>57.661000000000001</v>
      </c>
      <c r="O438" s="342">
        <v>0.51939821694247579</v>
      </c>
      <c r="P438" s="342">
        <v>540.46743928389287</v>
      </c>
      <c r="Q438" s="343">
        <v>31.163893016548545</v>
      </c>
    </row>
    <row r="439" spans="1:17" ht="12.75" customHeight="1" x14ac:dyDescent="0.2">
      <c r="A439" s="49"/>
      <c r="B439" s="436" t="s">
        <v>884</v>
      </c>
      <c r="C439" s="377" t="s">
        <v>871</v>
      </c>
      <c r="D439" s="378">
        <v>45</v>
      </c>
      <c r="E439" s="378">
        <v>1985</v>
      </c>
      <c r="F439" s="379">
        <v>31.352</v>
      </c>
      <c r="G439" s="379">
        <v>2.8559999999999999</v>
      </c>
      <c r="H439" s="379">
        <v>7.2</v>
      </c>
      <c r="I439" s="379">
        <v>21.295994</v>
      </c>
      <c r="J439" s="379">
        <v>2334.15</v>
      </c>
      <c r="K439" s="379">
        <v>21.295994</v>
      </c>
      <c r="L439" s="379">
        <v>2334.15</v>
      </c>
      <c r="M439" s="380">
        <v>9.1236612899770787E-3</v>
      </c>
      <c r="N439" s="381">
        <v>87.853999999999999</v>
      </c>
      <c r="O439" s="381">
        <v>0.80155013896964622</v>
      </c>
      <c r="P439" s="381">
        <v>547.41967739862469</v>
      </c>
      <c r="Q439" s="382">
        <v>48.09300833817877</v>
      </c>
    </row>
    <row r="440" spans="1:17" ht="12.75" customHeight="1" x14ac:dyDescent="0.2">
      <c r="A440" s="49"/>
      <c r="B440" s="437" t="s">
        <v>782</v>
      </c>
      <c r="C440" s="353" t="s">
        <v>765</v>
      </c>
      <c r="D440" s="354">
        <v>5</v>
      </c>
      <c r="E440" s="354">
        <v>1951</v>
      </c>
      <c r="F440" s="355">
        <v>2.4636999999999998</v>
      </c>
      <c r="G440" s="355">
        <v>0.35699999999999998</v>
      </c>
      <c r="H440" s="355">
        <v>0.05</v>
      </c>
      <c r="I440" s="355">
        <v>2.0567009999999999</v>
      </c>
      <c r="J440" s="355">
        <v>223.63</v>
      </c>
      <c r="K440" s="355">
        <v>2.0567009999999999</v>
      </c>
      <c r="L440" s="355">
        <v>223.63</v>
      </c>
      <c r="M440" s="356">
        <v>9.1968921879890895E-3</v>
      </c>
      <c r="N440" s="357">
        <v>70.850000000000009</v>
      </c>
      <c r="O440" s="357">
        <v>0.65159981151902702</v>
      </c>
      <c r="P440" s="357">
        <v>551.8135312793454</v>
      </c>
      <c r="Q440" s="358">
        <v>39.095988691141628</v>
      </c>
    </row>
    <row r="441" spans="1:17" ht="12.75" customHeight="1" x14ac:dyDescent="0.2">
      <c r="A441" s="49"/>
      <c r="B441" s="436" t="s">
        <v>490</v>
      </c>
      <c r="C441" s="374" t="s">
        <v>471</v>
      </c>
      <c r="D441" s="375">
        <v>145</v>
      </c>
      <c r="E441" s="375">
        <v>1972</v>
      </c>
      <c r="F441" s="376">
        <v>106.3224</v>
      </c>
      <c r="G441" s="376">
        <v>21.958300000000001</v>
      </c>
      <c r="H441" s="376">
        <v>14.37</v>
      </c>
      <c r="I441" s="376">
        <v>69.994100000000003</v>
      </c>
      <c r="J441" s="376">
        <v>7609.97</v>
      </c>
      <c r="K441" s="376">
        <v>69.994100000000003</v>
      </c>
      <c r="L441" s="376">
        <v>7609.97</v>
      </c>
      <c r="M441" s="370">
        <v>9.1976840907388602E-3</v>
      </c>
      <c r="N441" s="371">
        <v>44.9</v>
      </c>
      <c r="O441" s="372">
        <v>0.4129760156741748</v>
      </c>
      <c r="P441" s="372">
        <v>551.86104544433158</v>
      </c>
      <c r="Q441" s="373">
        <v>24.778560940450486</v>
      </c>
    </row>
    <row r="442" spans="1:17" ht="12.75" customHeight="1" x14ac:dyDescent="0.2">
      <c r="A442" s="49"/>
      <c r="B442" s="436" t="s">
        <v>198</v>
      </c>
      <c r="C442" s="331" t="s">
        <v>604</v>
      </c>
      <c r="D442" s="332">
        <v>20</v>
      </c>
      <c r="E442" s="332">
        <v>1984</v>
      </c>
      <c r="F442" s="333">
        <v>14.955</v>
      </c>
      <c r="G442" s="333">
        <v>1.9830000000000001</v>
      </c>
      <c r="H442" s="333">
        <v>3.2010000000000001</v>
      </c>
      <c r="I442" s="333">
        <v>9.7710000000000008</v>
      </c>
      <c r="J442" s="333">
        <v>1052.24</v>
      </c>
      <c r="K442" s="333">
        <v>9.7710000000000008</v>
      </c>
      <c r="L442" s="333">
        <v>1052.24</v>
      </c>
      <c r="M442" s="334">
        <v>9.2859043564205886E-3</v>
      </c>
      <c r="N442" s="335">
        <v>60.930999999999997</v>
      </c>
      <c r="O442" s="336">
        <v>0.56579943834106283</v>
      </c>
      <c r="P442" s="336">
        <v>557.15426138523526</v>
      </c>
      <c r="Q442" s="337">
        <v>33.947966300463769</v>
      </c>
    </row>
    <row r="443" spans="1:17" ht="12.75" customHeight="1" x14ac:dyDescent="0.2">
      <c r="A443" s="49"/>
      <c r="B443" s="436" t="s">
        <v>884</v>
      </c>
      <c r="C443" s="377" t="s">
        <v>872</v>
      </c>
      <c r="D443" s="378">
        <v>22</v>
      </c>
      <c r="E443" s="378">
        <v>1989</v>
      </c>
      <c r="F443" s="379">
        <v>16.928000000000001</v>
      </c>
      <c r="G443" s="379">
        <v>2.7029999999999998</v>
      </c>
      <c r="H443" s="379">
        <v>3.52</v>
      </c>
      <c r="I443" s="379">
        <v>10.705002</v>
      </c>
      <c r="J443" s="379">
        <v>1148.3</v>
      </c>
      <c r="K443" s="379">
        <v>10.705002</v>
      </c>
      <c r="L443" s="379">
        <v>1148.3</v>
      </c>
      <c r="M443" s="380">
        <v>9.3224784463990257E-3</v>
      </c>
      <c r="N443" s="381">
        <v>87.853999999999999</v>
      </c>
      <c r="O443" s="381">
        <v>0.81901702142994004</v>
      </c>
      <c r="P443" s="381">
        <v>559.34870678394157</v>
      </c>
      <c r="Q443" s="382">
        <v>49.141021285796398</v>
      </c>
    </row>
    <row r="444" spans="1:17" ht="12.75" customHeight="1" x14ac:dyDescent="0.2">
      <c r="A444" s="49"/>
      <c r="B444" s="436" t="s">
        <v>245</v>
      </c>
      <c r="C444" s="383" t="s">
        <v>530</v>
      </c>
      <c r="D444" s="384">
        <v>18</v>
      </c>
      <c r="E444" s="384" t="s">
        <v>33</v>
      </c>
      <c r="F444" s="385">
        <v>13.600000000000001</v>
      </c>
      <c r="G444" s="385">
        <v>1.6830000000000001</v>
      </c>
      <c r="H444" s="385">
        <v>2.88</v>
      </c>
      <c r="I444" s="385">
        <v>9.0370000000000008</v>
      </c>
      <c r="J444" s="385">
        <v>967.9</v>
      </c>
      <c r="K444" s="385">
        <v>9.0370000000000008</v>
      </c>
      <c r="L444" s="385">
        <v>967.9</v>
      </c>
      <c r="M444" s="386">
        <v>9.3367083376381874E-3</v>
      </c>
      <c r="N444" s="387">
        <v>72.400000000000006</v>
      </c>
      <c r="O444" s="388">
        <v>0.67597768364500477</v>
      </c>
      <c r="P444" s="388">
        <v>560.20250025829125</v>
      </c>
      <c r="Q444" s="389">
        <v>40.558661018700285</v>
      </c>
    </row>
    <row r="445" spans="1:17" ht="12.75" customHeight="1" x14ac:dyDescent="0.2">
      <c r="A445" s="49"/>
      <c r="B445" s="437" t="s">
        <v>214</v>
      </c>
      <c r="C445" s="390" t="s">
        <v>672</v>
      </c>
      <c r="D445" s="391">
        <v>11</v>
      </c>
      <c r="E445" s="391" t="s">
        <v>33</v>
      </c>
      <c r="F445" s="392">
        <v>8.9</v>
      </c>
      <c r="G445" s="392">
        <v>1.9</v>
      </c>
      <c r="H445" s="392">
        <v>1.7</v>
      </c>
      <c r="I445" s="392">
        <v>5.2</v>
      </c>
      <c r="J445" s="392">
        <v>556.9</v>
      </c>
      <c r="K445" s="392">
        <v>5.2</v>
      </c>
      <c r="L445" s="392">
        <v>556.9</v>
      </c>
      <c r="M445" s="393">
        <v>9.3799999999999994E-3</v>
      </c>
      <c r="N445" s="394">
        <v>43.4</v>
      </c>
      <c r="O445" s="395">
        <v>0.41</v>
      </c>
      <c r="P445" s="395">
        <v>562.52</v>
      </c>
      <c r="Q445" s="396">
        <v>24.41</v>
      </c>
    </row>
    <row r="446" spans="1:17" ht="12.75" customHeight="1" x14ac:dyDescent="0.2">
      <c r="A446" s="49"/>
      <c r="B446" s="436" t="s">
        <v>245</v>
      </c>
      <c r="C446" s="383" t="s">
        <v>243</v>
      </c>
      <c r="D446" s="384">
        <v>9</v>
      </c>
      <c r="E446" s="384" t="s">
        <v>33</v>
      </c>
      <c r="F446" s="385">
        <v>7.4009999999999998</v>
      </c>
      <c r="G446" s="385">
        <v>1.071</v>
      </c>
      <c r="H446" s="385">
        <v>1.44</v>
      </c>
      <c r="I446" s="385">
        <v>4.8899999999999997</v>
      </c>
      <c r="J446" s="385">
        <v>515.76</v>
      </c>
      <c r="K446" s="385">
        <v>4.8899999999999997</v>
      </c>
      <c r="L446" s="385">
        <v>515.76</v>
      </c>
      <c r="M446" s="386">
        <v>9.481154025127966E-3</v>
      </c>
      <c r="N446" s="387">
        <v>72.400000000000006</v>
      </c>
      <c r="O446" s="388">
        <v>0.68643555141926482</v>
      </c>
      <c r="P446" s="388">
        <v>568.86924150767788</v>
      </c>
      <c r="Q446" s="389">
        <v>41.18613308515588</v>
      </c>
    </row>
    <row r="447" spans="1:17" ht="12.75" customHeight="1" x14ac:dyDescent="0.2">
      <c r="A447" s="49"/>
      <c r="B447" s="436" t="s">
        <v>245</v>
      </c>
      <c r="C447" s="383" t="s">
        <v>241</v>
      </c>
      <c r="D447" s="384">
        <v>7</v>
      </c>
      <c r="E447" s="384" t="s">
        <v>33</v>
      </c>
      <c r="F447" s="385">
        <v>6.8070000000000004</v>
      </c>
      <c r="G447" s="385">
        <v>0.84099999999999997</v>
      </c>
      <c r="H447" s="385">
        <v>1.76</v>
      </c>
      <c r="I447" s="385">
        <v>4.2060000000000004</v>
      </c>
      <c r="J447" s="385">
        <v>442.92</v>
      </c>
      <c r="K447" s="385">
        <v>4.2060000000000004</v>
      </c>
      <c r="L447" s="385">
        <v>442.92</v>
      </c>
      <c r="M447" s="386">
        <v>9.4960715253318891E-3</v>
      </c>
      <c r="N447" s="387">
        <v>72.400000000000006</v>
      </c>
      <c r="O447" s="388">
        <v>0.68751557843402877</v>
      </c>
      <c r="P447" s="388">
        <v>569.7642915199134</v>
      </c>
      <c r="Q447" s="389">
        <v>41.250934706041733</v>
      </c>
    </row>
    <row r="448" spans="1:17" ht="12.75" customHeight="1" x14ac:dyDescent="0.2">
      <c r="A448" s="49"/>
      <c r="B448" s="436" t="s">
        <v>490</v>
      </c>
      <c r="C448" s="374" t="s">
        <v>472</v>
      </c>
      <c r="D448" s="375">
        <v>45</v>
      </c>
      <c r="E448" s="375">
        <v>1984</v>
      </c>
      <c r="F448" s="376">
        <v>41.090200000000003</v>
      </c>
      <c r="G448" s="376">
        <v>7.9250999999999996</v>
      </c>
      <c r="H448" s="376">
        <v>4.5</v>
      </c>
      <c r="I448" s="376">
        <v>28.665099999999999</v>
      </c>
      <c r="J448" s="376">
        <v>3007.5</v>
      </c>
      <c r="K448" s="376">
        <v>28.665099999999999</v>
      </c>
      <c r="L448" s="376">
        <v>3007.5</v>
      </c>
      <c r="M448" s="370">
        <v>9.5312053200332491E-3</v>
      </c>
      <c r="N448" s="371">
        <v>44.9</v>
      </c>
      <c r="O448" s="372">
        <v>0.42795111886949289</v>
      </c>
      <c r="P448" s="372">
        <v>571.87231920199497</v>
      </c>
      <c r="Q448" s="373">
        <v>25.677067132169572</v>
      </c>
    </row>
    <row r="449" spans="1:17" ht="12.75" customHeight="1" x14ac:dyDescent="0.2">
      <c r="A449" s="49"/>
      <c r="B449" s="436" t="s">
        <v>198</v>
      </c>
      <c r="C449" s="331" t="s">
        <v>590</v>
      </c>
      <c r="D449" s="332">
        <v>20</v>
      </c>
      <c r="E449" s="332">
        <v>1986</v>
      </c>
      <c r="F449" s="333">
        <v>15.769</v>
      </c>
      <c r="G449" s="333">
        <v>2.4929999999999999</v>
      </c>
      <c r="H449" s="333">
        <v>3.2010000000000001</v>
      </c>
      <c r="I449" s="333">
        <v>10.074999999999999</v>
      </c>
      <c r="J449" s="333">
        <v>1053.6300000000001</v>
      </c>
      <c r="K449" s="333">
        <v>10.074999999999999</v>
      </c>
      <c r="L449" s="333">
        <v>1053.6300000000001</v>
      </c>
      <c r="M449" s="334">
        <v>9.5621802720119945E-3</v>
      </c>
      <c r="N449" s="335">
        <v>60.930999999999997</v>
      </c>
      <c r="O449" s="336">
        <v>0.58263320615396286</v>
      </c>
      <c r="P449" s="336">
        <v>573.73081632071967</v>
      </c>
      <c r="Q449" s="337">
        <v>34.957992369237772</v>
      </c>
    </row>
    <row r="450" spans="1:17" ht="12.75" customHeight="1" x14ac:dyDescent="0.2">
      <c r="A450" s="49"/>
      <c r="B450" s="437" t="s">
        <v>214</v>
      </c>
      <c r="C450" s="390" t="s">
        <v>673</v>
      </c>
      <c r="D450" s="391">
        <v>20</v>
      </c>
      <c r="E450" s="391" t="s">
        <v>33</v>
      </c>
      <c r="F450" s="392">
        <v>15.6</v>
      </c>
      <c r="G450" s="392">
        <v>1.8</v>
      </c>
      <c r="H450" s="392">
        <v>3.2</v>
      </c>
      <c r="I450" s="392">
        <v>10.6</v>
      </c>
      <c r="J450" s="392">
        <v>1105.4000000000001</v>
      </c>
      <c r="K450" s="392">
        <v>10.6</v>
      </c>
      <c r="L450" s="392">
        <v>1105.4000000000001</v>
      </c>
      <c r="M450" s="393">
        <v>9.5899999999999996E-3</v>
      </c>
      <c r="N450" s="394">
        <v>43.4</v>
      </c>
      <c r="O450" s="395">
        <v>0.42</v>
      </c>
      <c r="P450" s="395">
        <v>575.28</v>
      </c>
      <c r="Q450" s="396">
        <v>24.97</v>
      </c>
    </row>
    <row r="451" spans="1:17" ht="12.75" customHeight="1" x14ac:dyDescent="0.2">
      <c r="A451" s="49"/>
      <c r="B451" s="436" t="s">
        <v>245</v>
      </c>
      <c r="C451" s="383" t="s">
        <v>531</v>
      </c>
      <c r="D451" s="384">
        <v>8</v>
      </c>
      <c r="E451" s="384" t="s">
        <v>33</v>
      </c>
      <c r="F451" s="385">
        <v>4.53</v>
      </c>
      <c r="G451" s="385">
        <v>0.45900000000000002</v>
      </c>
      <c r="H451" s="385">
        <v>0.08</v>
      </c>
      <c r="I451" s="385">
        <v>3.9910000000000001</v>
      </c>
      <c r="J451" s="385">
        <v>414.27</v>
      </c>
      <c r="K451" s="385">
        <v>3.9910000000000001</v>
      </c>
      <c r="L451" s="385">
        <v>414.27</v>
      </c>
      <c r="M451" s="386">
        <v>9.6338136963815876E-3</v>
      </c>
      <c r="N451" s="387">
        <v>72.400000000000006</v>
      </c>
      <c r="O451" s="388">
        <v>0.69748811161802704</v>
      </c>
      <c r="P451" s="388">
        <v>578.02882178289531</v>
      </c>
      <c r="Q451" s="389">
        <v>41.849286697081624</v>
      </c>
    </row>
    <row r="452" spans="1:17" ht="12.75" customHeight="1" x14ac:dyDescent="0.2">
      <c r="A452" s="49"/>
      <c r="B452" s="437" t="s">
        <v>807</v>
      </c>
      <c r="C452" s="359" t="s">
        <v>803</v>
      </c>
      <c r="D452" s="360">
        <v>20</v>
      </c>
      <c r="E452" s="360">
        <v>1987</v>
      </c>
      <c r="F452" s="361">
        <v>16.125</v>
      </c>
      <c r="G452" s="361">
        <v>2.2511760000000001</v>
      </c>
      <c r="H452" s="361">
        <v>3.2</v>
      </c>
      <c r="I452" s="361">
        <v>10.673825000000001</v>
      </c>
      <c r="J452" s="361">
        <v>1104.7</v>
      </c>
      <c r="K452" s="361">
        <v>10.673825000000001</v>
      </c>
      <c r="L452" s="361">
        <v>1104.7</v>
      </c>
      <c r="M452" s="362">
        <v>9.6621933556621711E-3</v>
      </c>
      <c r="N452" s="363">
        <v>68.888000000000005</v>
      </c>
      <c r="O452" s="363">
        <v>0.66560917588485569</v>
      </c>
      <c r="P452" s="363">
        <v>579.73160133973022</v>
      </c>
      <c r="Q452" s="364">
        <v>39.936550553091337</v>
      </c>
    </row>
    <row r="453" spans="1:17" ht="12.75" customHeight="1" x14ac:dyDescent="0.2">
      <c r="A453" s="49"/>
      <c r="B453" s="436" t="s">
        <v>860</v>
      </c>
      <c r="C453" s="377" t="s">
        <v>850</v>
      </c>
      <c r="D453" s="378">
        <v>30</v>
      </c>
      <c r="E453" s="378">
        <v>1990</v>
      </c>
      <c r="F453" s="379">
        <v>23.366</v>
      </c>
      <c r="G453" s="379">
        <v>2.8658290000000002</v>
      </c>
      <c r="H453" s="379">
        <v>4.8</v>
      </c>
      <c r="I453" s="379">
        <v>15.700172</v>
      </c>
      <c r="J453" s="379">
        <v>1613.04</v>
      </c>
      <c r="K453" s="379">
        <v>15.700172</v>
      </c>
      <c r="L453" s="379">
        <v>1613.04</v>
      </c>
      <c r="M453" s="380">
        <v>9.7332812577493426E-3</v>
      </c>
      <c r="N453" s="381">
        <v>71.722000000000008</v>
      </c>
      <c r="O453" s="381">
        <v>0.69809039836829845</v>
      </c>
      <c r="P453" s="381">
        <v>583.99687546496057</v>
      </c>
      <c r="Q453" s="382">
        <v>41.885423902097905</v>
      </c>
    </row>
    <row r="454" spans="1:17" ht="12.75" customHeight="1" x14ac:dyDescent="0.2">
      <c r="A454" s="49"/>
      <c r="B454" s="437" t="s">
        <v>146</v>
      </c>
      <c r="C454" s="397" t="s">
        <v>133</v>
      </c>
      <c r="D454" s="398">
        <v>50</v>
      </c>
      <c r="E454" s="398">
        <v>1988</v>
      </c>
      <c r="F454" s="399">
        <v>35.31</v>
      </c>
      <c r="G454" s="399">
        <v>3.7709000000000001</v>
      </c>
      <c r="H454" s="399">
        <v>7.84</v>
      </c>
      <c r="I454" s="399">
        <v>23.699100000000001</v>
      </c>
      <c r="J454" s="399">
        <v>2389.81</v>
      </c>
      <c r="K454" s="399">
        <v>23.699100000000001</v>
      </c>
      <c r="L454" s="399">
        <v>2389.81</v>
      </c>
      <c r="M454" s="400">
        <v>9.9167297818655055E-3</v>
      </c>
      <c r="N454" s="401">
        <v>54.173000000000002</v>
      </c>
      <c r="O454" s="401">
        <v>0.53721900247300003</v>
      </c>
      <c r="P454" s="401">
        <v>595.00378691193032</v>
      </c>
      <c r="Q454" s="402">
        <v>32.233140148380002</v>
      </c>
    </row>
    <row r="455" spans="1:17" ht="12.75" customHeight="1" x14ac:dyDescent="0.2">
      <c r="A455" s="49"/>
      <c r="B455" s="437" t="s">
        <v>214</v>
      </c>
      <c r="C455" s="390" t="s">
        <v>674</v>
      </c>
      <c r="D455" s="391">
        <v>20</v>
      </c>
      <c r="E455" s="391" t="s">
        <v>33</v>
      </c>
      <c r="F455" s="392">
        <v>15.7</v>
      </c>
      <c r="G455" s="392">
        <v>2.2999999999999998</v>
      </c>
      <c r="H455" s="392">
        <v>3.2</v>
      </c>
      <c r="I455" s="392">
        <v>10.199999999999999</v>
      </c>
      <c r="J455" s="392">
        <v>1022.2</v>
      </c>
      <c r="K455" s="392">
        <v>10.199999999999999</v>
      </c>
      <c r="L455" s="392">
        <v>1022.2</v>
      </c>
      <c r="M455" s="393">
        <v>9.9600000000000001E-3</v>
      </c>
      <c r="N455" s="394">
        <v>43.4</v>
      </c>
      <c r="O455" s="395">
        <v>0.43</v>
      </c>
      <c r="P455" s="395">
        <v>597.89</v>
      </c>
      <c r="Q455" s="396">
        <v>25.95</v>
      </c>
    </row>
    <row r="456" spans="1:17" ht="12.75" customHeight="1" x14ac:dyDescent="0.2">
      <c r="A456" s="49"/>
      <c r="B456" s="436" t="s">
        <v>490</v>
      </c>
      <c r="C456" s="374" t="s">
        <v>473</v>
      </c>
      <c r="D456" s="375">
        <v>46</v>
      </c>
      <c r="E456" s="375">
        <v>1960</v>
      </c>
      <c r="F456" s="376">
        <v>22.131</v>
      </c>
      <c r="G456" s="376">
        <v>3.4752999999999998</v>
      </c>
      <c r="H456" s="376">
        <v>0.44</v>
      </c>
      <c r="I456" s="376">
        <v>18.215699999999998</v>
      </c>
      <c r="J456" s="376">
        <v>1820.92</v>
      </c>
      <c r="K456" s="376">
        <v>18.215699999999998</v>
      </c>
      <c r="L456" s="376">
        <v>1820.92</v>
      </c>
      <c r="M456" s="370">
        <v>1.0003569624146036E-2</v>
      </c>
      <c r="N456" s="371">
        <v>44.9</v>
      </c>
      <c r="O456" s="372">
        <v>0.44916027612415699</v>
      </c>
      <c r="P456" s="372">
        <v>600.21417744876214</v>
      </c>
      <c r="Q456" s="373">
        <v>26.949616567449418</v>
      </c>
    </row>
    <row r="457" spans="1:17" ht="12.75" customHeight="1" x14ac:dyDescent="0.2">
      <c r="A457" s="49"/>
      <c r="B457" s="436" t="s">
        <v>748</v>
      </c>
      <c r="C457" s="403" t="s">
        <v>712</v>
      </c>
      <c r="D457" s="404">
        <v>20</v>
      </c>
      <c r="E457" s="404">
        <v>1975</v>
      </c>
      <c r="F457" s="405">
        <v>17.457999999999998</v>
      </c>
      <c r="G457" s="405">
        <v>3.2655129999999999</v>
      </c>
      <c r="H457" s="405">
        <v>3.2</v>
      </c>
      <c r="I457" s="405">
        <v>10.992478</v>
      </c>
      <c r="J457" s="405">
        <v>1098.2</v>
      </c>
      <c r="K457" s="405">
        <v>10.992478</v>
      </c>
      <c r="L457" s="405">
        <v>1098.2</v>
      </c>
      <c r="M457" s="406">
        <v>1.0009541067200874E-2</v>
      </c>
      <c r="N457" s="407">
        <v>55.045000000000002</v>
      </c>
      <c r="O457" s="407">
        <v>0.55097518804407208</v>
      </c>
      <c r="P457" s="407">
        <v>600.57246403205249</v>
      </c>
      <c r="Q457" s="408">
        <v>33.058511282644332</v>
      </c>
    </row>
    <row r="458" spans="1:17" ht="12.75" customHeight="1" x14ac:dyDescent="0.2">
      <c r="A458" s="49"/>
      <c r="B458" s="436" t="s">
        <v>197</v>
      </c>
      <c r="C458" s="331" t="s">
        <v>572</v>
      </c>
      <c r="D458" s="332">
        <v>41</v>
      </c>
      <c r="E458" s="332">
        <v>1981</v>
      </c>
      <c r="F458" s="333">
        <v>24.405000000000001</v>
      </c>
      <c r="G458" s="333">
        <v>2.391</v>
      </c>
      <c r="H458" s="333">
        <v>1.6</v>
      </c>
      <c r="I458" s="333">
        <v>20.414000000000001</v>
      </c>
      <c r="J458" s="333">
        <v>2053.2800000000002</v>
      </c>
      <c r="K458" s="333">
        <v>17.565999999999999</v>
      </c>
      <c r="L458" s="333">
        <v>1743.66</v>
      </c>
      <c r="M458" s="334">
        <v>1.0074211715586753E-2</v>
      </c>
      <c r="N458" s="335">
        <v>68.233999999999995</v>
      </c>
      <c r="O458" s="336">
        <v>0.68740376220134647</v>
      </c>
      <c r="P458" s="336">
        <v>604.45270293520514</v>
      </c>
      <c r="Q458" s="337">
        <v>41.244225732080785</v>
      </c>
    </row>
    <row r="459" spans="1:17" ht="12.75" customHeight="1" x14ac:dyDescent="0.2">
      <c r="A459" s="49"/>
      <c r="B459" s="437" t="s">
        <v>782</v>
      </c>
      <c r="C459" s="353" t="s">
        <v>764</v>
      </c>
      <c r="D459" s="354">
        <v>51</v>
      </c>
      <c r="E459" s="354">
        <v>1988</v>
      </c>
      <c r="F459" s="355">
        <v>29.751000000000001</v>
      </c>
      <c r="G459" s="355">
        <v>3.0673439999999998</v>
      </c>
      <c r="H459" s="355">
        <v>8</v>
      </c>
      <c r="I459" s="355">
        <v>18.683653</v>
      </c>
      <c r="J459" s="355">
        <v>1853.38</v>
      </c>
      <c r="K459" s="355">
        <v>18.683653</v>
      </c>
      <c r="L459" s="355">
        <v>1853.38</v>
      </c>
      <c r="M459" s="356">
        <v>1.0080853899362245E-2</v>
      </c>
      <c r="N459" s="357">
        <v>70.850000000000009</v>
      </c>
      <c r="O459" s="357">
        <v>0.7142284987698152</v>
      </c>
      <c r="P459" s="357">
        <v>604.85123396173469</v>
      </c>
      <c r="Q459" s="358">
        <v>42.853709926188905</v>
      </c>
    </row>
    <row r="460" spans="1:17" ht="12.75" customHeight="1" x14ac:dyDescent="0.2">
      <c r="A460" s="49"/>
      <c r="B460" s="437" t="s">
        <v>807</v>
      </c>
      <c r="C460" s="359" t="s">
        <v>804</v>
      </c>
      <c r="D460" s="360">
        <v>20</v>
      </c>
      <c r="E460" s="360">
        <v>1986</v>
      </c>
      <c r="F460" s="361">
        <v>16.331</v>
      </c>
      <c r="G460" s="361">
        <v>2.090185</v>
      </c>
      <c r="H460" s="361">
        <v>3.2</v>
      </c>
      <c r="I460" s="361">
        <v>11.040818</v>
      </c>
      <c r="J460" s="361">
        <v>1094.49</v>
      </c>
      <c r="K460" s="361">
        <v>11.040818</v>
      </c>
      <c r="L460" s="361">
        <v>1094.49</v>
      </c>
      <c r="M460" s="362">
        <v>1.0087637164341383E-2</v>
      </c>
      <c r="N460" s="363">
        <v>68.888000000000005</v>
      </c>
      <c r="O460" s="363">
        <v>0.69491714897714918</v>
      </c>
      <c r="P460" s="363">
        <v>605.25822986048297</v>
      </c>
      <c r="Q460" s="364">
        <v>41.695028938628951</v>
      </c>
    </row>
    <row r="461" spans="1:17" ht="12.75" customHeight="1" x14ac:dyDescent="0.2">
      <c r="A461" s="49"/>
      <c r="B461" s="436" t="s">
        <v>35</v>
      </c>
      <c r="C461" s="383" t="s">
        <v>412</v>
      </c>
      <c r="D461" s="384">
        <v>18</v>
      </c>
      <c r="E461" s="384" t="s">
        <v>33</v>
      </c>
      <c r="F461" s="385">
        <v>14.91</v>
      </c>
      <c r="G461" s="385">
        <v>2.0796489999999999</v>
      </c>
      <c r="H461" s="385">
        <v>2.88</v>
      </c>
      <c r="I461" s="385">
        <v>9.9503510000000013</v>
      </c>
      <c r="J461" s="385">
        <v>980.91</v>
      </c>
      <c r="K461" s="385">
        <v>9.9503510000000013</v>
      </c>
      <c r="L461" s="385">
        <v>980.91</v>
      </c>
      <c r="M461" s="386">
        <v>1.0143999959221542E-2</v>
      </c>
      <c r="N461" s="387">
        <v>50.576000000000001</v>
      </c>
      <c r="O461" s="388">
        <v>0.5130429419375887</v>
      </c>
      <c r="P461" s="388">
        <v>608.63999755329246</v>
      </c>
      <c r="Q461" s="389">
        <v>30.782576516255318</v>
      </c>
    </row>
    <row r="462" spans="1:17" ht="12.75" customHeight="1" x14ac:dyDescent="0.2">
      <c r="A462" s="49"/>
      <c r="B462" s="437" t="s">
        <v>214</v>
      </c>
      <c r="C462" s="390" t="s">
        <v>675</v>
      </c>
      <c r="D462" s="391">
        <v>55</v>
      </c>
      <c r="E462" s="391" t="s">
        <v>33</v>
      </c>
      <c r="F462" s="392">
        <v>41.8</v>
      </c>
      <c r="G462" s="392">
        <v>7.3</v>
      </c>
      <c r="H462" s="392">
        <v>8.8000000000000007</v>
      </c>
      <c r="I462" s="392">
        <v>25.7</v>
      </c>
      <c r="J462" s="392">
        <v>2516.4</v>
      </c>
      <c r="K462" s="392">
        <v>25.7</v>
      </c>
      <c r="L462" s="392">
        <v>2516.4</v>
      </c>
      <c r="M462" s="393">
        <v>1.0200000000000001E-2</v>
      </c>
      <c r="N462" s="394">
        <v>43.4</v>
      </c>
      <c r="O462" s="395">
        <v>0.44</v>
      </c>
      <c r="P462" s="395">
        <v>612.03</v>
      </c>
      <c r="Q462" s="396">
        <v>26.56</v>
      </c>
    </row>
    <row r="463" spans="1:17" ht="12.75" customHeight="1" x14ac:dyDescent="0.2">
      <c r="A463" s="49"/>
      <c r="B463" s="437" t="s">
        <v>782</v>
      </c>
      <c r="C463" s="353" t="s">
        <v>766</v>
      </c>
      <c r="D463" s="354">
        <v>12</v>
      </c>
      <c r="E463" s="354">
        <v>1991</v>
      </c>
      <c r="F463" s="355">
        <v>11.56</v>
      </c>
      <c r="G463" s="355">
        <v>1.1654519999999999</v>
      </c>
      <c r="H463" s="355">
        <v>2</v>
      </c>
      <c r="I463" s="355">
        <v>8.3945500000000006</v>
      </c>
      <c r="J463" s="355">
        <v>818.44</v>
      </c>
      <c r="K463" s="355">
        <v>8.3945500000000006</v>
      </c>
      <c r="L463" s="355">
        <v>818.44</v>
      </c>
      <c r="M463" s="356">
        <v>1.0256768975123405E-2</v>
      </c>
      <c r="N463" s="357">
        <v>70.850000000000009</v>
      </c>
      <c r="O463" s="357">
        <v>0.72669208188749335</v>
      </c>
      <c r="P463" s="357">
        <v>615.40613850740431</v>
      </c>
      <c r="Q463" s="358">
        <v>43.601524913249605</v>
      </c>
    </row>
    <row r="464" spans="1:17" ht="12.75" customHeight="1" x14ac:dyDescent="0.2">
      <c r="A464" s="49"/>
      <c r="B464" s="436" t="s">
        <v>35</v>
      </c>
      <c r="C464" s="383" t="s">
        <v>413</v>
      </c>
      <c r="D464" s="384">
        <v>45</v>
      </c>
      <c r="E464" s="384" t="s">
        <v>33</v>
      </c>
      <c r="F464" s="385">
        <v>35.1</v>
      </c>
      <c r="G464" s="385">
        <v>3.6829000000000001</v>
      </c>
      <c r="H464" s="385">
        <v>7.2</v>
      </c>
      <c r="I464" s="385">
        <v>24.217100000000002</v>
      </c>
      <c r="J464" s="385">
        <v>2351.9</v>
      </c>
      <c r="K464" s="385">
        <v>24.217100000000002</v>
      </c>
      <c r="L464" s="385">
        <v>2351.9</v>
      </c>
      <c r="M464" s="386">
        <v>1.0296823844551214E-2</v>
      </c>
      <c r="N464" s="387">
        <v>50.576000000000001</v>
      </c>
      <c r="O464" s="388">
        <v>0.52077216276202221</v>
      </c>
      <c r="P464" s="388">
        <v>617.80943067307282</v>
      </c>
      <c r="Q464" s="389">
        <v>31.246329765721331</v>
      </c>
    </row>
    <row r="465" spans="1:17" ht="12.75" customHeight="1" x14ac:dyDescent="0.2">
      <c r="A465" s="49"/>
      <c r="B465" s="436" t="s">
        <v>35</v>
      </c>
      <c r="C465" s="383" t="s">
        <v>414</v>
      </c>
      <c r="D465" s="384">
        <v>45</v>
      </c>
      <c r="E465" s="384">
        <v>1985</v>
      </c>
      <c r="F465" s="385">
        <v>35.701000000000001</v>
      </c>
      <c r="G465" s="385">
        <v>4.47614</v>
      </c>
      <c r="H465" s="385">
        <v>7.2</v>
      </c>
      <c r="I465" s="385">
        <v>24.02486</v>
      </c>
      <c r="J465" s="385">
        <v>2329.63</v>
      </c>
      <c r="K465" s="385">
        <v>24.02486</v>
      </c>
      <c r="L465" s="385">
        <v>2329.63</v>
      </c>
      <c r="M465" s="386">
        <v>1.0312736357275618E-2</v>
      </c>
      <c r="N465" s="387">
        <v>50.576000000000001</v>
      </c>
      <c r="O465" s="388">
        <v>0.52157695400557169</v>
      </c>
      <c r="P465" s="388">
        <v>618.76418143653711</v>
      </c>
      <c r="Q465" s="389">
        <v>31.294617240334301</v>
      </c>
    </row>
    <row r="466" spans="1:17" ht="12.75" customHeight="1" x14ac:dyDescent="0.2">
      <c r="A466" s="49"/>
      <c r="B466" s="436" t="s">
        <v>287</v>
      </c>
      <c r="C466" s="331" t="s">
        <v>647</v>
      </c>
      <c r="D466" s="332">
        <v>24</v>
      </c>
      <c r="E466" s="332">
        <v>1963</v>
      </c>
      <c r="F466" s="333">
        <v>13.4</v>
      </c>
      <c r="G466" s="333">
        <v>2.105</v>
      </c>
      <c r="H466" s="333">
        <v>0.23</v>
      </c>
      <c r="I466" s="333">
        <v>11.06</v>
      </c>
      <c r="J466" s="333">
        <v>1066.5999999999999</v>
      </c>
      <c r="K466" s="333">
        <v>11.06</v>
      </c>
      <c r="L466" s="333">
        <v>1066.5999999999999</v>
      </c>
      <c r="M466" s="334">
        <v>1.0369398087380462E-2</v>
      </c>
      <c r="N466" s="335">
        <v>71.7</v>
      </c>
      <c r="O466" s="336">
        <v>0.74348584286517916</v>
      </c>
      <c r="P466" s="336">
        <v>622.16388524282775</v>
      </c>
      <c r="Q466" s="337">
        <v>44.609150571910753</v>
      </c>
    </row>
    <row r="467" spans="1:17" ht="12.75" customHeight="1" x14ac:dyDescent="0.2">
      <c r="A467" s="49"/>
      <c r="B467" s="436" t="s">
        <v>490</v>
      </c>
      <c r="C467" s="374" t="s">
        <v>474</v>
      </c>
      <c r="D467" s="375">
        <v>54</v>
      </c>
      <c r="E467" s="375">
        <v>1988</v>
      </c>
      <c r="F467" s="376">
        <v>48.314</v>
      </c>
      <c r="G467" s="376">
        <v>9.5348000000000006</v>
      </c>
      <c r="H467" s="376">
        <v>5.3</v>
      </c>
      <c r="I467" s="376">
        <v>33.479199999999999</v>
      </c>
      <c r="J467" s="376">
        <v>3227.04</v>
      </c>
      <c r="K467" s="376">
        <v>33.479199999999999</v>
      </c>
      <c r="L467" s="376">
        <v>3227.04</v>
      </c>
      <c r="M467" s="370">
        <v>1.037458475878824E-2</v>
      </c>
      <c r="N467" s="371">
        <v>44.9</v>
      </c>
      <c r="O467" s="372">
        <v>0.46581885566959197</v>
      </c>
      <c r="P467" s="372">
        <v>622.47508552729437</v>
      </c>
      <c r="Q467" s="373">
        <v>27.949131340175519</v>
      </c>
    </row>
    <row r="468" spans="1:17" ht="12.75" customHeight="1" x14ac:dyDescent="0.2">
      <c r="A468" s="49"/>
      <c r="B468" s="436" t="s">
        <v>35</v>
      </c>
      <c r="C468" s="383" t="s">
        <v>415</v>
      </c>
      <c r="D468" s="384">
        <v>35</v>
      </c>
      <c r="E468" s="384">
        <v>1990</v>
      </c>
      <c r="F468" s="385">
        <v>21.110000000000003</v>
      </c>
      <c r="G468" s="385">
        <v>2.4363800000000002</v>
      </c>
      <c r="H468" s="385">
        <v>0.33</v>
      </c>
      <c r="I468" s="385">
        <v>18.343620000000001</v>
      </c>
      <c r="J468" s="385">
        <v>1762.94</v>
      </c>
      <c r="K468" s="385">
        <v>18.343620000000001</v>
      </c>
      <c r="L468" s="385">
        <v>1762.94</v>
      </c>
      <c r="M468" s="386">
        <v>1.0405130066820199E-2</v>
      </c>
      <c r="N468" s="387">
        <v>50.576000000000001</v>
      </c>
      <c r="O468" s="388">
        <v>0.52624985825949844</v>
      </c>
      <c r="P468" s="388">
        <v>624.30780400921196</v>
      </c>
      <c r="Q468" s="389">
        <v>31.574991495569908</v>
      </c>
    </row>
    <row r="469" spans="1:17" ht="12.75" customHeight="1" x14ac:dyDescent="0.2">
      <c r="A469" s="49"/>
      <c r="B469" s="437" t="s">
        <v>214</v>
      </c>
      <c r="C469" s="390" t="s">
        <v>676</v>
      </c>
      <c r="D469" s="391">
        <v>10</v>
      </c>
      <c r="E469" s="391" t="s">
        <v>33</v>
      </c>
      <c r="F469" s="392">
        <v>8.8000000000000007</v>
      </c>
      <c r="G469" s="392">
        <v>1</v>
      </c>
      <c r="H469" s="392">
        <v>1.6</v>
      </c>
      <c r="I469" s="392">
        <v>6.2</v>
      </c>
      <c r="J469" s="392">
        <v>591.29999999999995</v>
      </c>
      <c r="K469" s="392">
        <v>6.2</v>
      </c>
      <c r="L469" s="392">
        <v>591.29999999999995</v>
      </c>
      <c r="M469" s="393">
        <v>1.042E-2</v>
      </c>
      <c r="N469" s="394">
        <v>43.4</v>
      </c>
      <c r="O469" s="395">
        <v>0.45</v>
      </c>
      <c r="P469" s="395">
        <v>625.37</v>
      </c>
      <c r="Q469" s="396">
        <v>27.14</v>
      </c>
    </row>
    <row r="470" spans="1:17" ht="12.75" customHeight="1" x14ac:dyDescent="0.2">
      <c r="A470" s="49"/>
      <c r="B470" s="437" t="s">
        <v>146</v>
      </c>
      <c r="C470" s="397" t="s">
        <v>131</v>
      </c>
      <c r="D470" s="398">
        <v>60</v>
      </c>
      <c r="E470" s="398">
        <v>1974</v>
      </c>
      <c r="F470" s="399">
        <v>47.49</v>
      </c>
      <c r="G470" s="399">
        <v>5.3331299999999997</v>
      </c>
      <c r="H470" s="399">
        <v>9.6</v>
      </c>
      <c r="I470" s="399">
        <v>32.556870000000004</v>
      </c>
      <c r="J470" s="399">
        <v>3118.24</v>
      </c>
      <c r="K470" s="399">
        <v>32.556870000000004</v>
      </c>
      <c r="L470" s="399">
        <v>3118.24</v>
      </c>
      <c r="M470" s="400">
        <v>1.0440783903740574E-2</v>
      </c>
      <c r="N470" s="401">
        <v>54.173000000000002</v>
      </c>
      <c r="O470" s="401">
        <v>0.56560858641733813</v>
      </c>
      <c r="P470" s="401">
        <v>626.44703422443445</v>
      </c>
      <c r="Q470" s="402">
        <v>33.936515185040285</v>
      </c>
    </row>
    <row r="471" spans="1:17" ht="12.75" customHeight="1" x14ac:dyDescent="0.2">
      <c r="A471" s="49"/>
      <c r="B471" s="436" t="s">
        <v>287</v>
      </c>
      <c r="C471" s="331" t="s">
        <v>285</v>
      </c>
      <c r="D471" s="332">
        <v>12</v>
      </c>
      <c r="E471" s="332">
        <v>1969</v>
      </c>
      <c r="F471" s="333">
        <v>10.5</v>
      </c>
      <c r="G471" s="333">
        <v>1.35</v>
      </c>
      <c r="H471" s="333">
        <v>1.92</v>
      </c>
      <c r="I471" s="333">
        <v>7.21</v>
      </c>
      <c r="J471" s="333">
        <v>688.96</v>
      </c>
      <c r="K471" s="333">
        <v>7.21</v>
      </c>
      <c r="L471" s="333">
        <v>688.96</v>
      </c>
      <c r="M471" s="334">
        <v>1.0465048769159312E-2</v>
      </c>
      <c r="N471" s="335">
        <v>71.7</v>
      </c>
      <c r="O471" s="336">
        <v>0.75034399674872265</v>
      </c>
      <c r="P471" s="336">
        <v>627.90292614955865</v>
      </c>
      <c r="Q471" s="337">
        <v>45.020639804923356</v>
      </c>
    </row>
    <row r="472" spans="1:17" ht="12.75" customHeight="1" x14ac:dyDescent="0.2">
      <c r="A472" s="49"/>
      <c r="B472" s="436" t="s">
        <v>287</v>
      </c>
      <c r="C472" s="331" t="s">
        <v>283</v>
      </c>
      <c r="D472" s="332">
        <v>35</v>
      </c>
      <c r="E472" s="332">
        <v>1985</v>
      </c>
      <c r="F472" s="333">
        <v>28</v>
      </c>
      <c r="G472" s="333">
        <v>3.145</v>
      </c>
      <c r="H472" s="333">
        <v>5.6</v>
      </c>
      <c r="I472" s="333">
        <v>19.25</v>
      </c>
      <c r="J472" s="333">
        <v>1839.15</v>
      </c>
      <c r="K472" s="333">
        <v>19.25</v>
      </c>
      <c r="L472" s="333">
        <v>1839.15</v>
      </c>
      <c r="M472" s="334">
        <v>1.0466791724437919E-2</v>
      </c>
      <c r="N472" s="335">
        <v>71.7</v>
      </c>
      <c r="O472" s="336">
        <v>0.75046896664219886</v>
      </c>
      <c r="P472" s="336">
        <v>628.00750346627512</v>
      </c>
      <c r="Q472" s="337">
        <v>45.028137998531932</v>
      </c>
    </row>
    <row r="473" spans="1:17" ht="12.75" customHeight="1" x14ac:dyDescent="0.2">
      <c r="A473" s="49"/>
      <c r="B473" s="436" t="s">
        <v>181</v>
      </c>
      <c r="C473" s="409" t="s">
        <v>174</v>
      </c>
      <c r="D473" s="410">
        <v>45</v>
      </c>
      <c r="E473" s="410">
        <v>1981</v>
      </c>
      <c r="F473" s="411">
        <v>34.400000000000006</v>
      </c>
      <c r="G473" s="411">
        <v>3.6</v>
      </c>
      <c r="H473" s="411">
        <v>7.2</v>
      </c>
      <c r="I473" s="411">
        <v>23.6</v>
      </c>
      <c r="J473" s="411">
        <v>2250.5500000000002</v>
      </c>
      <c r="K473" s="411">
        <v>23.6</v>
      </c>
      <c r="L473" s="411">
        <v>2250.5500000000002</v>
      </c>
      <c r="M473" s="334">
        <v>1.0486325564861922E-2</v>
      </c>
      <c r="N473" s="335">
        <v>58.3</v>
      </c>
      <c r="O473" s="336">
        <v>0.61135278043145003</v>
      </c>
      <c r="P473" s="336">
        <v>629.17953389171532</v>
      </c>
      <c r="Q473" s="337">
        <v>36.681166825887004</v>
      </c>
    </row>
    <row r="474" spans="1:17" ht="12.75" customHeight="1" x14ac:dyDescent="0.2">
      <c r="A474" s="49"/>
      <c r="B474" s="436" t="s">
        <v>107</v>
      </c>
      <c r="C474" s="365" t="s">
        <v>92</v>
      </c>
      <c r="D474" s="412">
        <v>76</v>
      </c>
      <c r="E474" s="367" t="s">
        <v>33</v>
      </c>
      <c r="F474" s="368">
        <v>24.3</v>
      </c>
      <c r="G474" s="368">
        <v>3.32</v>
      </c>
      <c r="H474" s="368">
        <v>0.71</v>
      </c>
      <c r="I474" s="368">
        <v>20.27</v>
      </c>
      <c r="J474" s="369">
        <v>1931.61</v>
      </c>
      <c r="K474" s="368">
        <v>20.27</v>
      </c>
      <c r="L474" s="369">
        <v>1931.61</v>
      </c>
      <c r="M474" s="370">
        <v>1.0489999999999999E-2</v>
      </c>
      <c r="N474" s="371">
        <v>56.7</v>
      </c>
      <c r="O474" s="372">
        <v>0.6</v>
      </c>
      <c r="P474" s="372">
        <v>629.63</v>
      </c>
      <c r="Q474" s="373">
        <v>35.700000000000003</v>
      </c>
    </row>
    <row r="475" spans="1:17" ht="12.75" customHeight="1" x14ac:dyDescent="0.2">
      <c r="A475" s="49"/>
      <c r="B475" s="437" t="s">
        <v>29</v>
      </c>
      <c r="C475" s="374" t="s">
        <v>332</v>
      </c>
      <c r="D475" s="375">
        <v>21</v>
      </c>
      <c r="E475" s="375">
        <v>1992</v>
      </c>
      <c r="F475" s="376">
        <v>17.760000000000002</v>
      </c>
      <c r="G475" s="376">
        <v>2.1059999999999999</v>
      </c>
      <c r="H475" s="376">
        <v>3.57</v>
      </c>
      <c r="I475" s="376">
        <v>12.084</v>
      </c>
      <c r="J475" s="376">
        <v>1231.32</v>
      </c>
      <c r="K475" s="376">
        <v>12.084</v>
      </c>
      <c r="L475" s="376">
        <v>1151.18</v>
      </c>
      <c r="M475" s="370">
        <f>K475/L475</f>
        <v>1.049705519553849E-2</v>
      </c>
      <c r="N475" s="371">
        <v>64.745999999999995</v>
      </c>
      <c r="O475" s="372">
        <f>M475*N475</f>
        <v>0.67964233569033505</v>
      </c>
      <c r="P475" s="372">
        <f>M475*60*1000</f>
        <v>629.82331173230943</v>
      </c>
      <c r="Q475" s="373">
        <f>P475*N475/1000</f>
        <v>40.778540141420102</v>
      </c>
    </row>
    <row r="476" spans="1:17" ht="12.75" customHeight="1" x14ac:dyDescent="0.2">
      <c r="A476" s="49"/>
      <c r="B476" s="437" t="s">
        <v>214</v>
      </c>
      <c r="C476" s="390" t="s">
        <v>677</v>
      </c>
      <c r="D476" s="391">
        <v>60</v>
      </c>
      <c r="E476" s="391" t="s">
        <v>33</v>
      </c>
      <c r="F476" s="392">
        <v>51</v>
      </c>
      <c r="G476" s="392">
        <v>7.8</v>
      </c>
      <c r="H476" s="392">
        <v>9.6</v>
      </c>
      <c r="I476" s="392">
        <v>33.6</v>
      </c>
      <c r="J476" s="392">
        <v>3199</v>
      </c>
      <c r="K476" s="392">
        <v>33.6</v>
      </c>
      <c r="L476" s="392">
        <v>3199</v>
      </c>
      <c r="M476" s="393">
        <v>1.051E-2</v>
      </c>
      <c r="N476" s="394">
        <v>43.4</v>
      </c>
      <c r="O476" s="395">
        <v>0.46</v>
      </c>
      <c r="P476" s="395">
        <v>630.9</v>
      </c>
      <c r="Q476" s="396">
        <v>27.38</v>
      </c>
    </row>
    <row r="477" spans="1:17" ht="12.75" customHeight="1" x14ac:dyDescent="0.2">
      <c r="A477" s="49"/>
      <c r="B477" s="437" t="s">
        <v>807</v>
      </c>
      <c r="C477" s="359" t="s">
        <v>805</v>
      </c>
      <c r="D477" s="360">
        <v>20</v>
      </c>
      <c r="E477" s="360">
        <v>1985</v>
      </c>
      <c r="F477" s="361">
        <v>16.754999999999999</v>
      </c>
      <c r="G477" s="361">
        <v>2.561671</v>
      </c>
      <c r="H477" s="361">
        <v>3.2</v>
      </c>
      <c r="I477" s="361">
        <v>10.993331</v>
      </c>
      <c r="J477" s="361">
        <v>1045.6199999999999</v>
      </c>
      <c r="K477" s="361">
        <v>10.993331</v>
      </c>
      <c r="L477" s="361">
        <v>1045.6199999999999</v>
      </c>
      <c r="M477" s="362">
        <v>1.0513696180256691E-2</v>
      </c>
      <c r="N477" s="363">
        <v>68.888000000000005</v>
      </c>
      <c r="O477" s="363">
        <v>0.72426750246552296</v>
      </c>
      <c r="P477" s="363">
        <v>630.82177081540146</v>
      </c>
      <c r="Q477" s="364">
        <v>43.456050147931386</v>
      </c>
    </row>
    <row r="478" spans="1:17" ht="12.75" customHeight="1" x14ac:dyDescent="0.2">
      <c r="A478" s="49"/>
      <c r="B478" s="436" t="s">
        <v>181</v>
      </c>
      <c r="C478" s="409" t="s">
        <v>166</v>
      </c>
      <c r="D478" s="410">
        <v>20</v>
      </c>
      <c r="E478" s="410">
        <v>1991</v>
      </c>
      <c r="F478" s="411">
        <v>15.600000000000001</v>
      </c>
      <c r="G478" s="411">
        <v>1.1000000000000001</v>
      </c>
      <c r="H478" s="411">
        <v>3.2</v>
      </c>
      <c r="I478" s="411">
        <v>11.3</v>
      </c>
      <c r="J478" s="411">
        <v>1074.5999999999999</v>
      </c>
      <c r="K478" s="411">
        <v>11.3</v>
      </c>
      <c r="L478" s="411">
        <v>1074.5999999999999</v>
      </c>
      <c r="M478" s="334">
        <v>1.0515540666294437E-2</v>
      </c>
      <c r="N478" s="335">
        <v>58.3</v>
      </c>
      <c r="O478" s="336">
        <v>0.61305602084496558</v>
      </c>
      <c r="P478" s="336">
        <v>630.93243997766626</v>
      </c>
      <c r="Q478" s="337">
        <v>36.783361250697943</v>
      </c>
    </row>
    <row r="479" spans="1:17" ht="12.75" customHeight="1" x14ac:dyDescent="0.2">
      <c r="A479" s="49"/>
      <c r="B479" s="436" t="s">
        <v>35</v>
      </c>
      <c r="C479" s="383" t="s">
        <v>220</v>
      </c>
      <c r="D479" s="384">
        <v>30</v>
      </c>
      <c r="E479" s="384">
        <v>1986</v>
      </c>
      <c r="F479" s="385">
        <v>23.914999999999999</v>
      </c>
      <c r="G479" s="385">
        <v>3.1729599999999998</v>
      </c>
      <c r="H479" s="385">
        <v>4.8</v>
      </c>
      <c r="I479" s="385">
        <v>15.94204</v>
      </c>
      <c r="J479" s="385">
        <v>1510.75</v>
      </c>
      <c r="K479" s="385">
        <v>15.94204</v>
      </c>
      <c r="L479" s="385">
        <v>1510.75</v>
      </c>
      <c r="M479" s="386">
        <v>1.0552401125268906E-2</v>
      </c>
      <c r="N479" s="387">
        <v>50.576000000000001</v>
      </c>
      <c r="O479" s="388">
        <v>0.53369823931160021</v>
      </c>
      <c r="P479" s="388">
        <v>633.14406751613444</v>
      </c>
      <c r="Q479" s="389">
        <v>32.021894358696017</v>
      </c>
    </row>
    <row r="480" spans="1:17" ht="12.75" customHeight="1" x14ac:dyDescent="0.2">
      <c r="A480" s="49"/>
      <c r="B480" s="436" t="s">
        <v>35</v>
      </c>
      <c r="C480" s="383" t="s">
        <v>416</v>
      </c>
      <c r="D480" s="384">
        <v>72</v>
      </c>
      <c r="E480" s="384">
        <v>1982</v>
      </c>
      <c r="F480" s="385">
        <v>38.966999999999999</v>
      </c>
      <c r="G480" s="385">
        <v>5.0994000000000002</v>
      </c>
      <c r="H480" s="385">
        <v>11.52</v>
      </c>
      <c r="I480" s="385">
        <v>22.347600000000003</v>
      </c>
      <c r="J480" s="385">
        <v>2117.3200000000002</v>
      </c>
      <c r="K480" s="385">
        <v>22.347600000000003</v>
      </c>
      <c r="L480" s="385">
        <v>2117.3200000000002</v>
      </c>
      <c r="M480" s="386">
        <v>1.0554663442465004E-2</v>
      </c>
      <c r="N480" s="387">
        <v>50.576000000000001</v>
      </c>
      <c r="O480" s="388">
        <v>0.53381265826611002</v>
      </c>
      <c r="P480" s="388">
        <v>633.27980654790031</v>
      </c>
      <c r="Q480" s="389">
        <v>32.028759495966604</v>
      </c>
    </row>
    <row r="481" spans="1:17" ht="12.75" customHeight="1" x14ac:dyDescent="0.2">
      <c r="A481" s="49"/>
      <c r="B481" s="436" t="s">
        <v>35</v>
      </c>
      <c r="C481" s="383" t="s">
        <v>417</v>
      </c>
      <c r="D481" s="384">
        <v>20</v>
      </c>
      <c r="E481" s="384" t="s">
        <v>33</v>
      </c>
      <c r="F481" s="385">
        <v>18.61</v>
      </c>
      <c r="G481" s="385">
        <v>1.64314</v>
      </c>
      <c r="H481" s="385">
        <v>3.2</v>
      </c>
      <c r="I481" s="385">
        <v>13.766859999999999</v>
      </c>
      <c r="J481" s="385">
        <v>1300.99</v>
      </c>
      <c r="K481" s="385">
        <v>13.766859999999999</v>
      </c>
      <c r="L481" s="385">
        <v>1300.99</v>
      </c>
      <c r="M481" s="386">
        <v>1.0581833834233929E-2</v>
      </c>
      <c r="N481" s="387">
        <v>50.576000000000001</v>
      </c>
      <c r="O481" s="388">
        <v>0.53518682800021522</v>
      </c>
      <c r="P481" s="388">
        <v>634.91003005403581</v>
      </c>
      <c r="Q481" s="389">
        <v>32.111209680012912</v>
      </c>
    </row>
    <row r="482" spans="1:17" ht="12.75" customHeight="1" x14ac:dyDescent="0.2">
      <c r="A482" s="49"/>
      <c r="B482" s="437" t="s">
        <v>807</v>
      </c>
      <c r="C482" s="359" t="s">
        <v>806</v>
      </c>
      <c r="D482" s="360">
        <v>20</v>
      </c>
      <c r="E482" s="360">
        <v>1985</v>
      </c>
      <c r="F482" s="361">
        <v>16.734999999999999</v>
      </c>
      <c r="G482" s="361">
        <v>1.8969529999999999</v>
      </c>
      <c r="H482" s="361">
        <v>3.2</v>
      </c>
      <c r="I482" s="361">
        <v>11.638052</v>
      </c>
      <c r="J482" s="361">
        <v>1099.8</v>
      </c>
      <c r="K482" s="361">
        <v>11.638052</v>
      </c>
      <c r="L482" s="361">
        <v>1099.8</v>
      </c>
      <c r="M482" s="362">
        <v>1.0581971267503184E-2</v>
      </c>
      <c r="N482" s="363">
        <v>68.888000000000005</v>
      </c>
      <c r="O482" s="363">
        <v>0.72897083667575935</v>
      </c>
      <c r="P482" s="363">
        <v>634.91827605019103</v>
      </c>
      <c r="Q482" s="364">
        <v>43.738250200545558</v>
      </c>
    </row>
    <row r="483" spans="1:17" ht="12.75" customHeight="1" x14ac:dyDescent="0.2">
      <c r="A483" s="49"/>
      <c r="B483" s="436" t="s">
        <v>287</v>
      </c>
      <c r="C483" s="331" t="s">
        <v>284</v>
      </c>
      <c r="D483" s="332">
        <v>22</v>
      </c>
      <c r="E483" s="332">
        <v>1977</v>
      </c>
      <c r="F483" s="333">
        <v>17.2</v>
      </c>
      <c r="G483" s="333">
        <v>1.61</v>
      </c>
      <c r="H483" s="333">
        <v>3.52</v>
      </c>
      <c r="I483" s="333">
        <v>11.97</v>
      </c>
      <c r="J483" s="333">
        <v>1130.1500000000001</v>
      </c>
      <c r="K483" s="333">
        <v>11.97</v>
      </c>
      <c r="L483" s="333">
        <v>1130.1500000000001</v>
      </c>
      <c r="M483" s="334">
        <v>1.0591514400743263E-2</v>
      </c>
      <c r="N483" s="335">
        <v>71.7</v>
      </c>
      <c r="O483" s="336">
        <v>0.759411582533292</v>
      </c>
      <c r="P483" s="336">
        <v>635.49086404459581</v>
      </c>
      <c r="Q483" s="337">
        <v>45.564694951997524</v>
      </c>
    </row>
    <row r="484" spans="1:17" ht="12.75" customHeight="1" x14ac:dyDescent="0.2">
      <c r="A484" s="49"/>
      <c r="B484" s="436" t="s">
        <v>884</v>
      </c>
      <c r="C484" s="377" t="s">
        <v>873</v>
      </c>
      <c r="D484" s="378">
        <v>22</v>
      </c>
      <c r="E484" s="378">
        <v>1991</v>
      </c>
      <c r="F484" s="379">
        <v>18.843</v>
      </c>
      <c r="G484" s="379">
        <v>2.9733000000000001</v>
      </c>
      <c r="H484" s="379">
        <v>3.52</v>
      </c>
      <c r="I484" s="379">
        <v>12.349698</v>
      </c>
      <c r="J484" s="379">
        <v>1164.8399999999999</v>
      </c>
      <c r="K484" s="379">
        <v>12.349698</v>
      </c>
      <c r="L484" s="379">
        <v>1164.8399999999999</v>
      </c>
      <c r="M484" s="380">
        <v>1.0602055217884002E-2</v>
      </c>
      <c r="N484" s="381">
        <v>87.853999999999999</v>
      </c>
      <c r="O484" s="381">
        <v>0.9314329591119811</v>
      </c>
      <c r="P484" s="381">
        <v>636.12331307304021</v>
      </c>
      <c r="Q484" s="382">
        <v>55.885977546718877</v>
      </c>
    </row>
    <row r="485" spans="1:17" ht="12.75" customHeight="1" x14ac:dyDescent="0.2">
      <c r="A485" s="49"/>
      <c r="B485" s="436" t="s">
        <v>832</v>
      </c>
      <c r="C485" s="344" t="s">
        <v>821</v>
      </c>
      <c r="D485" s="339">
        <v>52</v>
      </c>
      <c r="E485" s="339">
        <v>1994</v>
      </c>
      <c r="F485" s="340">
        <v>48.055</v>
      </c>
      <c r="G485" s="340">
        <v>7.8590999999999998</v>
      </c>
      <c r="H485" s="340">
        <v>8.32</v>
      </c>
      <c r="I485" s="340">
        <v>31.875900000000001</v>
      </c>
      <c r="J485" s="340">
        <v>3006.49</v>
      </c>
      <c r="K485" s="340">
        <v>31.875900000000001</v>
      </c>
      <c r="L485" s="340">
        <v>3006.49</v>
      </c>
      <c r="M485" s="341">
        <v>1.0602363553512569E-2</v>
      </c>
      <c r="N485" s="342">
        <v>57.661000000000001</v>
      </c>
      <c r="O485" s="342">
        <v>0.61134288485908828</v>
      </c>
      <c r="P485" s="342">
        <v>636.14181321075409</v>
      </c>
      <c r="Q485" s="343">
        <v>36.680573091545298</v>
      </c>
    </row>
    <row r="486" spans="1:17" ht="12.75" customHeight="1" x14ac:dyDescent="0.2">
      <c r="A486" s="49"/>
      <c r="B486" s="436" t="s">
        <v>35</v>
      </c>
      <c r="C486" s="383" t="s">
        <v>34</v>
      </c>
      <c r="D486" s="384">
        <v>50</v>
      </c>
      <c r="E486" s="384">
        <v>1981</v>
      </c>
      <c r="F486" s="385">
        <v>18.222000000000001</v>
      </c>
      <c r="G486" s="385">
        <v>0</v>
      </c>
      <c r="H486" s="385">
        <v>0</v>
      </c>
      <c r="I486" s="385">
        <v>18.222000000000001</v>
      </c>
      <c r="J486" s="385">
        <v>1718.54</v>
      </c>
      <c r="K486" s="385">
        <v>18.222000000000001</v>
      </c>
      <c r="L486" s="385">
        <v>1718.54</v>
      </c>
      <c r="M486" s="386">
        <v>1.0603186425686922E-2</v>
      </c>
      <c r="N486" s="387">
        <v>50.576000000000001</v>
      </c>
      <c r="O486" s="388">
        <v>0.5362667566655418</v>
      </c>
      <c r="P486" s="388">
        <v>636.1911855412153</v>
      </c>
      <c r="Q486" s="389">
        <v>32.176005399932507</v>
      </c>
    </row>
    <row r="487" spans="1:17" ht="12.75" customHeight="1" x14ac:dyDescent="0.2">
      <c r="A487" s="49"/>
      <c r="B487" s="437" t="s">
        <v>782</v>
      </c>
      <c r="C487" s="353" t="s">
        <v>767</v>
      </c>
      <c r="D487" s="354">
        <v>9</v>
      </c>
      <c r="E487" s="354">
        <v>1986</v>
      </c>
      <c r="F487" s="355">
        <v>6.7556000000000003</v>
      </c>
      <c r="G487" s="355">
        <v>0.21399599999999999</v>
      </c>
      <c r="H487" s="355">
        <v>0.84989499999999996</v>
      </c>
      <c r="I487" s="355">
        <v>5.6917109999999997</v>
      </c>
      <c r="J487" s="355">
        <v>536.30999999999995</v>
      </c>
      <c r="K487" s="355">
        <v>5.6917109999999997</v>
      </c>
      <c r="L487" s="355">
        <v>536.30999999999995</v>
      </c>
      <c r="M487" s="356">
        <v>1.0612725848856072E-2</v>
      </c>
      <c r="N487" s="357">
        <v>70.850000000000009</v>
      </c>
      <c r="O487" s="357">
        <v>0.75191162639145281</v>
      </c>
      <c r="P487" s="357">
        <v>636.76355093136431</v>
      </c>
      <c r="Q487" s="358">
        <v>45.114697583487171</v>
      </c>
    </row>
    <row r="488" spans="1:17" ht="12.75" customHeight="1" x14ac:dyDescent="0.2">
      <c r="A488" s="49"/>
      <c r="B488" s="437" t="s">
        <v>32</v>
      </c>
      <c r="C488" s="383" t="s">
        <v>389</v>
      </c>
      <c r="D488" s="384">
        <v>30</v>
      </c>
      <c r="E488" s="384">
        <v>1991</v>
      </c>
      <c r="F488" s="385">
        <v>23.792000000000002</v>
      </c>
      <c r="G488" s="385">
        <v>2.125</v>
      </c>
      <c r="H488" s="385">
        <v>4.8</v>
      </c>
      <c r="I488" s="385">
        <v>16.866</v>
      </c>
      <c r="J488" s="385">
        <v>1585.55</v>
      </c>
      <c r="K488" s="385">
        <v>16.866</v>
      </c>
      <c r="L488" s="385">
        <v>1585.55</v>
      </c>
      <c r="M488" s="386">
        <v>1.0637318280722778E-2</v>
      </c>
      <c r="N488" s="387">
        <v>63</v>
      </c>
      <c r="O488" s="388">
        <v>0.67015105168553502</v>
      </c>
      <c r="P488" s="388">
        <v>638.23909684336661</v>
      </c>
      <c r="Q488" s="389">
        <v>40.209063101132095</v>
      </c>
    </row>
    <row r="489" spans="1:17" ht="12.75" customHeight="1" x14ac:dyDescent="0.2">
      <c r="A489" s="49"/>
      <c r="B489" s="437" t="s">
        <v>29</v>
      </c>
      <c r="C489" s="374" t="s">
        <v>334</v>
      </c>
      <c r="D489" s="375">
        <v>20</v>
      </c>
      <c r="E489" s="375">
        <v>1992</v>
      </c>
      <c r="F489" s="376">
        <v>16.920000000000002</v>
      </c>
      <c r="G489" s="376">
        <v>1.391</v>
      </c>
      <c r="H489" s="376">
        <v>2.88</v>
      </c>
      <c r="I489" s="376">
        <v>12.648999999999999</v>
      </c>
      <c r="J489" s="376">
        <v>1279.3699999999999</v>
      </c>
      <c r="K489" s="376">
        <v>12.648999999999999</v>
      </c>
      <c r="L489" s="376">
        <v>1187.8</v>
      </c>
      <c r="M489" s="370">
        <f>K489/L489</f>
        <v>1.0649099174945277E-2</v>
      </c>
      <c r="N489" s="371">
        <v>64.745999999999995</v>
      </c>
      <c r="O489" s="372">
        <f>M489*N489</f>
        <v>0.68948657518100687</v>
      </c>
      <c r="P489" s="372">
        <f>M489*60*1000</f>
        <v>638.9459504967167</v>
      </c>
      <c r="Q489" s="373">
        <f>P489*N489/1000</f>
        <v>41.369194510860417</v>
      </c>
    </row>
    <row r="490" spans="1:17" ht="12.75" customHeight="1" x14ac:dyDescent="0.2">
      <c r="A490" s="49"/>
      <c r="B490" s="437" t="s">
        <v>449</v>
      </c>
      <c r="C490" s="346" t="s">
        <v>46</v>
      </c>
      <c r="D490" s="347">
        <v>59</v>
      </c>
      <c r="E490" s="347">
        <v>1981</v>
      </c>
      <c r="F490" s="348">
        <v>54.48</v>
      </c>
      <c r="G490" s="349">
        <v>8.4665099999999995</v>
      </c>
      <c r="H490" s="349">
        <v>9.6</v>
      </c>
      <c r="I490" s="348">
        <v>36.413489999999996</v>
      </c>
      <c r="J490" s="348">
        <v>3418.76</v>
      </c>
      <c r="K490" s="348">
        <v>35.748010453263753</v>
      </c>
      <c r="L490" s="348">
        <v>3356.28</v>
      </c>
      <c r="M490" s="350">
        <v>1.0651081093729888E-2</v>
      </c>
      <c r="N490" s="351">
        <v>45.234999999999999</v>
      </c>
      <c r="O490" s="351">
        <v>0.48</v>
      </c>
      <c r="P490" s="351">
        <v>639.06486562379325</v>
      </c>
      <c r="Q490" s="352">
        <v>28.91</v>
      </c>
    </row>
    <row r="491" spans="1:17" ht="12.75" customHeight="1" x14ac:dyDescent="0.2">
      <c r="A491" s="49"/>
      <c r="B491" s="436" t="s">
        <v>287</v>
      </c>
      <c r="C491" s="331" t="s">
        <v>648</v>
      </c>
      <c r="D491" s="332">
        <v>10</v>
      </c>
      <c r="E491" s="332">
        <v>1978</v>
      </c>
      <c r="F491" s="333">
        <v>7.35</v>
      </c>
      <c r="G491" s="333">
        <v>0.77800000000000002</v>
      </c>
      <c r="H491" s="333">
        <v>1.29</v>
      </c>
      <c r="I491" s="333">
        <v>5.28</v>
      </c>
      <c r="J491" s="333">
        <v>494.78</v>
      </c>
      <c r="K491" s="333">
        <v>5.28</v>
      </c>
      <c r="L491" s="333">
        <v>494.78</v>
      </c>
      <c r="M491" s="334">
        <v>1.0671409515340152E-2</v>
      </c>
      <c r="N491" s="335">
        <v>71.7</v>
      </c>
      <c r="O491" s="336">
        <v>0.76514006224988895</v>
      </c>
      <c r="P491" s="336">
        <v>640.28457092040912</v>
      </c>
      <c r="Q491" s="337">
        <v>45.908403734993335</v>
      </c>
    </row>
    <row r="492" spans="1:17" ht="12.75" customHeight="1" x14ac:dyDescent="0.2">
      <c r="A492" s="49"/>
      <c r="B492" s="436" t="s">
        <v>35</v>
      </c>
      <c r="C492" s="383" t="s">
        <v>418</v>
      </c>
      <c r="D492" s="384">
        <v>45</v>
      </c>
      <c r="E492" s="384">
        <v>1978</v>
      </c>
      <c r="F492" s="385">
        <v>37.109000000000002</v>
      </c>
      <c r="G492" s="385">
        <v>4.8161000000000005</v>
      </c>
      <c r="H492" s="385">
        <v>7.2</v>
      </c>
      <c r="I492" s="385">
        <v>25.0929</v>
      </c>
      <c r="J492" s="385">
        <v>2335.67</v>
      </c>
      <c r="K492" s="385">
        <v>25.0929</v>
      </c>
      <c r="L492" s="385">
        <v>2335.67</v>
      </c>
      <c r="M492" s="386">
        <v>1.0743341311058497E-2</v>
      </c>
      <c r="N492" s="387">
        <v>50.576000000000001</v>
      </c>
      <c r="O492" s="388">
        <v>0.5433552301480945</v>
      </c>
      <c r="P492" s="388">
        <v>644.60047866350976</v>
      </c>
      <c r="Q492" s="389">
        <v>32.601313808885671</v>
      </c>
    </row>
    <row r="493" spans="1:17" ht="12.75" customHeight="1" x14ac:dyDescent="0.2">
      <c r="A493" s="49"/>
      <c r="B493" s="437" t="s">
        <v>146</v>
      </c>
      <c r="C493" s="397" t="s">
        <v>110</v>
      </c>
      <c r="D493" s="398">
        <v>45</v>
      </c>
      <c r="E493" s="398">
        <v>1995</v>
      </c>
      <c r="F493" s="399">
        <v>41.97</v>
      </c>
      <c r="G493" s="413">
        <v>4.3095999999999997</v>
      </c>
      <c r="H493" s="399">
        <v>7.04</v>
      </c>
      <c r="I493" s="399">
        <v>30.62041</v>
      </c>
      <c r="J493" s="399">
        <v>2837.16</v>
      </c>
      <c r="K493" s="399">
        <v>30.62041</v>
      </c>
      <c r="L493" s="399">
        <v>2837.16</v>
      </c>
      <c r="M493" s="400">
        <v>1.0792627134176431E-2</v>
      </c>
      <c r="N493" s="401">
        <v>54.173000000000002</v>
      </c>
      <c r="O493" s="401">
        <v>0.5846689897397398</v>
      </c>
      <c r="P493" s="401">
        <v>647.55762805058589</v>
      </c>
      <c r="Q493" s="402">
        <v>35.080139384384388</v>
      </c>
    </row>
    <row r="494" spans="1:17" ht="12.75" customHeight="1" x14ac:dyDescent="0.2">
      <c r="A494" s="49"/>
      <c r="B494" s="436" t="s">
        <v>181</v>
      </c>
      <c r="C494" s="409" t="s">
        <v>161</v>
      </c>
      <c r="D494" s="410">
        <v>21</v>
      </c>
      <c r="E494" s="410">
        <v>1998</v>
      </c>
      <c r="F494" s="411">
        <v>17.34</v>
      </c>
      <c r="G494" s="411">
        <v>1.22</v>
      </c>
      <c r="H494" s="411">
        <v>3.4</v>
      </c>
      <c r="I494" s="411">
        <v>12.72</v>
      </c>
      <c r="J494" s="411">
        <v>1178.27</v>
      </c>
      <c r="K494" s="411">
        <v>12.72</v>
      </c>
      <c r="L494" s="411">
        <v>1178.27</v>
      </c>
      <c r="M494" s="334">
        <v>1.0795488300644165E-2</v>
      </c>
      <c r="N494" s="335">
        <v>58.3</v>
      </c>
      <c r="O494" s="336">
        <v>0.62937696792755482</v>
      </c>
      <c r="P494" s="336">
        <v>647.72929803864986</v>
      </c>
      <c r="Q494" s="337">
        <v>37.762618075653286</v>
      </c>
    </row>
    <row r="495" spans="1:17" ht="12.75" customHeight="1" x14ac:dyDescent="0.2">
      <c r="A495" s="49"/>
      <c r="B495" s="436" t="s">
        <v>287</v>
      </c>
      <c r="C495" s="331" t="s">
        <v>649</v>
      </c>
      <c r="D495" s="332">
        <v>12</v>
      </c>
      <c r="E495" s="332">
        <v>1977</v>
      </c>
      <c r="F495" s="333">
        <v>8.44</v>
      </c>
      <c r="G495" s="333">
        <v>0.95199999999999996</v>
      </c>
      <c r="H495" s="333">
        <v>1.92</v>
      </c>
      <c r="I495" s="333">
        <v>5.56</v>
      </c>
      <c r="J495" s="333">
        <v>514.64</v>
      </c>
      <c r="K495" s="333">
        <v>5.56</v>
      </c>
      <c r="L495" s="333">
        <v>514.64</v>
      </c>
      <c r="M495" s="334">
        <v>1.0803668583864449E-2</v>
      </c>
      <c r="N495" s="335">
        <v>71.7</v>
      </c>
      <c r="O495" s="336">
        <v>0.77462303746308103</v>
      </c>
      <c r="P495" s="336">
        <v>648.22011503186695</v>
      </c>
      <c r="Q495" s="337">
        <v>46.47738224778486</v>
      </c>
    </row>
    <row r="496" spans="1:17" ht="12.75" customHeight="1" x14ac:dyDescent="0.2">
      <c r="A496" s="49"/>
      <c r="B496" s="436" t="s">
        <v>565</v>
      </c>
      <c r="C496" s="383" t="s">
        <v>549</v>
      </c>
      <c r="D496" s="384">
        <v>30</v>
      </c>
      <c r="E496" s="384">
        <v>1991</v>
      </c>
      <c r="F496" s="385">
        <v>25.004000000000001</v>
      </c>
      <c r="G496" s="385">
        <v>3.1625999999999999</v>
      </c>
      <c r="H496" s="385">
        <v>4.72</v>
      </c>
      <c r="I496" s="385">
        <v>17.121400000000001</v>
      </c>
      <c r="J496" s="385">
        <v>1580.37</v>
      </c>
      <c r="K496" s="385">
        <v>17.121400000000001</v>
      </c>
      <c r="L496" s="385">
        <v>1580.37</v>
      </c>
      <c r="M496" s="386">
        <v>1.0833792086663251E-2</v>
      </c>
      <c r="N496" s="387">
        <v>52.756</v>
      </c>
      <c r="O496" s="388">
        <v>0.57154753532400648</v>
      </c>
      <c r="P496" s="388">
        <v>650.02752519979515</v>
      </c>
      <c r="Q496" s="389">
        <v>34.292852119440397</v>
      </c>
    </row>
    <row r="497" spans="1:17" ht="12.75" customHeight="1" x14ac:dyDescent="0.2">
      <c r="A497" s="49"/>
      <c r="B497" s="437" t="s">
        <v>214</v>
      </c>
      <c r="C497" s="390" t="s">
        <v>678</v>
      </c>
      <c r="D497" s="391">
        <v>12</v>
      </c>
      <c r="E497" s="391">
        <v>1994</v>
      </c>
      <c r="F497" s="392">
        <v>10.4</v>
      </c>
      <c r="G497" s="392">
        <v>0.8</v>
      </c>
      <c r="H497" s="392">
        <v>1.9</v>
      </c>
      <c r="I497" s="392">
        <v>7.7</v>
      </c>
      <c r="J497" s="392">
        <v>706</v>
      </c>
      <c r="K497" s="392">
        <v>7.7</v>
      </c>
      <c r="L497" s="392">
        <v>706</v>
      </c>
      <c r="M497" s="393">
        <v>1.085E-2</v>
      </c>
      <c r="N497" s="394">
        <v>43.4</v>
      </c>
      <c r="O497" s="395">
        <v>0.47</v>
      </c>
      <c r="P497" s="395">
        <v>651.15</v>
      </c>
      <c r="Q497" s="396">
        <v>28.26</v>
      </c>
    </row>
    <row r="498" spans="1:17" ht="12.75" customHeight="1" x14ac:dyDescent="0.2">
      <c r="A498" s="49"/>
      <c r="B498" s="436" t="s">
        <v>287</v>
      </c>
      <c r="C498" s="331" t="s">
        <v>286</v>
      </c>
      <c r="D498" s="332">
        <v>12</v>
      </c>
      <c r="E498" s="332">
        <v>1963</v>
      </c>
      <c r="F498" s="333">
        <v>8.27</v>
      </c>
      <c r="G498" s="333">
        <v>0.96299999999999997</v>
      </c>
      <c r="H498" s="333">
        <v>1.92</v>
      </c>
      <c r="I498" s="333">
        <v>5.38</v>
      </c>
      <c r="J498" s="333">
        <v>495.62</v>
      </c>
      <c r="K498" s="333">
        <v>5.38</v>
      </c>
      <c r="L498" s="333">
        <v>495.62</v>
      </c>
      <c r="M498" s="334">
        <v>1.0855090593599934E-2</v>
      </c>
      <c r="N498" s="335">
        <v>71.7</v>
      </c>
      <c r="O498" s="336">
        <v>0.77830999556111535</v>
      </c>
      <c r="P498" s="336">
        <v>651.30543561599609</v>
      </c>
      <c r="Q498" s="337">
        <v>46.698599733666924</v>
      </c>
    </row>
    <row r="499" spans="1:17" ht="12.75" customHeight="1" x14ac:dyDescent="0.2">
      <c r="A499" s="49"/>
      <c r="B499" s="437" t="s">
        <v>352</v>
      </c>
      <c r="C499" s="374" t="s">
        <v>349</v>
      </c>
      <c r="D499" s="375">
        <v>16</v>
      </c>
      <c r="E499" s="375">
        <v>1990</v>
      </c>
      <c r="F499" s="376">
        <v>14.8</v>
      </c>
      <c r="G499" s="376">
        <v>2.29</v>
      </c>
      <c r="H499" s="376">
        <v>2.56</v>
      </c>
      <c r="I499" s="376">
        <v>9.9450000000000003</v>
      </c>
      <c r="J499" s="376">
        <v>912</v>
      </c>
      <c r="K499" s="376">
        <v>9.9</v>
      </c>
      <c r="L499" s="376">
        <v>912</v>
      </c>
      <c r="M499" s="370">
        <f>K499/L499</f>
        <v>1.0855263157894738E-2</v>
      </c>
      <c r="N499" s="371">
        <v>52.97</v>
      </c>
      <c r="O499" s="372">
        <f>M499*N499</f>
        <v>0.57500328947368429</v>
      </c>
      <c r="P499" s="372">
        <f>M499*60*1000</f>
        <v>651.31578947368428</v>
      </c>
      <c r="Q499" s="373">
        <f>P499*N499/1000</f>
        <v>34.500197368421055</v>
      </c>
    </row>
    <row r="500" spans="1:17" ht="12.75" customHeight="1" x14ac:dyDescent="0.2">
      <c r="A500" s="49"/>
      <c r="B500" s="436" t="s">
        <v>565</v>
      </c>
      <c r="C500" s="383" t="s">
        <v>550</v>
      </c>
      <c r="D500" s="384">
        <v>60</v>
      </c>
      <c r="E500" s="384">
        <v>1986</v>
      </c>
      <c r="F500" s="385">
        <v>37.887999999999998</v>
      </c>
      <c r="G500" s="385">
        <v>3.0571799999999998</v>
      </c>
      <c r="H500" s="385">
        <v>9.3989999999999991</v>
      </c>
      <c r="I500" s="385">
        <v>25.431819999999998</v>
      </c>
      <c r="J500" s="385">
        <v>2341.37</v>
      </c>
      <c r="K500" s="385">
        <v>25.431819999999998</v>
      </c>
      <c r="L500" s="385">
        <v>2341.37</v>
      </c>
      <c r="M500" s="386">
        <v>1.0861939804473449E-2</v>
      </c>
      <c r="N500" s="387">
        <v>52.756</v>
      </c>
      <c r="O500" s="388">
        <v>0.57303249632480124</v>
      </c>
      <c r="P500" s="388">
        <v>651.71638826840694</v>
      </c>
      <c r="Q500" s="389">
        <v>34.381949779488075</v>
      </c>
    </row>
    <row r="501" spans="1:17" ht="12.75" customHeight="1" x14ac:dyDescent="0.2">
      <c r="A501" s="49"/>
      <c r="B501" s="436" t="s">
        <v>35</v>
      </c>
      <c r="C501" s="383" t="s">
        <v>221</v>
      </c>
      <c r="D501" s="384">
        <v>45</v>
      </c>
      <c r="E501" s="384">
        <v>1976</v>
      </c>
      <c r="F501" s="385">
        <v>37.246000000000002</v>
      </c>
      <c r="G501" s="385">
        <v>4.7027800000000006</v>
      </c>
      <c r="H501" s="385">
        <v>7.2</v>
      </c>
      <c r="I501" s="385">
        <v>25.343220000000002</v>
      </c>
      <c r="J501" s="385">
        <v>2328.9500000000003</v>
      </c>
      <c r="K501" s="385">
        <v>25.343220000000002</v>
      </c>
      <c r="L501" s="385">
        <v>2328.9500000000003</v>
      </c>
      <c r="M501" s="386">
        <v>1.0881822280426801E-2</v>
      </c>
      <c r="N501" s="387">
        <v>50.576000000000001</v>
      </c>
      <c r="O501" s="388">
        <v>0.55035904365486588</v>
      </c>
      <c r="P501" s="388">
        <v>652.90933682560808</v>
      </c>
      <c r="Q501" s="389">
        <v>33.021542619291957</v>
      </c>
    </row>
    <row r="502" spans="1:17" ht="12.75" customHeight="1" x14ac:dyDescent="0.2">
      <c r="A502" s="49"/>
      <c r="B502" s="436" t="s">
        <v>490</v>
      </c>
      <c r="C502" s="374" t="s">
        <v>475</v>
      </c>
      <c r="D502" s="375">
        <v>50</v>
      </c>
      <c r="E502" s="375">
        <v>1977</v>
      </c>
      <c r="F502" s="376">
        <v>33.893999999999998</v>
      </c>
      <c r="G502" s="376">
        <v>8.8094999999999999</v>
      </c>
      <c r="H502" s="376">
        <v>5</v>
      </c>
      <c r="I502" s="376">
        <v>20.084499999999998</v>
      </c>
      <c r="J502" s="376">
        <v>1836.51</v>
      </c>
      <c r="K502" s="376">
        <v>20.084499999999998</v>
      </c>
      <c r="L502" s="376">
        <v>1836.51</v>
      </c>
      <c r="M502" s="370">
        <v>1.0936232310197058E-2</v>
      </c>
      <c r="N502" s="371">
        <v>44.9</v>
      </c>
      <c r="O502" s="372">
        <v>0.49103683072784787</v>
      </c>
      <c r="P502" s="372">
        <v>656.17393861182347</v>
      </c>
      <c r="Q502" s="373">
        <v>29.462209843670873</v>
      </c>
    </row>
    <row r="503" spans="1:17" ht="12.75" customHeight="1" x14ac:dyDescent="0.2">
      <c r="A503" s="49"/>
      <c r="B503" s="436" t="s">
        <v>565</v>
      </c>
      <c r="C503" s="383" t="s">
        <v>551</v>
      </c>
      <c r="D503" s="384">
        <v>40</v>
      </c>
      <c r="E503" s="384">
        <v>1989</v>
      </c>
      <c r="F503" s="385">
        <v>33.814002000000002</v>
      </c>
      <c r="G503" s="385">
        <v>3.2416649999999998</v>
      </c>
      <c r="H503" s="385">
        <v>6.4</v>
      </c>
      <c r="I503" s="385">
        <v>24.172336999999999</v>
      </c>
      <c r="J503" s="385">
        <v>2207.9499999999998</v>
      </c>
      <c r="K503" s="385">
        <v>24.172336999999999</v>
      </c>
      <c r="L503" s="385">
        <v>2207.9499999999998</v>
      </c>
      <c r="M503" s="386">
        <v>1.0947864308521479E-2</v>
      </c>
      <c r="N503" s="387">
        <v>52.756</v>
      </c>
      <c r="O503" s="388">
        <v>0.57756552946035911</v>
      </c>
      <c r="P503" s="388">
        <v>656.87185851128868</v>
      </c>
      <c r="Q503" s="389">
        <v>34.653931767621543</v>
      </c>
    </row>
    <row r="504" spans="1:17" ht="12.75" customHeight="1" x14ac:dyDescent="0.2">
      <c r="A504" s="49"/>
      <c r="B504" s="436" t="s">
        <v>181</v>
      </c>
      <c r="C504" s="409" t="s">
        <v>167</v>
      </c>
      <c r="D504" s="410">
        <v>10</v>
      </c>
      <c r="E504" s="410">
        <v>1968</v>
      </c>
      <c r="F504" s="411">
        <v>9.5</v>
      </c>
      <c r="G504" s="411">
        <v>0.6</v>
      </c>
      <c r="H504" s="411">
        <v>1.6</v>
      </c>
      <c r="I504" s="411">
        <v>7.3</v>
      </c>
      <c r="J504" s="411">
        <v>665.8</v>
      </c>
      <c r="K504" s="411">
        <v>7.3</v>
      </c>
      <c r="L504" s="411">
        <v>665.81</v>
      </c>
      <c r="M504" s="334">
        <v>1.096408885417762E-2</v>
      </c>
      <c r="N504" s="335">
        <v>58.3</v>
      </c>
      <c r="O504" s="336">
        <v>0.63920638019855514</v>
      </c>
      <c r="P504" s="336">
        <v>657.84533125065718</v>
      </c>
      <c r="Q504" s="337">
        <v>38.352382811913309</v>
      </c>
    </row>
    <row r="505" spans="1:17" ht="12.75" customHeight="1" x14ac:dyDescent="0.2">
      <c r="A505" s="49"/>
      <c r="B505" s="437" t="s">
        <v>913</v>
      </c>
      <c r="C505" s="377" t="s">
        <v>909</v>
      </c>
      <c r="D505" s="378">
        <v>44</v>
      </c>
      <c r="E505" s="378">
        <v>1964</v>
      </c>
      <c r="F505" s="379">
        <v>20.463999999999999</v>
      </c>
      <c r="G505" s="379">
        <v>0</v>
      </c>
      <c r="H505" s="379">
        <v>0</v>
      </c>
      <c r="I505" s="379">
        <v>20.463999999999999</v>
      </c>
      <c r="J505" s="379">
        <v>1865.95</v>
      </c>
      <c r="K505" s="379">
        <v>20.463999999999999</v>
      </c>
      <c r="L505" s="379">
        <v>1865.95</v>
      </c>
      <c r="M505" s="380">
        <v>1.0967067713497146E-2</v>
      </c>
      <c r="N505" s="381">
        <v>68.016000000000005</v>
      </c>
      <c r="O505" s="381">
        <v>0.74593607760122194</v>
      </c>
      <c r="P505" s="381">
        <v>658.02406280982871</v>
      </c>
      <c r="Q505" s="382">
        <v>44.756164656073317</v>
      </c>
    </row>
    <row r="506" spans="1:17" ht="12.75" customHeight="1" x14ac:dyDescent="0.2">
      <c r="A506" s="49"/>
      <c r="B506" s="436" t="s">
        <v>748</v>
      </c>
      <c r="C506" s="403" t="s">
        <v>718</v>
      </c>
      <c r="D506" s="404">
        <v>60</v>
      </c>
      <c r="E506" s="404">
        <v>1985</v>
      </c>
      <c r="F506" s="405">
        <v>51.49</v>
      </c>
      <c r="G506" s="405">
        <v>7.5824639999999999</v>
      </c>
      <c r="H506" s="405">
        <v>9.52</v>
      </c>
      <c r="I506" s="405">
        <v>34.387529999999998</v>
      </c>
      <c r="J506" s="405">
        <v>3133.55</v>
      </c>
      <c r="K506" s="405">
        <v>34.387529999999998</v>
      </c>
      <c r="L506" s="405">
        <v>3133.55</v>
      </c>
      <c r="M506" s="406">
        <v>1.0973984777648353E-2</v>
      </c>
      <c r="N506" s="407">
        <v>55.045000000000002</v>
      </c>
      <c r="O506" s="407">
        <v>0.60406299208565362</v>
      </c>
      <c r="P506" s="407">
        <v>658.43908665890115</v>
      </c>
      <c r="Q506" s="408">
        <v>36.243779525139217</v>
      </c>
    </row>
    <row r="507" spans="1:17" ht="12.75" customHeight="1" x14ac:dyDescent="0.2">
      <c r="A507" s="49"/>
      <c r="B507" s="436" t="s">
        <v>287</v>
      </c>
      <c r="C507" s="331" t="s">
        <v>650</v>
      </c>
      <c r="D507" s="332">
        <v>22</v>
      </c>
      <c r="E507" s="332">
        <v>1983</v>
      </c>
      <c r="F507" s="333">
        <v>18.899999999999999</v>
      </c>
      <c r="G507" s="333">
        <v>2.3809999999999998</v>
      </c>
      <c r="H507" s="333">
        <v>3.52</v>
      </c>
      <c r="I507" s="333">
        <v>12.99</v>
      </c>
      <c r="J507" s="333">
        <v>1182.51</v>
      </c>
      <c r="K507" s="333">
        <v>12.99</v>
      </c>
      <c r="L507" s="333">
        <v>1182.51</v>
      </c>
      <c r="M507" s="334">
        <v>1.098510794834716E-2</v>
      </c>
      <c r="N507" s="335">
        <v>71.7</v>
      </c>
      <c r="O507" s="336">
        <v>0.78763223989649145</v>
      </c>
      <c r="P507" s="336">
        <v>659.10647690082953</v>
      </c>
      <c r="Q507" s="337">
        <v>47.257934393789483</v>
      </c>
    </row>
    <row r="508" spans="1:17" ht="12.75" customHeight="1" x14ac:dyDescent="0.2">
      <c r="A508" s="49"/>
      <c r="B508" s="437" t="s">
        <v>449</v>
      </c>
      <c r="C508" s="346" t="s">
        <v>48</v>
      </c>
      <c r="D508" s="347">
        <v>107</v>
      </c>
      <c r="E508" s="347">
        <v>1974</v>
      </c>
      <c r="F508" s="348">
        <v>54.29</v>
      </c>
      <c r="G508" s="349">
        <v>8.9924219999999995</v>
      </c>
      <c r="H508" s="349">
        <v>17.12</v>
      </c>
      <c r="I508" s="348">
        <v>28.177578</v>
      </c>
      <c r="J508" s="348">
        <v>2559.98</v>
      </c>
      <c r="K508" s="348">
        <v>27.551282408550069</v>
      </c>
      <c r="L508" s="348">
        <v>2503.08</v>
      </c>
      <c r="M508" s="350">
        <v>1.100695239806561E-2</v>
      </c>
      <c r="N508" s="351">
        <v>45.234999999999999</v>
      </c>
      <c r="O508" s="351">
        <v>0.5</v>
      </c>
      <c r="P508" s="351">
        <v>660.41714388393655</v>
      </c>
      <c r="Q508" s="352">
        <v>29.87</v>
      </c>
    </row>
    <row r="509" spans="1:17" ht="12.75" customHeight="1" x14ac:dyDescent="0.2">
      <c r="A509" s="49"/>
      <c r="B509" s="436" t="s">
        <v>748</v>
      </c>
      <c r="C509" s="403" t="s">
        <v>719</v>
      </c>
      <c r="D509" s="404">
        <v>72</v>
      </c>
      <c r="E509" s="404">
        <v>1977</v>
      </c>
      <c r="F509" s="405">
        <v>62.908000000000001</v>
      </c>
      <c r="G509" s="405">
        <v>9.8285420000000006</v>
      </c>
      <c r="H509" s="405">
        <v>11.52</v>
      </c>
      <c r="I509" s="405">
        <v>41.559452999999998</v>
      </c>
      <c r="J509" s="405">
        <v>3773.19</v>
      </c>
      <c r="K509" s="405">
        <v>41.559452999999998</v>
      </c>
      <c r="L509" s="405">
        <v>3773.19</v>
      </c>
      <c r="M509" s="406">
        <v>1.1014407702766094E-2</v>
      </c>
      <c r="N509" s="407">
        <v>55.045000000000002</v>
      </c>
      <c r="O509" s="407">
        <v>0.60628807199875967</v>
      </c>
      <c r="P509" s="407">
        <v>660.86446216596562</v>
      </c>
      <c r="Q509" s="408">
        <v>36.377284319925579</v>
      </c>
    </row>
    <row r="510" spans="1:17" ht="12.75" customHeight="1" x14ac:dyDescent="0.2">
      <c r="A510" s="49"/>
      <c r="B510" s="436" t="s">
        <v>565</v>
      </c>
      <c r="C510" s="383" t="s">
        <v>552</v>
      </c>
      <c r="D510" s="384">
        <v>45</v>
      </c>
      <c r="E510" s="384">
        <v>1987</v>
      </c>
      <c r="F510" s="385">
        <v>35.919995999999998</v>
      </c>
      <c r="G510" s="385">
        <v>3.0308250000000001</v>
      </c>
      <c r="H510" s="385">
        <v>7.2</v>
      </c>
      <c r="I510" s="385">
        <v>25.689171000000002</v>
      </c>
      <c r="J510" s="385">
        <v>2331.75</v>
      </c>
      <c r="K510" s="385">
        <v>25.689171000000002</v>
      </c>
      <c r="L510" s="385">
        <v>2331.75</v>
      </c>
      <c r="M510" s="386">
        <v>1.1017120617561918E-2</v>
      </c>
      <c r="N510" s="387">
        <v>52.756</v>
      </c>
      <c r="O510" s="388">
        <v>0.58121921530009657</v>
      </c>
      <c r="P510" s="388">
        <v>661.02723705371511</v>
      </c>
      <c r="Q510" s="389">
        <v>34.873152918005793</v>
      </c>
    </row>
    <row r="511" spans="1:17" ht="12.75" customHeight="1" x14ac:dyDescent="0.2">
      <c r="A511" s="49"/>
      <c r="B511" s="437" t="s">
        <v>913</v>
      </c>
      <c r="C511" s="377" t="s">
        <v>910</v>
      </c>
      <c r="D511" s="378">
        <v>43</v>
      </c>
      <c r="E511" s="378">
        <v>1971</v>
      </c>
      <c r="F511" s="379">
        <v>19.547000000000001</v>
      </c>
      <c r="G511" s="379">
        <v>0</v>
      </c>
      <c r="H511" s="379">
        <v>0</v>
      </c>
      <c r="I511" s="379">
        <v>19.546999</v>
      </c>
      <c r="J511" s="379">
        <v>1764.69</v>
      </c>
      <c r="K511" s="379">
        <v>19.546999</v>
      </c>
      <c r="L511" s="379">
        <v>1764.69</v>
      </c>
      <c r="M511" s="380">
        <v>1.1076732457258782E-2</v>
      </c>
      <c r="N511" s="381">
        <v>68.016000000000005</v>
      </c>
      <c r="O511" s="381">
        <v>0.75339503481291337</v>
      </c>
      <c r="P511" s="381">
        <v>664.60394743552683</v>
      </c>
      <c r="Q511" s="382">
        <v>45.20370208877479</v>
      </c>
    </row>
    <row r="512" spans="1:17" ht="12.75" customHeight="1" x14ac:dyDescent="0.2">
      <c r="A512" s="49"/>
      <c r="B512" s="437" t="s">
        <v>214</v>
      </c>
      <c r="C512" s="390" t="s">
        <v>679</v>
      </c>
      <c r="D512" s="391">
        <v>20</v>
      </c>
      <c r="E512" s="391" t="s">
        <v>33</v>
      </c>
      <c r="F512" s="392">
        <v>16.899999999999999</v>
      </c>
      <c r="G512" s="392">
        <v>1.8</v>
      </c>
      <c r="H512" s="392">
        <v>3.2</v>
      </c>
      <c r="I512" s="392">
        <v>11.9</v>
      </c>
      <c r="J512" s="392">
        <v>1075.9000000000001</v>
      </c>
      <c r="K512" s="392">
        <v>11.9</v>
      </c>
      <c r="L512" s="392">
        <v>1075.9000000000001</v>
      </c>
      <c r="M512" s="393">
        <v>1.108E-2</v>
      </c>
      <c r="N512" s="394">
        <v>43.4</v>
      </c>
      <c r="O512" s="395">
        <v>0.48</v>
      </c>
      <c r="P512" s="395">
        <v>665.04</v>
      </c>
      <c r="Q512" s="396">
        <v>28.86</v>
      </c>
    </row>
    <row r="513" spans="1:17" ht="12.75" customHeight="1" x14ac:dyDescent="0.2">
      <c r="A513" s="49"/>
      <c r="B513" s="436" t="s">
        <v>860</v>
      </c>
      <c r="C513" s="377" t="s">
        <v>852</v>
      </c>
      <c r="D513" s="378">
        <v>16</v>
      </c>
      <c r="E513" s="378">
        <v>1989</v>
      </c>
      <c r="F513" s="379">
        <v>11.882999999999999</v>
      </c>
      <c r="G513" s="379">
        <v>0</v>
      </c>
      <c r="H513" s="379">
        <v>0</v>
      </c>
      <c r="I513" s="379">
        <v>11.883001</v>
      </c>
      <c r="J513" s="379">
        <v>1072.46</v>
      </c>
      <c r="K513" s="379">
        <v>11.883001</v>
      </c>
      <c r="L513" s="379">
        <v>1072.46</v>
      </c>
      <c r="M513" s="380">
        <v>1.1080134457229173E-2</v>
      </c>
      <c r="N513" s="381">
        <v>71.722000000000008</v>
      </c>
      <c r="O513" s="381">
        <v>0.79468940354139084</v>
      </c>
      <c r="P513" s="381">
        <v>664.80806743375047</v>
      </c>
      <c r="Q513" s="382">
        <v>47.681364212483459</v>
      </c>
    </row>
    <row r="514" spans="1:17" ht="12.75" customHeight="1" x14ac:dyDescent="0.2">
      <c r="A514" s="49"/>
      <c r="B514" s="436" t="s">
        <v>197</v>
      </c>
      <c r="C514" s="331" t="s">
        <v>571</v>
      </c>
      <c r="D514" s="332">
        <v>45</v>
      </c>
      <c r="E514" s="332">
        <v>1975</v>
      </c>
      <c r="F514" s="333">
        <v>37.415999999999997</v>
      </c>
      <c r="G514" s="333">
        <v>4.42</v>
      </c>
      <c r="H514" s="333">
        <v>7.2</v>
      </c>
      <c r="I514" s="333">
        <v>25.795999999999999</v>
      </c>
      <c r="J514" s="333">
        <v>2328.04</v>
      </c>
      <c r="K514" s="333">
        <v>25.795999999999999</v>
      </c>
      <c r="L514" s="333">
        <v>2328.04</v>
      </c>
      <c r="M514" s="334">
        <v>1.1080565626020172E-2</v>
      </c>
      <c r="N514" s="335">
        <v>68.233999999999995</v>
      </c>
      <c r="O514" s="336">
        <v>0.75607131492586033</v>
      </c>
      <c r="P514" s="336">
        <v>664.83393756121029</v>
      </c>
      <c r="Q514" s="337">
        <v>45.364278895551621</v>
      </c>
    </row>
    <row r="515" spans="1:17" ht="12.75" customHeight="1" x14ac:dyDescent="0.2">
      <c r="A515" s="49"/>
      <c r="B515" s="436" t="s">
        <v>245</v>
      </c>
      <c r="C515" s="383" t="s">
        <v>532</v>
      </c>
      <c r="D515" s="384">
        <v>4</v>
      </c>
      <c r="E515" s="384" t="s">
        <v>33</v>
      </c>
      <c r="F515" s="385">
        <v>2.0369999999999999</v>
      </c>
      <c r="G515" s="385">
        <v>0</v>
      </c>
      <c r="H515" s="385">
        <v>0</v>
      </c>
      <c r="I515" s="385">
        <v>2.0369999999999999</v>
      </c>
      <c r="J515" s="385">
        <v>183.78</v>
      </c>
      <c r="K515" s="385">
        <v>2.0369999999999999</v>
      </c>
      <c r="L515" s="385">
        <v>183.78</v>
      </c>
      <c r="M515" s="386">
        <v>1.108390466862553E-2</v>
      </c>
      <c r="N515" s="387">
        <v>72.400000000000006</v>
      </c>
      <c r="O515" s="388">
        <v>0.80247469800848847</v>
      </c>
      <c r="P515" s="388">
        <v>665.03428011753181</v>
      </c>
      <c r="Q515" s="389">
        <v>48.148481880509308</v>
      </c>
    </row>
    <row r="516" spans="1:17" ht="12.75" customHeight="1" x14ac:dyDescent="0.2">
      <c r="A516" s="49"/>
      <c r="B516" s="436" t="s">
        <v>565</v>
      </c>
      <c r="C516" s="383" t="s">
        <v>553</v>
      </c>
      <c r="D516" s="384">
        <v>37</v>
      </c>
      <c r="E516" s="384">
        <v>1986</v>
      </c>
      <c r="F516" s="385">
        <v>34.36</v>
      </c>
      <c r="G516" s="385">
        <v>2.8990499999999999</v>
      </c>
      <c r="H516" s="385">
        <v>5.92</v>
      </c>
      <c r="I516" s="385">
        <v>25.540949999999999</v>
      </c>
      <c r="J516" s="385">
        <v>2297.1</v>
      </c>
      <c r="K516" s="385">
        <v>25.540949999999999</v>
      </c>
      <c r="L516" s="385">
        <v>2297.1</v>
      </c>
      <c r="M516" s="386">
        <v>1.1118780201123155E-2</v>
      </c>
      <c r="N516" s="387">
        <v>52.756</v>
      </c>
      <c r="O516" s="388">
        <v>0.58658236829045318</v>
      </c>
      <c r="P516" s="388">
        <v>667.12681206738921</v>
      </c>
      <c r="Q516" s="389">
        <v>35.194942097427187</v>
      </c>
    </row>
    <row r="517" spans="1:17" ht="11.25" customHeight="1" x14ac:dyDescent="0.2">
      <c r="A517" s="49"/>
      <c r="B517" s="436" t="s">
        <v>748</v>
      </c>
      <c r="C517" s="403" t="s">
        <v>713</v>
      </c>
      <c r="D517" s="404">
        <v>35</v>
      </c>
      <c r="E517" s="404" t="s">
        <v>33</v>
      </c>
      <c r="F517" s="405">
        <v>38.302</v>
      </c>
      <c r="G517" s="405">
        <v>5.0608440000000003</v>
      </c>
      <c r="H517" s="405">
        <v>8.64</v>
      </c>
      <c r="I517" s="405">
        <v>24.601158000000002</v>
      </c>
      <c r="J517" s="405">
        <v>2212.0500000000002</v>
      </c>
      <c r="K517" s="405">
        <v>24.601158000000002</v>
      </c>
      <c r="L517" s="405">
        <v>2212.0500000000002</v>
      </c>
      <c r="M517" s="406">
        <v>1.1121429443276598E-2</v>
      </c>
      <c r="N517" s="407">
        <v>55.045000000000002</v>
      </c>
      <c r="O517" s="407">
        <v>0.61217908370516039</v>
      </c>
      <c r="P517" s="407">
        <v>667.28576659659586</v>
      </c>
      <c r="Q517" s="408">
        <v>36.730745022309627</v>
      </c>
    </row>
    <row r="518" spans="1:17" ht="12.75" customHeight="1" x14ac:dyDescent="0.2">
      <c r="A518" s="49"/>
      <c r="B518" s="436" t="s">
        <v>107</v>
      </c>
      <c r="C518" s="365" t="s">
        <v>88</v>
      </c>
      <c r="D518" s="412">
        <v>18</v>
      </c>
      <c r="E518" s="414" t="s">
        <v>33</v>
      </c>
      <c r="F518" s="368">
        <v>14.95</v>
      </c>
      <c r="G518" s="368">
        <v>1.51</v>
      </c>
      <c r="H518" s="368">
        <v>2.88</v>
      </c>
      <c r="I518" s="368">
        <v>10.56</v>
      </c>
      <c r="J518" s="369">
        <v>946.37</v>
      </c>
      <c r="K518" s="368">
        <v>10.56</v>
      </c>
      <c r="L518" s="369">
        <v>946.37</v>
      </c>
      <c r="M518" s="370">
        <v>1.116E-2</v>
      </c>
      <c r="N518" s="371">
        <v>56.7</v>
      </c>
      <c r="O518" s="372">
        <v>0.63</v>
      </c>
      <c r="P518" s="372">
        <v>669.51</v>
      </c>
      <c r="Q518" s="373">
        <v>37.96</v>
      </c>
    </row>
    <row r="519" spans="1:17" ht="12.75" customHeight="1" x14ac:dyDescent="0.2">
      <c r="A519" s="49"/>
      <c r="B519" s="436" t="s">
        <v>490</v>
      </c>
      <c r="C519" s="374" t="s">
        <v>476</v>
      </c>
      <c r="D519" s="375">
        <v>26</v>
      </c>
      <c r="E519" s="375">
        <v>1955</v>
      </c>
      <c r="F519" s="376">
        <v>19.722000000000001</v>
      </c>
      <c r="G519" s="376">
        <v>2.58</v>
      </c>
      <c r="H519" s="376">
        <v>2.6</v>
      </c>
      <c r="I519" s="376">
        <v>14.164</v>
      </c>
      <c r="J519" s="376">
        <v>1265.77</v>
      </c>
      <c r="K519" s="376">
        <v>14.164</v>
      </c>
      <c r="L519" s="376">
        <v>1265.77</v>
      </c>
      <c r="M519" s="370">
        <v>1.1190026624110226E-2</v>
      </c>
      <c r="N519" s="371">
        <v>44.9</v>
      </c>
      <c r="O519" s="372">
        <v>0.50243219542254913</v>
      </c>
      <c r="P519" s="372">
        <v>671.40159744661355</v>
      </c>
      <c r="Q519" s="373">
        <v>30.145931725352948</v>
      </c>
    </row>
    <row r="520" spans="1:17" ht="12.75" customHeight="1" x14ac:dyDescent="0.2">
      <c r="A520" s="49"/>
      <c r="B520" s="436" t="s">
        <v>748</v>
      </c>
      <c r="C520" s="403" t="s">
        <v>714</v>
      </c>
      <c r="D520" s="404">
        <v>40</v>
      </c>
      <c r="E520" s="404">
        <v>1983</v>
      </c>
      <c r="F520" s="405">
        <v>36.695</v>
      </c>
      <c r="G520" s="405">
        <v>5.7830529999999998</v>
      </c>
      <c r="H520" s="405">
        <v>6.4</v>
      </c>
      <c r="I520" s="405">
        <v>24.511948</v>
      </c>
      <c r="J520" s="405">
        <v>2186.7199999999998</v>
      </c>
      <c r="K520" s="405">
        <v>24.511948</v>
      </c>
      <c r="L520" s="405">
        <v>2186.7199999999998</v>
      </c>
      <c r="M520" s="406">
        <v>1.1209458915636206E-2</v>
      </c>
      <c r="N520" s="407">
        <v>55.045000000000002</v>
      </c>
      <c r="O520" s="407">
        <v>0.61702466601119499</v>
      </c>
      <c r="P520" s="407">
        <v>672.56753493817234</v>
      </c>
      <c r="Q520" s="408">
        <v>37.021479960671698</v>
      </c>
    </row>
    <row r="521" spans="1:17" ht="12.75" customHeight="1" x14ac:dyDescent="0.2">
      <c r="A521" s="49"/>
      <c r="B521" s="436" t="s">
        <v>565</v>
      </c>
      <c r="C521" s="383" t="s">
        <v>554</v>
      </c>
      <c r="D521" s="384">
        <v>45</v>
      </c>
      <c r="E521" s="384">
        <v>1976</v>
      </c>
      <c r="F521" s="385">
        <v>36.098995000000002</v>
      </c>
      <c r="G521" s="385">
        <v>3.00447</v>
      </c>
      <c r="H521" s="385">
        <v>7.2</v>
      </c>
      <c r="I521" s="385">
        <v>25.894525000000002</v>
      </c>
      <c r="J521" s="385">
        <v>2304</v>
      </c>
      <c r="K521" s="385">
        <v>25.894525000000002</v>
      </c>
      <c r="L521" s="385">
        <v>2304</v>
      </c>
      <c r="M521" s="386">
        <v>1.1238943142361112E-2</v>
      </c>
      <c r="N521" s="387">
        <v>52.756</v>
      </c>
      <c r="O521" s="388">
        <v>0.59292168441840287</v>
      </c>
      <c r="P521" s="388">
        <v>674.33658854166663</v>
      </c>
      <c r="Q521" s="389">
        <v>35.575301065104163</v>
      </c>
    </row>
    <row r="522" spans="1:17" ht="12.75" customHeight="1" x14ac:dyDescent="0.2">
      <c r="A522" s="49"/>
      <c r="B522" s="436" t="s">
        <v>287</v>
      </c>
      <c r="C522" s="331" t="s">
        <v>651</v>
      </c>
      <c r="D522" s="332">
        <v>8</v>
      </c>
      <c r="E522" s="332">
        <v>1955</v>
      </c>
      <c r="F522" s="333">
        <v>6.2</v>
      </c>
      <c r="G522" s="333">
        <v>0.60799999999999998</v>
      </c>
      <c r="H522" s="333">
        <v>1.2</v>
      </c>
      <c r="I522" s="333">
        <v>4.3899999999999997</v>
      </c>
      <c r="J522" s="333">
        <v>390.37</v>
      </c>
      <c r="K522" s="333">
        <v>4.3899999999999997</v>
      </c>
      <c r="L522" s="333">
        <v>390.37</v>
      </c>
      <c r="M522" s="334">
        <v>1.1245741219868328E-2</v>
      </c>
      <c r="N522" s="335">
        <v>71.7</v>
      </c>
      <c r="O522" s="336">
        <v>0.80631964546455914</v>
      </c>
      <c r="P522" s="336">
        <v>674.74447319209969</v>
      </c>
      <c r="Q522" s="337">
        <v>48.379178727873551</v>
      </c>
    </row>
    <row r="523" spans="1:17" ht="12.75" customHeight="1" x14ac:dyDescent="0.2">
      <c r="A523" s="49"/>
      <c r="B523" s="436" t="s">
        <v>565</v>
      </c>
      <c r="C523" s="383" t="s">
        <v>555</v>
      </c>
      <c r="D523" s="384">
        <v>45</v>
      </c>
      <c r="E523" s="384">
        <v>1987</v>
      </c>
      <c r="F523" s="385">
        <v>37.540013999999999</v>
      </c>
      <c r="G523" s="385">
        <v>4.2089990000000004</v>
      </c>
      <c r="H523" s="385">
        <v>7.2</v>
      </c>
      <c r="I523" s="385">
        <v>26.131015000000001</v>
      </c>
      <c r="J523" s="385">
        <v>2322.85</v>
      </c>
      <c r="K523" s="385">
        <v>26.131015000000001</v>
      </c>
      <c r="L523" s="385">
        <v>2322.85</v>
      </c>
      <c r="M523" s="386">
        <v>1.1249549045353769E-2</v>
      </c>
      <c r="N523" s="387">
        <v>52.756</v>
      </c>
      <c r="O523" s="388">
        <v>0.59348120943668348</v>
      </c>
      <c r="P523" s="388">
        <v>674.9729427212261</v>
      </c>
      <c r="Q523" s="389">
        <v>35.608872566201001</v>
      </c>
    </row>
    <row r="524" spans="1:17" ht="12.75" customHeight="1" x14ac:dyDescent="0.2">
      <c r="A524" s="49"/>
      <c r="B524" s="436" t="s">
        <v>565</v>
      </c>
      <c r="C524" s="383" t="s">
        <v>556</v>
      </c>
      <c r="D524" s="384">
        <v>40</v>
      </c>
      <c r="E524" s="384">
        <v>1978</v>
      </c>
      <c r="F524" s="385">
        <v>34.447998999999996</v>
      </c>
      <c r="G524" s="385">
        <v>2.6882100000000002</v>
      </c>
      <c r="H524" s="385">
        <v>6.4</v>
      </c>
      <c r="I524" s="385">
        <v>25.359788999999999</v>
      </c>
      <c r="J524" s="385">
        <v>2252.5700000000002</v>
      </c>
      <c r="K524" s="385">
        <v>25.359788999999999</v>
      </c>
      <c r="L524" s="385">
        <v>2252.5700000000002</v>
      </c>
      <c r="M524" s="386">
        <v>1.1258158015067233E-2</v>
      </c>
      <c r="N524" s="387">
        <v>52.756</v>
      </c>
      <c r="O524" s="388">
        <v>0.59393538424288694</v>
      </c>
      <c r="P524" s="388">
        <v>675.48948090403394</v>
      </c>
      <c r="Q524" s="389">
        <v>35.636123054573218</v>
      </c>
    </row>
    <row r="525" spans="1:17" ht="12.75" customHeight="1" x14ac:dyDescent="0.2">
      <c r="A525" s="49"/>
      <c r="B525" s="437" t="s">
        <v>214</v>
      </c>
      <c r="C525" s="390" t="s">
        <v>680</v>
      </c>
      <c r="D525" s="391">
        <v>11</v>
      </c>
      <c r="E525" s="391" t="s">
        <v>33</v>
      </c>
      <c r="F525" s="392">
        <v>8.5</v>
      </c>
      <c r="G525" s="392">
        <v>0.6</v>
      </c>
      <c r="H525" s="392">
        <v>1.6</v>
      </c>
      <c r="I525" s="392">
        <v>6.3</v>
      </c>
      <c r="J525" s="392">
        <v>554.20000000000005</v>
      </c>
      <c r="K525" s="392">
        <v>6.3</v>
      </c>
      <c r="L525" s="392">
        <v>554.20000000000005</v>
      </c>
      <c r="M525" s="393">
        <v>1.1299999999999999E-2</v>
      </c>
      <c r="N525" s="394">
        <v>43.4</v>
      </c>
      <c r="O525" s="395">
        <v>0.49</v>
      </c>
      <c r="P525" s="395">
        <v>677.73</v>
      </c>
      <c r="Q525" s="396">
        <v>29.41</v>
      </c>
    </row>
    <row r="526" spans="1:17" ht="12.75" customHeight="1" x14ac:dyDescent="0.2">
      <c r="A526" s="49"/>
      <c r="B526" s="436" t="s">
        <v>287</v>
      </c>
      <c r="C526" s="331" t="s">
        <v>652</v>
      </c>
      <c r="D526" s="332">
        <v>56</v>
      </c>
      <c r="E526" s="332">
        <v>1965</v>
      </c>
      <c r="F526" s="333">
        <v>30.3</v>
      </c>
      <c r="G526" s="333">
        <v>3.1859999999999999</v>
      </c>
      <c r="H526" s="333">
        <v>0.52</v>
      </c>
      <c r="I526" s="333">
        <v>26.62</v>
      </c>
      <c r="J526" s="333">
        <v>2355.17</v>
      </c>
      <c r="K526" s="333">
        <v>24.17</v>
      </c>
      <c r="L526" s="333">
        <v>2138.36</v>
      </c>
      <c r="M526" s="334">
        <v>1.1303054677416338E-2</v>
      </c>
      <c r="N526" s="335">
        <v>71.7</v>
      </c>
      <c r="O526" s="336">
        <v>0.81042902037075149</v>
      </c>
      <c r="P526" s="336">
        <v>678.1832806449803</v>
      </c>
      <c r="Q526" s="337">
        <v>48.62574122224509</v>
      </c>
    </row>
    <row r="527" spans="1:17" ht="12.75" customHeight="1" x14ac:dyDescent="0.2">
      <c r="A527" s="49"/>
      <c r="B527" s="436" t="s">
        <v>748</v>
      </c>
      <c r="C527" s="403" t="s">
        <v>720</v>
      </c>
      <c r="D527" s="404">
        <v>88</v>
      </c>
      <c r="E527" s="404">
        <v>1986</v>
      </c>
      <c r="F527" s="405">
        <v>91.727999999999994</v>
      </c>
      <c r="G527" s="405">
        <v>13.328690999999999</v>
      </c>
      <c r="H527" s="405">
        <v>19.52</v>
      </c>
      <c r="I527" s="405">
        <v>58.879303</v>
      </c>
      <c r="J527" s="405">
        <v>5195.53</v>
      </c>
      <c r="K527" s="405">
        <v>58.879303</v>
      </c>
      <c r="L527" s="405">
        <v>5195.53</v>
      </c>
      <c r="M527" s="406">
        <v>1.1332684634676347E-2</v>
      </c>
      <c r="N527" s="407">
        <v>55.045000000000002</v>
      </c>
      <c r="O527" s="407">
        <v>0.62380762571575954</v>
      </c>
      <c r="P527" s="407">
        <v>679.96107808058082</v>
      </c>
      <c r="Q527" s="408">
        <v>37.428457542945573</v>
      </c>
    </row>
    <row r="528" spans="1:17" ht="13.5" customHeight="1" x14ac:dyDescent="0.2">
      <c r="A528" s="49"/>
      <c r="B528" s="436" t="s">
        <v>565</v>
      </c>
      <c r="C528" s="383" t="s">
        <v>557</v>
      </c>
      <c r="D528" s="384">
        <v>55</v>
      </c>
      <c r="E528" s="384">
        <v>1967</v>
      </c>
      <c r="F528" s="385">
        <v>42.216000999999999</v>
      </c>
      <c r="G528" s="385">
        <v>4.0850249999999999</v>
      </c>
      <c r="H528" s="385">
        <v>8.8000000000000007</v>
      </c>
      <c r="I528" s="385">
        <v>29.330976</v>
      </c>
      <c r="J528" s="385">
        <v>2582.14</v>
      </c>
      <c r="K528" s="385">
        <v>29.330976</v>
      </c>
      <c r="L528" s="385">
        <v>2582.14</v>
      </c>
      <c r="M528" s="386">
        <v>1.135917339880874E-2</v>
      </c>
      <c r="N528" s="387">
        <v>52.756</v>
      </c>
      <c r="O528" s="388">
        <v>0.59926455182755389</v>
      </c>
      <c r="P528" s="388">
        <v>681.55040392852436</v>
      </c>
      <c r="Q528" s="389">
        <v>35.955873109653226</v>
      </c>
    </row>
    <row r="529" spans="1:17" ht="12.75" customHeight="1" x14ac:dyDescent="0.2">
      <c r="A529" s="49"/>
      <c r="B529" s="437" t="s">
        <v>898</v>
      </c>
      <c r="C529" s="344" t="s">
        <v>897</v>
      </c>
      <c r="D529" s="339">
        <v>9</v>
      </c>
      <c r="E529" s="339">
        <v>1960</v>
      </c>
      <c r="F529" s="340">
        <v>7.0369999999999999</v>
      </c>
      <c r="G529" s="340">
        <v>0.64015200000000005</v>
      </c>
      <c r="H529" s="340">
        <v>1.84</v>
      </c>
      <c r="I529" s="340">
        <v>4.5568480000000005</v>
      </c>
      <c r="J529" s="340">
        <v>536.88</v>
      </c>
      <c r="K529" s="340">
        <v>4.5568480000000005</v>
      </c>
      <c r="L529" s="340">
        <v>400.83</v>
      </c>
      <c r="M529" s="341">
        <v>1.1368530299628274E-2</v>
      </c>
      <c r="N529" s="342">
        <v>59.514000000000003</v>
      </c>
      <c r="O529" s="342">
        <v>0.67658671225207712</v>
      </c>
      <c r="P529" s="342">
        <v>682.11181797769643</v>
      </c>
      <c r="Q529" s="343">
        <v>40.59520273512463</v>
      </c>
    </row>
    <row r="530" spans="1:17" ht="12.75" customHeight="1" x14ac:dyDescent="0.2">
      <c r="A530" s="49"/>
      <c r="B530" s="436" t="s">
        <v>565</v>
      </c>
      <c r="C530" s="383" t="s">
        <v>558</v>
      </c>
      <c r="D530" s="384">
        <v>60</v>
      </c>
      <c r="E530" s="384">
        <v>1984</v>
      </c>
      <c r="F530" s="385">
        <v>40.870006000000004</v>
      </c>
      <c r="G530" s="385">
        <v>3.8478300000000001</v>
      </c>
      <c r="H530" s="385">
        <v>9.6</v>
      </c>
      <c r="I530" s="385">
        <v>27.422176</v>
      </c>
      <c r="J530" s="385">
        <v>2410.81</v>
      </c>
      <c r="K530" s="385">
        <v>27.422176</v>
      </c>
      <c r="L530" s="385">
        <v>2410.81</v>
      </c>
      <c r="M530" s="386">
        <v>1.137467324260311E-2</v>
      </c>
      <c r="N530" s="387">
        <v>52.756</v>
      </c>
      <c r="O530" s="388">
        <v>0.60008226158676969</v>
      </c>
      <c r="P530" s="388">
        <v>682.48039455618664</v>
      </c>
      <c r="Q530" s="389">
        <v>36.004935695206179</v>
      </c>
    </row>
    <row r="531" spans="1:17" ht="12.75" customHeight="1" x14ac:dyDescent="0.2">
      <c r="A531" s="49"/>
      <c r="B531" s="436" t="s">
        <v>884</v>
      </c>
      <c r="C531" s="377" t="s">
        <v>874</v>
      </c>
      <c r="D531" s="378">
        <v>55</v>
      </c>
      <c r="E531" s="378">
        <v>1968</v>
      </c>
      <c r="F531" s="379">
        <v>40.326999999999998</v>
      </c>
      <c r="G531" s="379">
        <v>3.1619999999999999</v>
      </c>
      <c r="H531" s="379">
        <v>8.8000000000000007</v>
      </c>
      <c r="I531" s="379">
        <v>28.364996000000001</v>
      </c>
      <c r="J531" s="379">
        <v>2493.39</v>
      </c>
      <c r="K531" s="379">
        <v>28.364996000000001</v>
      </c>
      <c r="L531" s="379">
        <v>2493.39</v>
      </c>
      <c r="M531" s="380">
        <v>1.1376076746918854E-2</v>
      </c>
      <c r="N531" s="381">
        <v>87.853999999999999</v>
      </c>
      <c r="O531" s="381">
        <v>0.99943384652380896</v>
      </c>
      <c r="P531" s="381">
        <v>682.56460481513125</v>
      </c>
      <c r="Q531" s="382">
        <v>59.966030791428537</v>
      </c>
    </row>
    <row r="532" spans="1:17" ht="12.75" customHeight="1" x14ac:dyDescent="0.2">
      <c r="A532" s="49"/>
      <c r="B532" s="437" t="s">
        <v>218</v>
      </c>
      <c r="C532" s="383" t="s">
        <v>369</v>
      </c>
      <c r="D532" s="384">
        <v>60</v>
      </c>
      <c r="E532" s="384">
        <v>1969</v>
      </c>
      <c r="F532" s="385">
        <v>49.726999999999997</v>
      </c>
      <c r="G532" s="385">
        <v>4.47</v>
      </c>
      <c r="H532" s="385">
        <v>9.6</v>
      </c>
      <c r="I532" s="385">
        <v>35.652999999999999</v>
      </c>
      <c r="J532" s="385">
        <v>3133.15</v>
      </c>
      <c r="K532" s="385">
        <v>35.652999999999999</v>
      </c>
      <c r="L532" s="385">
        <v>3133.15</v>
      </c>
      <c r="M532" s="386">
        <v>1.1379282830378373E-2</v>
      </c>
      <c r="N532" s="415">
        <v>46.1</v>
      </c>
      <c r="O532" s="388">
        <v>0.52458493848044296</v>
      </c>
      <c r="P532" s="388">
        <v>682.75696982270244</v>
      </c>
      <c r="Q532" s="389">
        <v>31.475096308826586</v>
      </c>
    </row>
    <row r="533" spans="1:17" ht="12.75" customHeight="1" x14ac:dyDescent="0.2">
      <c r="A533" s="49"/>
      <c r="B533" s="437" t="s">
        <v>218</v>
      </c>
      <c r="C533" s="383" t="s">
        <v>367</v>
      </c>
      <c r="D533" s="384">
        <v>20</v>
      </c>
      <c r="E533" s="384">
        <v>1980</v>
      </c>
      <c r="F533" s="385">
        <v>19.468</v>
      </c>
      <c r="G533" s="385">
        <v>4.4139999999999997</v>
      </c>
      <c r="H533" s="385">
        <v>3.2</v>
      </c>
      <c r="I533" s="385">
        <v>11.853</v>
      </c>
      <c r="J533" s="385">
        <v>1041.3499999999999</v>
      </c>
      <c r="K533" s="385">
        <v>11.853</v>
      </c>
      <c r="L533" s="385">
        <v>1041.3499999999999</v>
      </c>
      <c r="M533" s="386">
        <v>1.1382340231430355E-2</v>
      </c>
      <c r="N533" s="415">
        <v>46.1</v>
      </c>
      <c r="O533" s="388">
        <v>0.52472588466893944</v>
      </c>
      <c r="P533" s="388">
        <v>682.94041388582127</v>
      </c>
      <c r="Q533" s="389">
        <v>31.48355308013636</v>
      </c>
    </row>
    <row r="534" spans="1:17" ht="12.75" customHeight="1" x14ac:dyDescent="0.2">
      <c r="A534" s="49"/>
      <c r="B534" s="437" t="s">
        <v>146</v>
      </c>
      <c r="C534" s="397" t="s">
        <v>249</v>
      </c>
      <c r="D534" s="398">
        <v>26</v>
      </c>
      <c r="E534" s="416">
        <v>1998</v>
      </c>
      <c r="F534" s="399">
        <v>26.6</v>
      </c>
      <c r="G534" s="399">
        <v>1.7777099999999999</v>
      </c>
      <c r="H534" s="399">
        <v>4.16</v>
      </c>
      <c r="I534" s="399">
        <v>20.662289999999999</v>
      </c>
      <c r="J534" s="399">
        <v>1812.49</v>
      </c>
      <c r="K534" s="399">
        <v>20.662289999999999</v>
      </c>
      <c r="L534" s="399">
        <v>1812.49</v>
      </c>
      <c r="M534" s="400">
        <v>1.1399947034190533E-2</v>
      </c>
      <c r="N534" s="401">
        <v>54.173000000000002</v>
      </c>
      <c r="O534" s="401">
        <v>0.61756933068320374</v>
      </c>
      <c r="P534" s="401">
        <v>683.99682205143199</v>
      </c>
      <c r="Q534" s="402">
        <v>37.054159840992227</v>
      </c>
    </row>
    <row r="535" spans="1:17" ht="12.75" customHeight="1" x14ac:dyDescent="0.2">
      <c r="A535" s="49"/>
      <c r="B535" s="437" t="s">
        <v>32</v>
      </c>
      <c r="C535" s="383" t="s">
        <v>390</v>
      </c>
      <c r="D535" s="384">
        <v>20</v>
      </c>
      <c r="E535" s="384">
        <v>1987</v>
      </c>
      <c r="F535" s="385">
        <v>16.239000000000001</v>
      </c>
      <c r="G535" s="385">
        <v>1.3480000000000001</v>
      </c>
      <c r="H535" s="385">
        <v>2.56</v>
      </c>
      <c r="I535" s="385">
        <v>12.331</v>
      </c>
      <c r="J535" s="385">
        <v>1078.47</v>
      </c>
      <c r="K535" s="385">
        <v>12.331</v>
      </c>
      <c r="L535" s="385">
        <v>1078.47</v>
      </c>
      <c r="M535" s="386">
        <v>1.1433790462414346E-2</v>
      </c>
      <c r="N535" s="387">
        <v>63</v>
      </c>
      <c r="O535" s="388">
        <v>0.72032879913210379</v>
      </c>
      <c r="P535" s="388">
        <v>686.02742774486069</v>
      </c>
      <c r="Q535" s="389">
        <v>43.219727947926224</v>
      </c>
    </row>
    <row r="536" spans="1:17" ht="12.75" customHeight="1" x14ac:dyDescent="0.2">
      <c r="A536" s="49"/>
      <c r="B536" s="437" t="s">
        <v>214</v>
      </c>
      <c r="C536" s="390" t="s">
        <v>681</v>
      </c>
      <c r="D536" s="391">
        <v>12</v>
      </c>
      <c r="E536" s="391">
        <v>1992</v>
      </c>
      <c r="F536" s="392">
        <v>11.1</v>
      </c>
      <c r="G536" s="392">
        <v>1.1000000000000001</v>
      </c>
      <c r="H536" s="392">
        <v>1.9</v>
      </c>
      <c r="I536" s="392">
        <v>8.1</v>
      </c>
      <c r="J536" s="392">
        <v>706.2</v>
      </c>
      <c r="K536" s="392">
        <v>8.1</v>
      </c>
      <c r="L536" s="392">
        <v>706.2</v>
      </c>
      <c r="M536" s="393">
        <v>1.145E-2</v>
      </c>
      <c r="N536" s="394">
        <v>43.4</v>
      </c>
      <c r="O536" s="395">
        <v>0.5</v>
      </c>
      <c r="P536" s="395">
        <v>686.83</v>
      </c>
      <c r="Q536" s="396">
        <v>29.81</v>
      </c>
    </row>
    <row r="537" spans="1:17" ht="12.75" customHeight="1" x14ac:dyDescent="0.2">
      <c r="A537" s="49"/>
      <c r="B537" s="437" t="s">
        <v>146</v>
      </c>
      <c r="C537" s="397" t="s">
        <v>112</v>
      </c>
      <c r="D537" s="398">
        <v>45</v>
      </c>
      <c r="E537" s="398">
        <v>1992</v>
      </c>
      <c r="F537" s="399">
        <v>43.45</v>
      </c>
      <c r="G537" s="399">
        <v>3.5823550000000002</v>
      </c>
      <c r="H537" s="399">
        <v>7.2</v>
      </c>
      <c r="I537" s="399">
        <v>32.667650000000002</v>
      </c>
      <c r="J537" s="399">
        <v>2843.99</v>
      </c>
      <c r="K537" s="399">
        <v>32.667650000000002</v>
      </c>
      <c r="L537" s="399">
        <v>2843.99</v>
      </c>
      <c r="M537" s="400">
        <v>1.1486555859901056E-2</v>
      </c>
      <c r="N537" s="401">
        <v>54.173000000000002</v>
      </c>
      <c r="O537" s="401">
        <v>0.62226119059841989</v>
      </c>
      <c r="P537" s="401">
        <v>689.19335159406342</v>
      </c>
      <c r="Q537" s="402">
        <v>37.335671435905191</v>
      </c>
    </row>
    <row r="538" spans="1:17" ht="12.75" customHeight="1" x14ac:dyDescent="0.2">
      <c r="A538" s="49"/>
      <c r="B538" s="436" t="s">
        <v>832</v>
      </c>
      <c r="C538" s="344" t="s">
        <v>822</v>
      </c>
      <c r="D538" s="339">
        <v>37</v>
      </c>
      <c r="E538" s="339">
        <v>1983</v>
      </c>
      <c r="F538" s="340">
        <v>32.017000000000003</v>
      </c>
      <c r="G538" s="340">
        <v>2.4990000000000001</v>
      </c>
      <c r="H538" s="340">
        <v>6.08</v>
      </c>
      <c r="I538" s="340">
        <v>23.437996999999999</v>
      </c>
      <c r="J538" s="340">
        <v>2034.47</v>
      </c>
      <c r="K538" s="340">
        <v>23.437996999999999</v>
      </c>
      <c r="L538" s="340">
        <v>2034.47</v>
      </c>
      <c r="M538" s="341">
        <v>1.1520443653629692E-2</v>
      </c>
      <c r="N538" s="342">
        <v>57.661000000000001</v>
      </c>
      <c r="O538" s="342">
        <v>0.66428030151194173</v>
      </c>
      <c r="P538" s="342">
        <v>691.22661921778149</v>
      </c>
      <c r="Q538" s="343">
        <v>39.856818090716502</v>
      </c>
    </row>
    <row r="539" spans="1:17" ht="12.75" customHeight="1" x14ac:dyDescent="0.2">
      <c r="A539" s="49"/>
      <c r="B539" s="437" t="s">
        <v>782</v>
      </c>
      <c r="C539" s="353" t="s">
        <v>768</v>
      </c>
      <c r="D539" s="354">
        <v>41</v>
      </c>
      <c r="E539" s="354">
        <v>1981</v>
      </c>
      <c r="F539" s="355">
        <v>32.313000000000002</v>
      </c>
      <c r="G539" s="355">
        <v>3.5477669999999999</v>
      </c>
      <c r="H539" s="355">
        <v>2.65</v>
      </c>
      <c r="I539" s="355">
        <v>26.115234999999998</v>
      </c>
      <c r="J539" s="355">
        <v>2245.19</v>
      </c>
      <c r="K539" s="355">
        <v>26.115234999999998</v>
      </c>
      <c r="L539" s="355">
        <v>2245.19</v>
      </c>
      <c r="M539" s="356">
        <v>1.1631636966136494E-2</v>
      </c>
      <c r="N539" s="357">
        <v>70.087000000000003</v>
      </c>
      <c r="O539" s="357">
        <v>0.81522654004560857</v>
      </c>
      <c r="P539" s="357">
        <v>697.89821796818967</v>
      </c>
      <c r="Q539" s="358">
        <v>48.913592402736512</v>
      </c>
    </row>
    <row r="540" spans="1:17" ht="12.75" customHeight="1" x14ac:dyDescent="0.2">
      <c r="A540" s="49"/>
      <c r="B540" s="436" t="s">
        <v>490</v>
      </c>
      <c r="C540" s="374" t="s">
        <v>477</v>
      </c>
      <c r="D540" s="375">
        <v>12</v>
      </c>
      <c r="E540" s="375">
        <v>1982</v>
      </c>
      <c r="F540" s="376">
        <v>7.9318999999999997</v>
      </c>
      <c r="G540" s="376">
        <v>1.0925</v>
      </c>
      <c r="H540" s="376">
        <v>0.12</v>
      </c>
      <c r="I540" s="376">
        <v>6.7194000000000003</v>
      </c>
      <c r="J540" s="376">
        <v>577.24</v>
      </c>
      <c r="K540" s="376">
        <v>6.7194000000000003</v>
      </c>
      <c r="L540" s="376">
        <v>577.24</v>
      </c>
      <c r="M540" s="370">
        <v>1.1640565449379808E-2</v>
      </c>
      <c r="N540" s="371">
        <v>44.9</v>
      </c>
      <c r="O540" s="372">
        <v>0.52266138867715339</v>
      </c>
      <c r="P540" s="372">
        <v>698.43392696278852</v>
      </c>
      <c r="Q540" s="373">
        <v>31.359683320629202</v>
      </c>
    </row>
    <row r="541" spans="1:17" ht="12.75" customHeight="1" x14ac:dyDescent="0.2">
      <c r="A541" s="49"/>
      <c r="B541" s="436" t="s">
        <v>181</v>
      </c>
      <c r="C541" s="409" t="s">
        <v>173</v>
      </c>
      <c r="D541" s="410">
        <v>50</v>
      </c>
      <c r="E541" s="410">
        <v>1973</v>
      </c>
      <c r="F541" s="411">
        <v>40.5</v>
      </c>
      <c r="G541" s="411">
        <v>3.4</v>
      </c>
      <c r="H541" s="411">
        <v>7.8</v>
      </c>
      <c r="I541" s="411">
        <v>29.3</v>
      </c>
      <c r="J541" s="411">
        <v>2510.2199999999998</v>
      </c>
      <c r="K541" s="411">
        <v>29.3</v>
      </c>
      <c r="L541" s="411">
        <v>2510.1999999999998</v>
      </c>
      <c r="M541" s="334">
        <v>1.1672376703051551E-2</v>
      </c>
      <c r="N541" s="335">
        <v>58.3</v>
      </c>
      <c r="O541" s="336">
        <v>0.68049956178790538</v>
      </c>
      <c r="P541" s="336">
        <v>700.34260218309305</v>
      </c>
      <c r="Q541" s="337">
        <v>40.82997370727432</v>
      </c>
    </row>
    <row r="542" spans="1:17" ht="12.75" customHeight="1" x14ac:dyDescent="0.2">
      <c r="A542" s="49"/>
      <c r="B542" s="436" t="s">
        <v>860</v>
      </c>
      <c r="C542" s="377" t="s">
        <v>853</v>
      </c>
      <c r="D542" s="378">
        <v>26</v>
      </c>
      <c r="E542" s="378">
        <v>1985</v>
      </c>
      <c r="F542" s="379">
        <v>16.533999999999999</v>
      </c>
      <c r="G542" s="379">
        <v>0</v>
      </c>
      <c r="H542" s="379">
        <v>0</v>
      </c>
      <c r="I542" s="379">
        <v>16.533996000000002</v>
      </c>
      <c r="J542" s="379">
        <v>1415.92</v>
      </c>
      <c r="K542" s="379">
        <v>16.533996000000002</v>
      </c>
      <c r="L542" s="379">
        <v>1415.92</v>
      </c>
      <c r="M542" s="380">
        <v>1.1677210576868751E-2</v>
      </c>
      <c r="N542" s="381">
        <v>71.722000000000008</v>
      </c>
      <c r="O542" s="381">
        <v>0.83751289699418063</v>
      </c>
      <c r="P542" s="381">
        <v>700.63263461212512</v>
      </c>
      <c r="Q542" s="382">
        <v>50.250773819650846</v>
      </c>
    </row>
    <row r="543" spans="1:17" ht="12.75" customHeight="1" x14ac:dyDescent="0.2">
      <c r="A543" s="49"/>
      <c r="B543" s="436" t="s">
        <v>832</v>
      </c>
      <c r="C543" s="344" t="s">
        <v>823</v>
      </c>
      <c r="D543" s="339">
        <v>10</v>
      </c>
      <c r="E543" s="339">
        <v>1977</v>
      </c>
      <c r="F543" s="340">
        <v>8.6659000000000006</v>
      </c>
      <c r="G543" s="340">
        <v>0.2601</v>
      </c>
      <c r="H543" s="340">
        <v>1.6</v>
      </c>
      <c r="I543" s="340">
        <v>6.8057990000000004</v>
      </c>
      <c r="J543" s="340">
        <v>580.30999999999995</v>
      </c>
      <c r="K543" s="340">
        <v>6.8057990000000004</v>
      </c>
      <c r="L543" s="340">
        <v>580.30999999999995</v>
      </c>
      <c r="M543" s="341">
        <v>1.1727867863728009E-2</v>
      </c>
      <c r="N543" s="342">
        <v>57.661000000000001</v>
      </c>
      <c r="O543" s="342">
        <v>0.67624058889042071</v>
      </c>
      <c r="P543" s="342">
        <v>703.67207182368054</v>
      </c>
      <c r="Q543" s="343">
        <v>40.574435333425242</v>
      </c>
    </row>
    <row r="544" spans="1:17" ht="12.75" customHeight="1" x14ac:dyDescent="0.2">
      <c r="A544" s="49"/>
      <c r="B544" s="437" t="s">
        <v>146</v>
      </c>
      <c r="C544" s="397" t="s">
        <v>114</v>
      </c>
      <c r="D544" s="398">
        <v>45</v>
      </c>
      <c r="E544" s="398">
        <v>1993</v>
      </c>
      <c r="F544" s="399">
        <v>46.9</v>
      </c>
      <c r="G544" s="399">
        <v>5.6563499999999998</v>
      </c>
      <c r="H544" s="399">
        <v>7.04</v>
      </c>
      <c r="I544" s="399">
        <v>34.203639000000003</v>
      </c>
      <c r="J544" s="399">
        <v>2913.8</v>
      </c>
      <c r="K544" s="399">
        <v>34.203639000000003</v>
      </c>
      <c r="L544" s="399">
        <v>2913.8</v>
      </c>
      <c r="M544" s="400">
        <v>1.1738499210652757E-2</v>
      </c>
      <c r="N544" s="401">
        <v>54.173000000000002</v>
      </c>
      <c r="O544" s="401">
        <v>0.63590971773869187</v>
      </c>
      <c r="P544" s="401">
        <v>704.30995263916543</v>
      </c>
      <c r="Q544" s="402">
        <v>38.154583064321514</v>
      </c>
    </row>
    <row r="545" spans="1:17" ht="12.75" customHeight="1" x14ac:dyDescent="0.2">
      <c r="A545" s="49"/>
      <c r="B545" s="436" t="s">
        <v>748</v>
      </c>
      <c r="C545" s="403" t="s">
        <v>715</v>
      </c>
      <c r="D545" s="404">
        <v>72</v>
      </c>
      <c r="E545" s="404">
        <v>1989</v>
      </c>
      <c r="F545" s="405">
        <v>75.622</v>
      </c>
      <c r="G545" s="405">
        <v>8.9363259999999993</v>
      </c>
      <c r="H545" s="405">
        <v>17.28</v>
      </c>
      <c r="I545" s="405">
        <v>49.405681999999999</v>
      </c>
      <c r="J545" s="405">
        <v>4195.87</v>
      </c>
      <c r="K545" s="405">
        <v>49.405681999999999</v>
      </c>
      <c r="L545" s="405">
        <v>4195.87</v>
      </c>
      <c r="M545" s="406">
        <v>1.1774836207985471E-2</v>
      </c>
      <c r="N545" s="407">
        <v>55.045000000000002</v>
      </c>
      <c r="O545" s="407">
        <v>0.64814585906856026</v>
      </c>
      <c r="P545" s="407">
        <v>706.49017247912832</v>
      </c>
      <c r="Q545" s="408">
        <v>38.888751544113617</v>
      </c>
    </row>
    <row r="546" spans="1:17" ht="12.75" customHeight="1" x14ac:dyDescent="0.2">
      <c r="A546" s="49"/>
      <c r="B546" s="437" t="s">
        <v>782</v>
      </c>
      <c r="C546" s="353" t="s">
        <v>769</v>
      </c>
      <c r="D546" s="354">
        <v>36</v>
      </c>
      <c r="E546" s="354">
        <v>1964</v>
      </c>
      <c r="F546" s="355">
        <v>22.974</v>
      </c>
      <c r="G546" s="355">
        <v>1.262173</v>
      </c>
      <c r="H546" s="355">
        <v>3.7182949999999999</v>
      </c>
      <c r="I546" s="355">
        <v>17.993531999999998</v>
      </c>
      <c r="J546" s="355">
        <v>1514.36</v>
      </c>
      <c r="K546" s="355">
        <v>17.993531999999998</v>
      </c>
      <c r="L546" s="355">
        <v>1514.36</v>
      </c>
      <c r="M546" s="356">
        <v>1.1881938244538946E-2</v>
      </c>
      <c r="N546" s="357">
        <v>70.850000000000009</v>
      </c>
      <c r="O546" s="357">
        <v>0.84183532462558441</v>
      </c>
      <c r="P546" s="357">
        <v>712.91629467233679</v>
      </c>
      <c r="Q546" s="358">
        <v>50.510119477535063</v>
      </c>
    </row>
    <row r="547" spans="1:17" ht="12.75" customHeight="1" x14ac:dyDescent="0.2">
      <c r="A547" s="49"/>
      <c r="B547" s="436" t="s">
        <v>884</v>
      </c>
      <c r="C547" s="377" t="s">
        <v>875</v>
      </c>
      <c r="D547" s="378">
        <v>40</v>
      </c>
      <c r="E547" s="378">
        <v>1972</v>
      </c>
      <c r="F547" s="379">
        <v>36.351999999999997</v>
      </c>
      <c r="G547" s="379">
        <v>3.3660000000000001</v>
      </c>
      <c r="H547" s="379">
        <v>6.4</v>
      </c>
      <c r="I547" s="379">
        <v>26.585999999999999</v>
      </c>
      <c r="J547" s="379">
        <v>2236.87</v>
      </c>
      <c r="K547" s="379">
        <v>26.585999999999999</v>
      </c>
      <c r="L547" s="379">
        <v>2236.87</v>
      </c>
      <c r="M547" s="380">
        <v>1.1885357664951472E-2</v>
      </c>
      <c r="N547" s="381">
        <v>87.853999999999999</v>
      </c>
      <c r="O547" s="381">
        <v>1.0441762122966465</v>
      </c>
      <c r="P547" s="381">
        <v>713.12145989708836</v>
      </c>
      <c r="Q547" s="382">
        <v>62.650572737798804</v>
      </c>
    </row>
    <row r="548" spans="1:17" ht="12.75" customHeight="1" x14ac:dyDescent="0.2">
      <c r="A548" s="49"/>
      <c r="B548" s="436" t="s">
        <v>884</v>
      </c>
      <c r="C548" s="377" t="s">
        <v>876</v>
      </c>
      <c r="D548" s="378">
        <v>45</v>
      </c>
      <c r="E548" s="378">
        <v>1979</v>
      </c>
      <c r="F548" s="379">
        <v>38.411000000000001</v>
      </c>
      <c r="G548" s="379">
        <v>3.1619999999999999</v>
      </c>
      <c r="H548" s="379">
        <v>7.2</v>
      </c>
      <c r="I548" s="379">
        <v>28.048997</v>
      </c>
      <c r="J548" s="379">
        <v>2335.3000000000002</v>
      </c>
      <c r="K548" s="379">
        <v>28.048997</v>
      </c>
      <c r="L548" s="379">
        <v>2335.3000000000002</v>
      </c>
      <c r="M548" s="380">
        <v>1.2010875262278935E-2</v>
      </c>
      <c r="N548" s="381">
        <v>87.853999999999999</v>
      </c>
      <c r="O548" s="381">
        <v>1.0552034352922537</v>
      </c>
      <c r="P548" s="381">
        <v>720.65251573673618</v>
      </c>
      <c r="Q548" s="382">
        <v>63.312206117535219</v>
      </c>
    </row>
    <row r="549" spans="1:17" ht="12.75" customHeight="1" x14ac:dyDescent="0.2">
      <c r="A549" s="49"/>
      <c r="B549" s="436" t="s">
        <v>490</v>
      </c>
      <c r="C549" s="374" t="s">
        <v>478</v>
      </c>
      <c r="D549" s="375">
        <v>8</v>
      </c>
      <c r="E549" s="375">
        <v>1935</v>
      </c>
      <c r="F549" s="376">
        <v>8.3554999999999993</v>
      </c>
      <c r="G549" s="376">
        <v>0.53549999999999998</v>
      </c>
      <c r="H549" s="376">
        <v>0.68</v>
      </c>
      <c r="I549" s="376">
        <v>7.14</v>
      </c>
      <c r="J549" s="376">
        <v>593.42999999999995</v>
      </c>
      <c r="K549" s="376">
        <v>7.14</v>
      </c>
      <c r="L549" s="376">
        <v>593.42999999999995</v>
      </c>
      <c r="M549" s="370">
        <v>1.2031747636621E-2</v>
      </c>
      <c r="N549" s="371">
        <v>44.9</v>
      </c>
      <c r="O549" s="372">
        <v>0.54022546888428291</v>
      </c>
      <c r="P549" s="372">
        <v>721.90485819726007</v>
      </c>
      <c r="Q549" s="373">
        <v>32.413528133056978</v>
      </c>
    </row>
    <row r="550" spans="1:17" ht="12.75" customHeight="1" x14ac:dyDescent="0.2">
      <c r="A550" s="49"/>
      <c r="B550" s="436" t="s">
        <v>245</v>
      </c>
      <c r="C550" s="383" t="s">
        <v>533</v>
      </c>
      <c r="D550" s="384">
        <v>18</v>
      </c>
      <c r="E550" s="384" t="s">
        <v>33</v>
      </c>
      <c r="F550" s="385">
        <v>14.573</v>
      </c>
      <c r="G550" s="385">
        <v>0.82899999999999996</v>
      </c>
      <c r="H550" s="385">
        <v>2.88</v>
      </c>
      <c r="I550" s="385">
        <v>10.864000000000001</v>
      </c>
      <c r="J550" s="385">
        <v>902.29</v>
      </c>
      <c r="K550" s="385">
        <v>10.864000000000001</v>
      </c>
      <c r="L550" s="385">
        <v>902.29</v>
      </c>
      <c r="M550" s="386">
        <v>1.2040474791918342E-2</v>
      </c>
      <c r="N550" s="387">
        <v>72.400000000000006</v>
      </c>
      <c r="O550" s="388">
        <v>0.87173037493488803</v>
      </c>
      <c r="P550" s="388">
        <v>722.42848751510053</v>
      </c>
      <c r="Q550" s="389">
        <v>52.303822496093282</v>
      </c>
    </row>
    <row r="551" spans="1:17" ht="12.75" customHeight="1" x14ac:dyDescent="0.2">
      <c r="A551" s="49"/>
      <c r="B551" s="436" t="s">
        <v>63</v>
      </c>
      <c r="C551" s="383" t="s">
        <v>503</v>
      </c>
      <c r="D551" s="384">
        <v>45</v>
      </c>
      <c r="E551" s="384" t="s">
        <v>33</v>
      </c>
      <c r="F551" s="385"/>
      <c r="G551" s="385">
        <v>3.8250000000000002</v>
      </c>
      <c r="H551" s="385">
        <v>7.2</v>
      </c>
      <c r="I551" s="385">
        <v>28.556999000000001</v>
      </c>
      <c r="J551" s="385">
        <v>2369.25</v>
      </c>
      <c r="K551" s="385">
        <v>28.556999000000001</v>
      </c>
      <c r="L551" s="385">
        <v>2369.25</v>
      </c>
      <c r="M551" s="386">
        <v>1.2053180964440224E-2</v>
      </c>
      <c r="N551" s="387">
        <v>49.2</v>
      </c>
      <c r="O551" s="388">
        <v>0.59301650345045909</v>
      </c>
      <c r="P551" s="388">
        <v>723.19085786641347</v>
      </c>
      <c r="Q551" s="389">
        <v>35.58099020702754</v>
      </c>
    </row>
    <row r="552" spans="1:17" ht="12.75" customHeight="1" x14ac:dyDescent="0.2">
      <c r="A552" s="49"/>
      <c r="B552" s="436" t="s">
        <v>63</v>
      </c>
      <c r="C552" s="383" t="s">
        <v>234</v>
      </c>
      <c r="D552" s="384">
        <v>30</v>
      </c>
      <c r="E552" s="384" t="s">
        <v>33</v>
      </c>
      <c r="F552" s="385"/>
      <c r="G552" s="385">
        <v>3.774</v>
      </c>
      <c r="H552" s="385">
        <v>4.8</v>
      </c>
      <c r="I552" s="385">
        <v>23.004004000000002</v>
      </c>
      <c r="J552" s="385">
        <v>1906.41</v>
      </c>
      <c r="K552" s="385">
        <v>23.004004000000002</v>
      </c>
      <c r="L552" s="385">
        <v>1906.41</v>
      </c>
      <c r="M552" s="386">
        <v>1.2066661421205303E-2</v>
      </c>
      <c r="N552" s="387">
        <v>49.2</v>
      </c>
      <c r="O552" s="388">
        <v>0.59367974192330097</v>
      </c>
      <c r="P552" s="388">
        <v>723.99968527231817</v>
      </c>
      <c r="Q552" s="389">
        <v>35.620784515398057</v>
      </c>
    </row>
    <row r="553" spans="1:17" ht="12.75" customHeight="1" x14ac:dyDescent="0.2">
      <c r="A553" s="49"/>
      <c r="B553" s="437" t="s">
        <v>146</v>
      </c>
      <c r="C553" s="397" t="s">
        <v>111</v>
      </c>
      <c r="D553" s="398">
        <v>35</v>
      </c>
      <c r="E553" s="398">
        <v>1993</v>
      </c>
      <c r="F553" s="399">
        <v>33.19</v>
      </c>
      <c r="G553" s="399">
        <v>3.0167199999999998</v>
      </c>
      <c r="H553" s="399">
        <v>5.44</v>
      </c>
      <c r="I553" s="399">
        <v>24.733288000000002</v>
      </c>
      <c r="J553" s="399">
        <v>2044.73</v>
      </c>
      <c r="K553" s="399">
        <v>24.733288000000002</v>
      </c>
      <c r="L553" s="399">
        <v>2044.73</v>
      </c>
      <c r="M553" s="400">
        <v>1.2096114401412412E-2</v>
      </c>
      <c r="N553" s="401">
        <v>54.173000000000002</v>
      </c>
      <c r="O553" s="401">
        <v>0.65528280546771456</v>
      </c>
      <c r="P553" s="401">
        <v>725.76686408474473</v>
      </c>
      <c r="Q553" s="402">
        <v>39.31696832806287</v>
      </c>
    </row>
    <row r="554" spans="1:17" ht="12.75" customHeight="1" x14ac:dyDescent="0.2">
      <c r="A554" s="49"/>
      <c r="B554" s="437" t="s">
        <v>146</v>
      </c>
      <c r="C554" s="397" t="s">
        <v>134</v>
      </c>
      <c r="D554" s="398">
        <v>60</v>
      </c>
      <c r="E554" s="398">
        <v>1985</v>
      </c>
      <c r="F554" s="399">
        <v>63.97</v>
      </c>
      <c r="G554" s="399">
        <v>7.0030999999999999</v>
      </c>
      <c r="H554" s="399">
        <v>9.36</v>
      </c>
      <c r="I554" s="399">
        <v>47.60689</v>
      </c>
      <c r="J554" s="399">
        <v>3912.05</v>
      </c>
      <c r="K554" s="399">
        <v>47.60689</v>
      </c>
      <c r="L554" s="399">
        <v>3912.05</v>
      </c>
      <c r="M554" s="400">
        <v>1.2169294870975575E-2</v>
      </c>
      <c r="N554" s="401">
        <v>54.173000000000002</v>
      </c>
      <c r="O554" s="401">
        <v>0.65924721104535988</v>
      </c>
      <c r="P554" s="401">
        <v>730.15769225853455</v>
      </c>
      <c r="Q554" s="402">
        <v>39.554832662721594</v>
      </c>
    </row>
    <row r="555" spans="1:17" ht="12.75" customHeight="1" x14ac:dyDescent="0.2">
      <c r="A555" s="49"/>
      <c r="B555" s="436" t="s">
        <v>832</v>
      </c>
      <c r="C555" s="344" t="s">
        <v>824</v>
      </c>
      <c r="D555" s="339">
        <v>38</v>
      </c>
      <c r="E555" s="339">
        <v>1987</v>
      </c>
      <c r="F555" s="340">
        <v>38.92</v>
      </c>
      <c r="G555" s="340">
        <v>3.7229999999999999</v>
      </c>
      <c r="H555" s="340">
        <v>7.36</v>
      </c>
      <c r="I555" s="340">
        <v>27.837005999999999</v>
      </c>
      <c r="J555" s="340">
        <v>2284.84</v>
      </c>
      <c r="K555" s="340">
        <v>27.837005999999999</v>
      </c>
      <c r="L555" s="340">
        <v>2284.84</v>
      </c>
      <c r="M555" s="341">
        <v>1.21833502564731E-2</v>
      </c>
      <c r="N555" s="342">
        <v>57.661000000000001</v>
      </c>
      <c r="O555" s="342">
        <v>0.70250415913849551</v>
      </c>
      <c r="P555" s="342">
        <v>731.00101538838601</v>
      </c>
      <c r="Q555" s="343">
        <v>42.150249548309731</v>
      </c>
    </row>
    <row r="556" spans="1:17" ht="12.75" customHeight="1" x14ac:dyDescent="0.2">
      <c r="A556" s="49"/>
      <c r="B556" s="436" t="s">
        <v>884</v>
      </c>
      <c r="C556" s="377" t="s">
        <v>877</v>
      </c>
      <c r="D556" s="378">
        <v>40</v>
      </c>
      <c r="E556" s="378">
        <v>1973</v>
      </c>
      <c r="F556" s="379">
        <v>36.332999999999998</v>
      </c>
      <c r="G556" s="379">
        <v>2.5499999999999998</v>
      </c>
      <c r="H556" s="379">
        <v>6.4</v>
      </c>
      <c r="I556" s="379">
        <v>27.382999999999999</v>
      </c>
      <c r="J556" s="379">
        <v>2247.54</v>
      </c>
      <c r="K556" s="379">
        <v>27.382999999999999</v>
      </c>
      <c r="L556" s="379">
        <v>2247.54</v>
      </c>
      <c r="M556" s="380">
        <v>1.2183542895788284E-2</v>
      </c>
      <c r="N556" s="381">
        <v>87.853999999999999</v>
      </c>
      <c r="O556" s="381">
        <v>1.070372977566584</v>
      </c>
      <c r="P556" s="381">
        <v>731.01257374729698</v>
      </c>
      <c r="Q556" s="382">
        <v>64.222378653995037</v>
      </c>
    </row>
    <row r="557" spans="1:17" ht="12.75" customHeight="1" x14ac:dyDescent="0.2">
      <c r="A557" s="49"/>
      <c r="B557" s="437" t="s">
        <v>218</v>
      </c>
      <c r="C557" s="383" t="s">
        <v>371</v>
      </c>
      <c r="D557" s="384">
        <v>30</v>
      </c>
      <c r="E557" s="384">
        <v>1973</v>
      </c>
      <c r="F557" s="385">
        <v>29.667999999999999</v>
      </c>
      <c r="G557" s="385">
        <v>3.7989999999999999</v>
      </c>
      <c r="H557" s="385">
        <v>4.8</v>
      </c>
      <c r="I557" s="385">
        <v>21.068000000000001</v>
      </c>
      <c r="J557" s="385">
        <v>1725.95</v>
      </c>
      <c r="K557" s="385">
        <v>21.068000000000001</v>
      </c>
      <c r="L557" s="385">
        <v>1725.95</v>
      </c>
      <c r="M557" s="386">
        <v>1.2206610851994554E-2</v>
      </c>
      <c r="N557" s="415">
        <v>46.1</v>
      </c>
      <c r="O557" s="388">
        <v>0.56272476027694895</v>
      </c>
      <c r="P557" s="388">
        <v>732.39665111967327</v>
      </c>
      <c r="Q557" s="389">
        <v>33.76348561661694</v>
      </c>
    </row>
    <row r="558" spans="1:17" ht="12.75" customHeight="1" x14ac:dyDescent="0.2">
      <c r="A558" s="49"/>
      <c r="B558" s="436" t="s">
        <v>748</v>
      </c>
      <c r="C558" s="403" t="s">
        <v>721</v>
      </c>
      <c r="D558" s="404">
        <v>32</v>
      </c>
      <c r="E558" s="404">
        <v>1986</v>
      </c>
      <c r="F558" s="405">
        <v>36.286000000000001</v>
      </c>
      <c r="G558" s="405">
        <v>5.070398</v>
      </c>
      <c r="H558" s="405">
        <v>7.68</v>
      </c>
      <c r="I558" s="405">
        <v>23.535606999999999</v>
      </c>
      <c r="J558" s="405">
        <v>1927.93</v>
      </c>
      <c r="K558" s="405">
        <v>23.535606999999999</v>
      </c>
      <c r="L558" s="405">
        <v>1927.93</v>
      </c>
      <c r="M558" s="406">
        <v>1.2207708267416347E-2</v>
      </c>
      <c r="N558" s="407">
        <v>55.045000000000002</v>
      </c>
      <c r="O558" s="407">
        <v>0.67197330157993285</v>
      </c>
      <c r="P558" s="407">
        <v>732.46249604498087</v>
      </c>
      <c r="Q558" s="408">
        <v>40.318398094795974</v>
      </c>
    </row>
    <row r="559" spans="1:17" ht="12.75" customHeight="1" x14ac:dyDescent="0.2">
      <c r="A559" s="49"/>
      <c r="B559" s="437" t="s">
        <v>32</v>
      </c>
      <c r="C559" s="383" t="s">
        <v>219</v>
      </c>
      <c r="D559" s="384">
        <v>8</v>
      </c>
      <c r="E559" s="384">
        <v>1970</v>
      </c>
      <c r="F559" s="385">
        <v>6.5359999999999996</v>
      </c>
      <c r="G559" s="385">
        <v>0.36299999999999999</v>
      </c>
      <c r="H559" s="385">
        <v>1.28</v>
      </c>
      <c r="I559" s="385">
        <v>4.8929999999999998</v>
      </c>
      <c r="J559" s="385">
        <v>400.74</v>
      </c>
      <c r="K559" s="385">
        <v>4.8929999999999998</v>
      </c>
      <c r="L559" s="385">
        <v>400.74</v>
      </c>
      <c r="M559" s="386">
        <v>1.2209911663422668E-2</v>
      </c>
      <c r="N559" s="387">
        <v>63</v>
      </c>
      <c r="O559" s="388">
        <v>0.76922443479562808</v>
      </c>
      <c r="P559" s="388">
        <v>732.59469980536005</v>
      </c>
      <c r="Q559" s="389">
        <v>46.153466087737684</v>
      </c>
    </row>
    <row r="560" spans="1:17" ht="12.75" customHeight="1" x14ac:dyDescent="0.2">
      <c r="A560" s="49"/>
      <c r="B560" s="437" t="s">
        <v>218</v>
      </c>
      <c r="C560" s="383" t="s">
        <v>366</v>
      </c>
      <c r="D560" s="384">
        <v>20</v>
      </c>
      <c r="E560" s="384">
        <v>1984</v>
      </c>
      <c r="F560" s="385">
        <v>20.686</v>
      </c>
      <c r="G560" s="385">
        <v>4.4139999999999997</v>
      </c>
      <c r="H560" s="385">
        <v>3.2</v>
      </c>
      <c r="I560" s="385">
        <v>13.071</v>
      </c>
      <c r="J560" s="385">
        <v>1066.74</v>
      </c>
      <c r="K560" s="385">
        <v>13.071</v>
      </c>
      <c r="L560" s="385">
        <v>1066.74</v>
      </c>
      <c r="M560" s="386">
        <v>1.2253220091118735E-2</v>
      </c>
      <c r="N560" s="415">
        <v>46.1</v>
      </c>
      <c r="O560" s="388">
        <v>0.56487344620057367</v>
      </c>
      <c r="P560" s="388">
        <v>735.19320546712413</v>
      </c>
      <c r="Q560" s="389">
        <v>33.892406772034427</v>
      </c>
    </row>
    <row r="561" spans="1:17" ht="12.75" customHeight="1" x14ac:dyDescent="0.2">
      <c r="A561" s="49"/>
      <c r="B561" s="436" t="s">
        <v>884</v>
      </c>
      <c r="C561" s="377" t="s">
        <v>870</v>
      </c>
      <c r="D561" s="378">
        <v>46</v>
      </c>
      <c r="E561" s="378">
        <v>1988</v>
      </c>
      <c r="F561" s="379">
        <v>29.001000000000001</v>
      </c>
      <c r="G561" s="379">
        <v>1.7722500000000001</v>
      </c>
      <c r="H561" s="379">
        <v>0.46</v>
      </c>
      <c r="I561" s="379">
        <v>26.768750000000001</v>
      </c>
      <c r="J561" s="379">
        <v>2184.25</v>
      </c>
      <c r="K561" s="379">
        <v>26.768750000000001</v>
      </c>
      <c r="L561" s="379">
        <v>2184.25</v>
      </c>
      <c r="M561" s="380">
        <v>1.2255350806913128E-2</v>
      </c>
      <c r="N561" s="381">
        <v>87.853999999999999</v>
      </c>
      <c r="O561" s="381">
        <v>1.076681589790546</v>
      </c>
      <c r="P561" s="381">
        <v>735.3210484147877</v>
      </c>
      <c r="Q561" s="382">
        <v>64.600895387432757</v>
      </c>
    </row>
    <row r="562" spans="1:17" ht="12.75" customHeight="1" x14ac:dyDescent="0.2">
      <c r="A562" s="49"/>
      <c r="B562" s="436" t="s">
        <v>63</v>
      </c>
      <c r="C562" s="383" t="s">
        <v>504</v>
      </c>
      <c r="D562" s="384">
        <v>24</v>
      </c>
      <c r="E562" s="384" t="s">
        <v>33</v>
      </c>
      <c r="F562" s="385"/>
      <c r="G562" s="385">
        <v>0.43911</v>
      </c>
      <c r="H562" s="385">
        <v>2.9729039999999998</v>
      </c>
      <c r="I562" s="385">
        <v>12.264988000000001</v>
      </c>
      <c r="J562" s="385">
        <v>1000.52</v>
      </c>
      <c r="K562" s="385">
        <v>12.264988000000001</v>
      </c>
      <c r="L562" s="385">
        <v>1000.52</v>
      </c>
      <c r="M562" s="386">
        <v>1.2258613520969098E-2</v>
      </c>
      <c r="N562" s="387">
        <v>49.2</v>
      </c>
      <c r="O562" s="388">
        <v>0.60312378523167964</v>
      </c>
      <c r="P562" s="388">
        <v>735.51681125814582</v>
      </c>
      <c r="Q562" s="389">
        <v>36.187427113900775</v>
      </c>
    </row>
    <row r="563" spans="1:17" ht="12.75" customHeight="1" x14ac:dyDescent="0.2">
      <c r="A563" s="49"/>
      <c r="B563" s="436" t="s">
        <v>748</v>
      </c>
      <c r="C563" s="403" t="s">
        <v>716</v>
      </c>
      <c r="D563" s="404">
        <v>20</v>
      </c>
      <c r="E563" s="404">
        <v>1991</v>
      </c>
      <c r="F563" s="405">
        <v>19.148</v>
      </c>
      <c r="G563" s="405">
        <v>2.774019</v>
      </c>
      <c r="H563" s="405">
        <v>3.2</v>
      </c>
      <c r="I563" s="405">
        <v>13.173978</v>
      </c>
      <c r="J563" s="405">
        <v>1071.33</v>
      </c>
      <c r="K563" s="405">
        <v>13.173978</v>
      </c>
      <c r="L563" s="405">
        <v>1071.33</v>
      </c>
      <c r="M563" s="406">
        <v>1.2296844109658089E-2</v>
      </c>
      <c r="N563" s="407">
        <v>55.045000000000002</v>
      </c>
      <c r="O563" s="407">
        <v>0.67687978401612958</v>
      </c>
      <c r="P563" s="407">
        <v>737.81064657948536</v>
      </c>
      <c r="Q563" s="408">
        <v>40.612787040967774</v>
      </c>
    </row>
    <row r="564" spans="1:17" ht="12.75" customHeight="1" x14ac:dyDescent="0.2">
      <c r="A564" s="49"/>
      <c r="B564" s="436" t="s">
        <v>490</v>
      </c>
      <c r="C564" s="374" t="s">
        <v>479</v>
      </c>
      <c r="D564" s="375">
        <v>45</v>
      </c>
      <c r="E564" s="375">
        <v>1967</v>
      </c>
      <c r="F564" s="376">
        <v>33.252000000000002</v>
      </c>
      <c r="G564" s="376">
        <v>4.8102</v>
      </c>
      <c r="H564" s="376">
        <v>4.5</v>
      </c>
      <c r="I564" s="376">
        <v>23.941700000000001</v>
      </c>
      <c r="J564" s="376">
        <v>1937.5</v>
      </c>
      <c r="K564" s="376">
        <v>23.941700000000001</v>
      </c>
      <c r="L564" s="376">
        <v>1937.5</v>
      </c>
      <c r="M564" s="370">
        <v>1.2357006451612904E-2</v>
      </c>
      <c r="N564" s="371">
        <v>44.9</v>
      </c>
      <c r="O564" s="372">
        <v>0.55482958967741935</v>
      </c>
      <c r="P564" s="372">
        <v>741.42038709677411</v>
      </c>
      <c r="Q564" s="373">
        <v>33.28977538064516</v>
      </c>
    </row>
    <row r="565" spans="1:17" ht="12.75" customHeight="1" x14ac:dyDescent="0.2">
      <c r="A565" s="49"/>
      <c r="B565" s="436" t="s">
        <v>748</v>
      </c>
      <c r="C565" s="403" t="s">
        <v>722</v>
      </c>
      <c r="D565" s="404">
        <v>70</v>
      </c>
      <c r="E565" s="404" t="s">
        <v>33</v>
      </c>
      <c r="F565" s="405">
        <v>33.252000000000002</v>
      </c>
      <c r="G565" s="405">
        <v>7.1207589999999996</v>
      </c>
      <c r="H565" s="405">
        <v>0.48</v>
      </c>
      <c r="I565" s="405">
        <v>25.651240000000001</v>
      </c>
      <c r="J565" s="405">
        <v>2072.2600000000002</v>
      </c>
      <c r="K565" s="405">
        <v>25.651240000000001</v>
      </c>
      <c r="L565" s="405">
        <v>2072.2600000000002</v>
      </c>
      <c r="M565" s="406">
        <v>1.2378388812214683E-2</v>
      </c>
      <c r="N565" s="407">
        <v>55.045000000000002</v>
      </c>
      <c r="O565" s="407">
        <v>0.68136841216835731</v>
      </c>
      <c r="P565" s="407">
        <v>742.703328732881</v>
      </c>
      <c r="Q565" s="408">
        <v>40.882104730101432</v>
      </c>
    </row>
    <row r="566" spans="1:17" ht="12.75" customHeight="1" x14ac:dyDescent="0.2">
      <c r="A566" s="49"/>
      <c r="B566" s="437" t="s">
        <v>218</v>
      </c>
      <c r="C566" s="383" t="s">
        <v>370</v>
      </c>
      <c r="D566" s="384">
        <v>30</v>
      </c>
      <c r="E566" s="384">
        <v>1972</v>
      </c>
      <c r="F566" s="385">
        <v>29.334</v>
      </c>
      <c r="G566" s="385">
        <v>3.0179999999999998</v>
      </c>
      <c r="H566" s="385">
        <v>4.8</v>
      </c>
      <c r="I566" s="385">
        <v>21.515999999999998</v>
      </c>
      <c r="J566" s="385">
        <v>1727.5</v>
      </c>
      <c r="K566" s="385">
        <v>21.515999999999998</v>
      </c>
      <c r="L566" s="385">
        <v>1727.5</v>
      </c>
      <c r="M566" s="386">
        <v>1.2454992764109985E-2</v>
      </c>
      <c r="N566" s="415">
        <v>46.1</v>
      </c>
      <c r="O566" s="388">
        <v>0.57417516642547028</v>
      </c>
      <c r="P566" s="388">
        <v>747.29956584659908</v>
      </c>
      <c r="Q566" s="389">
        <v>34.450509985528214</v>
      </c>
    </row>
    <row r="567" spans="1:17" ht="12.75" customHeight="1" x14ac:dyDescent="0.2">
      <c r="A567" s="49"/>
      <c r="B567" s="436" t="s">
        <v>63</v>
      </c>
      <c r="C567" s="383" t="s">
        <v>505</v>
      </c>
      <c r="D567" s="384">
        <v>20</v>
      </c>
      <c r="E567" s="384" t="s">
        <v>33</v>
      </c>
      <c r="F567" s="385"/>
      <c r="G567" s="385">
        <v>2.04</v>
      </c>
      <c r="H567" s="385">
        <v>3.2</v>
      </c>
      <c r="I567" s="385">
        <v>14.299997000000001</v>
      </c>
      <c r="J567" s="385">
        <v>1145.04</v>
      </c>
      <c r="K567" s="385">
        <v>14.299997000000001</v>
      </c>
      <c r="L567" s="385">
        <v>1145.04</v>
      </c>
      <c r="M567" s="386">
        <v>1.2488644064836164E-2</v>
      </c>
      <c r="N567" s="387">
        <v>49.2</v>
      </c>
      <c r="O567" s="388">
        <v>0.61444128798993936</v>
      </c>
      <c r="P567" s="388">
        <v>749.31864389016994</v>
      </c>
      <c r="Q567" s="389">
        <v>36.866477279396364</v>
      </c>
    </row>
    <row r="568" spans="1:17" ht="12.75" customHeight="1" x14ac:dyDescent="0.2">
      <c r="A568" s="49"/>
      <c r="B568" s="437" t="s">
        <v>218</v>
      </c>
      <c r="C568" s="383" t="s">
        <v>365</v>
      </c>
      <c r="D568" s="384">
        <v>20</v>
      </c>
      <c r="E568" s="384">
        <v>1984</v>
      </c>
      <c r="F568" s="385">
        <v>19.032</v>
      </c>
      <c r="G568" s="385">
        <v>2.57</v>
      </c>
      <c r="H568" s="385">
        <v>3.2</v>
      </c>
      <c r="I568" s="385">
        <v>13.262</v>
      </c>
      <c r="J568" s="385">
        <v>1059.55</v>
      </c>
      <c r="K568" s="385">
        <v>13.262</v>
      </c>
      <c r="L568" s="385">
        <v>1059.55</v>
      </c>
      <c r="M568" s="386">
        <v>1.2516634420272758E-2</v>
      </c>
      <c r="N568" s="415">
        <v>46.1</v>
      </c>
      <c r="O568" s="388">
        <v>0.57701684677457421</v>
      </c>
      <c r="P568" s="388">
        <v>750.99806521636549</v>
      </c>
      <c r="Q568" s="389">
        <v>34.621010806474452</v>
      </c>
    </row>
    <row r="569" spans="1:17" ht="12.75" customHeight="1" x14ac:dyDescent="0.2">
      <c r="A569" s="49"/>
      <c r="B569" s="437" t="s">
        <v>199</v>
      </c>
      <c r="C569" s="383" t="s">
        <v>622</v>
      </c>
      <c r="D569" s="384">
        <v>40</v>
      </c>
      <c r="E569" s="384">
        <v>1963</v>
      </c>
      <c r="F569" s="385">
        <v>26.664000000000001</v>
      </c>
      <c r="G569" s="385">
        <v>4.25</v>
      </c>
      <c r="H569" s="385">
        <v>0.4</v>
      </c>
      <c r="I569" s="385">
        <v>22.014000000000003</v>
      </c>
      <c r="J569" s="385">
        <v>1756.97</v>
      </c>
      <c r="K569" s="385">
        <v>22.013999999999999</v>
      </c>
      <c r="L569" s="385">
        <v>1756.97</v>
      </c>
      <c r="M569" s="386">
        <v>1.2529525262241244E-2</v>
      </c>
      <c r="N569" s="387">
        <v>46.43</v>
      </c>
      <c r="O569" s="388">
        <v>0.58174585792586098</v>
      </c>
      <c r="P569" s="388">
        <v>751.77151573447463</v>
      </c>
      <c r="Q569" s="389">
        <v>34.904751475551663</v>
      </c>
    </row>
    <row r="570" spans="1:17" ht="12.75" customHeight="1" x14ac:dyDescent="0.2">
      <c r="A570" s="49"/>
      <c r="B570" s="437" t="s">
        <v>146</v>
      </c>
      <c r="C570" s="397" t="s">
        <v>116</v>
      </c>
      <c r="D570" s="398">
        <v>42</v>
      </c>
      <c r="E570" s="398">
        <v>1994</v>
      </c>
      <c r="F570" s="399">
        <v>31.22</v>
      </c>
      <c r="G570" s="399">
        <v>2.6396299999999999</v>
      </c>
      <c r="H570" s="399">
        <v>5.84</v>
      </c>
      <c r="I570" s="399">
        <v>22.740373000000002</v>
      </c>
      <c r="J570" s="399">
        <v>1808.75</v>
      </c>
      <c r="K570" s="399">
        <v>22.740373000000002</v>
      </c>
      <c r="L570" s="399">
        <v>1808.75</v>
      </c>
      <c r="M570" s="400">
        <v>1.2572424602626125E-2</v>
      </c>
      <c r="N570" s="401">
        <v>54.173000000000002</v>
      </c>
      <c r="O570" s="401">
        <v>0.68108595799806504</v>
      </c>
      <c r="P570" s="401">
        <v>754.34547615756753</v>
      </c>
      <c r="Q570" s="402">
        <v>40.865157479883905</v>
      </c>
    </row>
    <row r="571" spans="1:17" ht="12.75" customHeight="1" x14ac:dyDescent="0.2">
      <c r="A571" s="49"/>
      <c r="B571" s="436" t="s">
        <v>63</v>
      </c>
      <c r="C571" s="383" t="s">
        <v>506</v>
      </c>
      <c r="D571" s="384">
        <v>54</v>
      </c>
      <c r="E571" s="384" t="s">
        <v>33</v>
      </c>
      <c r="F571" s="385"/>
      <c r="G571" s="385">
        <v>4.2839999999999998</v>
      </c>
      <c r="H571" s="385">
        <v>8.64</v>
      </c>
      <c r="I571" s="385">
        <v>37.698</v>
      </c>
      <c r="J571" s="385">
        <v>2998.27</v>
      </c>
      <c r="K571" s="385">
        <v>37.698</v>
      </c>
      <c r="L571" s="385">
        <v>2998.27</v>
      </c>
      <c r="M571" s="386">
        <v>1.2573250574497961E-2</v>
      </c>
      <c r="N571" s="387">
        <v>49.2</v>
      </c>
      <c r="O571" s="388">
        <v>0.61860392826529975</v>
      </c>
      <c r="P571" s="388">
        <v>754.3950344698776</v>
      </c>
      <c r="Q571" s="389">
        <v>37.116235695917979</v>
      </c>
    </row>
    <row r="572" spans="1:17" ht="12.75" customHeight="1" x14ac:dyDescent="0.2">
      <c r="A572" s="49"/>
      <c r="B572" s="437" t="s">
        <v>352</v>
      </c>
      <c r="C572" s="374" t="s">
        <v>348</v>
      </c>
      <c r="D572" s="375">
        <v>48</v>
      </c>
      <c r="E572" s="375">
        <v>1979</v>
      </c>
      <c r="F572" s="376">
        <v>42.1</v>
      </c>
      <c r="G572" s="376">
        <v>4.2</v>
      </c>
      <c r="H572" s="376">
        <v>7.68</v>
      </c>
      <c r="I572" s="376">
        <v>30.2</v>
      </c>
      <c r="J572" s="376">
        <v>2401</v>
      </c>
      <c r="K572" s="376">
        <v>30.2</v>
      </c>
      <c r="L572" s="376">
        <v>2401</v>
      </c>
      <c r="M572" s="370">
        <f>K572/L572</f>
        <v>1.2578092461474386E-2</v>
      </c>
      <c r="N572" s="371">
        <v>52.97</v>
      </c>
      <c r="O572" s="372">
        <f>M572*N572</f>
        <v>0.66626155768429818</v>
      </c>
      <c r="P572" s="372">
        <f>M572*60*1000</f>
        <v>754.68554768846309</v>
      </c>
      <c r="Q572" s="373">
        <f>P572*N572/1000</f>
        <v>39.975693461057887</v>
      </c>
    </row>
    <row r="573" spans="1:17" ht="12.75" customHeight="1" x14ac:dyDescent="0.2">
      <c r="A573" s="49"/>
      <c r="B573" s="436" t="s">
        <v>832</v>
      </c>
      <c r="C573" s="344" t="s">
        <v>825</v>
      </c>
      <c r="D573" s="339">
        <v>50</v>
      </c>
      <c r="E573" s="339">
        <v>1985</v>
      </c>
      <c r="F573" s="340">
        <v>53.756999999999998</v>
      </c>
      <c r="G573" s="340">
        <v>4.8959999999999999</v>
      </c>
      <c r="H573" s="340">
        <v>8</v>
      </c>
      <c r="I573" s="340">
        <v>40.860999999999997</v>
      </c>
      <c r="J573" s="340">
        <v>3248.27</v>
      </c>
      <c r="K573" s="340">
        <v>40.860999999999997</v>
      </c>
      <c r="L573" s="340">
        <v>3248.27</v>
      </c>
      <c r="M573" s="341">
        <v>1.2579311448863548E-2</v>
      </c>
      <c r="N573" s="342">
        <v>57.661000000000001</v>
      </c>
      <c r="O573" s="342">
        <v>0.72533567745292105</v>
      </c>
      <c r="P573" s="342">
        <v>754.75868693181292</v>
      </c>
      <c r="Q573" s="343">
        <v>43.520140647175261</v>
      </c>
    </row>
    <row r="574" spans="1:17" ht="12.75" customHeight="1" x14ac:dyDescent="0.2">
      <c r="A574" s="49"/>
      <c r="B574" s="436" t="s">
        <v>884</v>
      </c>
      <c r="C574" s="377" t="s">
        <v>878</v>
      </c>
      <c r="D574" s="378">
        <v>22</v>
      </c>
      <c r="E574" s="378">
        <v>1992</v>
      </c>
      <c r="F574" s="379">
        <v>19.888000000000002</v>
      </c>
      <c r="G574" s="379">
        <v>1.783674</v>
      </c>
      <c r="H574" s="379">
        <v>3.52</v>
      </c>
      <c r="I574" s="379">
        <v>14.584327</v>
      </c>
      <c r="J574" s="379">
        <v>1158.3800000000001</v>
      </c>
      <c r="K574" s="379">
        <v>14.584327</v>
      </c>
      <c r="L574" s="379">
        <v>1158.3800000000001</v>
      </c>
      <c r="M574" s="380">
        <v>1.2590278665032199E-2</v>
      </c>
      <c r="N574" s="381">
        <v>87.853999999999999</v>
      </c>
      <c r="O574" s="381">
        <v>1.1061063418377388</v>
      </c>
      <c r="P574" s="381">
        <v>755.41671990193197</v>
      </c>
      <c r="Q574" s="382">
        <v>66.366380510264321</v>
      </c>
    </row>
    <row r="575" spans="1:17" ht="12.75" customHeight="1" x14ac:dyDescent="0.2">
      <c r="A575" s="49"/>
      <c r="B575" s="436" t="s">
        <v>107</v>
      </c>
      <c r="C575" s="365" t="s">
        <v>89</v>
      </c>
      <c r="D575" s="412">
        <v>45</v>
      </c>
      <c r="E575" s="414" t="s">
        <v>33</v>
      </c>
      <c r="F575" s="368">
        <v>40.159999999999997</v>
      </c>
      <c r="G575" s="368">
        <v>3.33</v>
      </c>
      <c r="H575" s="368">
        <v>7.2</v>
      </c>
      <c r="I575" s="368">
        <v>29.63</v>
      </c>
      <c r="J575" s="369">
        <v>2350.1</v>
      </c>
      <c r="K575" s="368">
        <v>29.63</v>
      </c>
      <c r="L575" s="369">
        <v>2350.1</v>
      </c>
      <c r="M575" s="370">
        <v>1.261E-2</v>
      </c>
      <c r="N575" s="371">
        <v>56.7</v>
      </c>
      <c r="O575" s="372">
        <v>0.71</v>
      </c>
      <c r="P575" s="372">
        <v>756.48</v>
      </c>
      <c r="Q575" s="373">
        <v>42.89</v>
      </c>
    </row>
    <row r="576" spans="1:17" ht="12.75" customHeight="1" x14ac:dyDescent="0.2">
      <c r="A576" s="49"/>
      <c r="B576" s="436" t="s">
        <v>748</v>
      </c>
      <c r="C576" s="403" t="s">
        <v>723</v>
      </c>
      <c r="D576" s="404">
        <v>40</v>
      </c>
      <c r="E576" s="404">
        <v>1987</v>
      </c>
      <c r="F576" s="405">
        <v>38.886000000000003</v>
      </c>
      <c r="G576" s="405">
        <v>5.2770760000000001</v>
      </c>
      <c r="H576" s="405">
        <v>6.4</v>
      </c>
      <c r="I576" s="405">
        <v>27.208926999999999</v>
      </c>
      <c r="J576" s="405">
        <v>2155.0100000000002</v>
      </c>
      <c r="K576" s="405">
        <v>27.208926999999999</v>
      </c>
      <c r="L576" s="405">
        <v>2155.0100000000002</v>
      </c>
      <c r="M576" s="406">
        <v>1.262589361534285E-2</v>
      </c>
      <c r="N576" s="407">
        <v>55.045000000000002</v>
      </c>
      <c r="O576" s="407">
        <v>0.69499231405654727</v>
      </c>
      <c r="P576" s="407">
        <v>757.55361692057102</v>
      </c>
      <c r="Q576" s="408">
        <v>41.69953884339283</v>
      </c>
    </row>
    <row r="577" spans="1:17" ht="12.75" customHeight="1" x14ac:dyDescent="0.2">
      <c r="A577" s="49"/>
      <c r="B577" s="436" t="s">
        <v>181</v>
      </c>
      <c r="C577" s="409" t="s">
        <v>171</v>
      </c>
      <c r="D577" s="410">
        <v>45</v>
      </c>
      <c r="E577" s="410">
        <v>1971</v>
      </c>
      <c r="F577" s="411">
        <v>34.5</v>
      </c>
      <c r="G577" s="411">
        <v>3.2</v>
      </c>
      <c r="H577" s="411">
        <v>7.2</v>
      </c>
      <c r="I577" s="411">
        <v>24.1</v>
      </c>
      <c r="J577" s="411">
        <v>1906.15</v>
      </c>
      <c r="K577" s="411">
        <v>24.1</v>
      </c>
      <c r="L577" s="411">
        <v>1906.2</v>
      </c>
      <c r="M577" s="334">
        <v>1.264295456930018E-2</v>
      </c>
      <c r="N577" s="335">
        <v>58.3</v>
      </c>
      <c r="O577" s="336">
        <v>0.7370842513902004</v>
      </c>
      <c r="P577" s="336">
        <v>758.57727415801082</v>
      </c>
      <c r="Q577" s="337">
        <v>44.22505508341203</v>
      </c>
    </row>
    <row r="578" spans="1:17" ht="12.75" customHeight="1" x14ac:dyDescent="0.2">
      <c r="A578" s="49"/>
      <c r="B578" s="436" t="s">
        <v>245</v>
      </c>
      <c r="C578" s="383" t="s">
        <v>534</v>
      </c>
      <c r="D578" s="384">
        <v>31</v>
      </c>
      <c r="E578" s="384" t="s">
        <v>33</v>
      </c>
      <c r="F578" s="385">
        <v>19.395</v>
      </c>
      <c r="G578" s="385">
        <v>1.385</v>
      </c>
      <c r="H578" s="385">
        <v>3.6389999999999998</v>
      </c>
      <c r="I578" s="385">
        <v>14.371</v>
      </c>
      <c r="J578" s="385">
        <v>1135.42</v>
      </c>
      <c r="K578" s="385">
        <v>14.371</v>
      </c>
      <c r="L578" s="385">
        <v>1135.42</v>
      </c>
      <c r="M578" s="386">
        <v>1.2656990364798929E-2</v>
      </c>
      <c r="N578" s="387">
        <v>72.400000000000006</v>
      </c>
      <c r="O578" s="388">
        <v>0.91636610241144256</v>
      </c>
      <c r="P578" s="388">
        <v>759.41942188793575</v>
      </c>
      <c r="Q578" s="389">
        <v>54.981966144686552</v>
      </c>
    </row>
    <row r="579" spans="1:17" ht="12.75" customHeight="1" x14ac:dyDescent="0.2">
      <c r="A579" s="49"/>
      <c r="B579" s="436" t="s">
        <v>181</v>
      </c>
      <c r="C579" s="409" t="s">
        <v>170</v>
      </c>
      <c r="D579" s="410">
        <v>40</v>
      </c>
      <c r="E579" s="410">
        <v>1980</v>
      </c>
      <c r="F579" s="411">
        <v>37.700000000000003</v>
      </c>
      <c r="G579" s="411">
        <v>3.3</v>
      </c>
      <c r="H579" s="411">
        <v>6.4</v>
      </c>
      <c r="I579" s="411">
        <v>28</v>
      </c>
      <c r="J579" s="411">
        <v>2208.7600000000002</v>
      </c>
      <c r="K579" s="411">
        <v>28</v>
      </c>
      <c r="L579" s="411">
        <v>2208.8000000000002</v>
      </c>
      <c r="M579" s="334">
        <v>1.2676566461427018E-2</v>
      </c>
      <c r="N579" s="335">
        <v>58.3</v>
      </c>
      <c r="O579" s="336">
        <v>0.73904382470119512</v>
      </c>
      <c r="P579" s="336">
        <v>760.59398768562119</v>
      </c>
      <c r="Q579" s="337">
        <v>44.342629482071715</v>
      </c>
    </row>
    <row r="580" spans="1:17" ht="12.75" customHeight="1" x14ac:dyDescent="0.2">
      <c r="A580" s="49"/>
      <c r="B580" s="436" t="s">
        <v>748</v>
      </c>
      <c r="C580" s="403" t="s">
        <v>728</v>
      </c>
      <c r="D580" s="404">
        <v>22</v>
      </c>
      <c r="E580" s="404">
        <v>1981</v>
      </c>
      <c r="F580" s="405">
        <v>23.469000000000001</v>
      </c>
      <c r="G580" s="405">
        <v>5.0670830000000002</v>
      </c>
      <c r="H580" s="405">
        <v>3.52</v>
      </c>
      <c r="I580" s="405">
        <v>14.881921999999999</v>
      </c>
      <c r="J580" s="405">
        <v>1167.51</v>
      </c>
      <c r="K580" s="405">
        <v>14.881921999999999</v>
      </c>
      <c r="L580" s="405">
        <v>1167.51</v>
      </c>
      <c r="M580" s="406">
        <v>1.2746719085917893E-2</v>
      </c>
      <c r="N580" s="407">
        <v>55.045000000000002</v>
      </c>
      <c r="O580" s="407">
        <v>0.70164315208435046</v>
      </c>
      <c r="P580" s="407">
        <v>764.80314515507348</v>
      </c>
      <c r="Q580" s="408">
        <v>42.098589125061025</v>
      </c>
    </row>
    <row r="581" spans="1:17" ht="12.75" customHeight="1" x14ac:dyDescent="0.2">
      <c r="A581" s="49"/>
      <c r="B581" s="436" t="s">
        <v>748</v>
      </c>
      <c r="C581" s="403" t="s">
        <v>724</v>
      </c>
      <c r="D581" s="404">
        <v>60</v>
      </c>
      <c r="E581" s="404">
        <v>1980</v>
      </c>
      <c r="F581" s="405">
        <v>59.402000000000001</v>
      </c>
      <c r="G581" s="405">
        <v>8.0827019999999994</v>
      </c>
      <c r="H581" s="405">
        <v>9.6</v>
      </c>
      <c r="I581" s="405">
        <v>41.719295000000002</v>
      </c>
      <c r="J581" s="405">
        <v>3250.97</v>
      </c>
      <c r="K581" s="405">
        <v>41.719295000000002</v>
      </c>
      <c r="L581" s="405">
        <v>3250.97</v>
      </c>
      <c r="M581" s="406">
        <v>1.2832876033922185E-2</v>
      </c>
      <c r="N581" s="407">
        <v>55.045000000000002</v>
      </c>
      <c r="O581" s="407">
        <v>0.70638566128724667</v>
      </c>
      <c r="P581" s="407">
        <v>769.97256203533107</v>
      </c>
      <c r="Q581" s="408">
        <v>42.383139677234801</v>
      </c>
    </row>
    <row r="582" spans="1:17" ht="12.75" customHeight="1" x14ac:dyDescent="0.2">
      <c r="A582" s="49"/>
      <c r="B582" s="436" t="s">
        <v>63</v>
      </c>
      <c r="C582" s="383" t="s">
        <v>235</v>
      </c>
      <c r="D582" s="384">
        <v>44</v>
      </c>
      <c r="E582" s="384" t="s">
        <v>33</v>
      </c>
      <c r="F582" s="385"/>
      <c r="G582" s="385">
        <v>4.7061270000000004</v>
      </c>
      <c r="H582" s="385">
        <v>6.88</v>
      </c>
      <c r="I582" s="385">
        <v>38.033869000000003</v>
      </c>
      <c r="J582" s="385">
        <v>2962.01</v>
      </c>
      <c r="K582" s="385">
        <v>38.033869000000003</v>
      </c>
      <c r="L582" s="385">
        <v>2962.01</v>
      </c>
      <c r="M582" s="386">
        <v>1.2840560632813528E-2</v>
      </c>
      <c r="N582" s="387">
        <v>49.2</v>
      </c>
      <c r="O582" s="388">
        <v>0.63175558313442559</v>
      </c>
      <c r="P582" s="388">
        <v>770.43363796881169</v>
      </c>
      <c r="Q582" s="389">
        <v>37.90533498806554</v>
      </c>
    </row>
    <row r="583" spans="1:17" ht="12.75" customHeight="1" x14ac:dyDescent="0.2">
      <c r="A583" s="49"/>
      <c r="B583" s="436" t="s">
        <v>181</v>
      </c>
      <c r="C583" s="409" t="s">
        <v>169</v>
      </c>
      <c r="D583" s="410">
        <v>50</v>
      </c>
      <c r="E583" s="410">
        <v>1969</v>
      </c>
      <c r="F583" s="411">
        <v>45.1</v>
      </c>
      <c r="G583" s="411">
        <v>4</v>
      </c>
      <c r="H583" s="411">
        <v>7.9</v>
      </c>
      <c r="I583" s="411">
        <v>33.200000000000003</v>
      </c>
      <c r="J583" s="411">
        <v>2582.6</v>
      </c>
      <c r="K583" s="411">
        <v>33.200000000000003</v>
      </c>
      <c r="L583" s="411">
        <v>2582.6</v>
      </c>
      <c r="M583" s="334">
        <v>1.2855262138929763E-2</v>
      </c>
      <c r="N583" s="335">
        <v>58.3</v>
      </c>
      <c r="O583" s="336">
        <v>0.74946178269960517</v>
      </c>
      <c r="P583" s="336">
        <v>771.31572833578582</v>
      </c>
      <c r="Q583" s="337">
        <v>44.967706961976312</v>
      </c>
    </row>
    <row r="584" spans="1:17" ht="12.75" customHeight="1" x14ac:dyDescent="0.2">
      <c r="A584" s="49"/>
      <c r="B584" s="436" t="s">
        <v>107</v>
      </c>
      <c r="C584" s="417" t="s">
        <v>97</v>
      </c>
      <c r="D584" s="412">
        <v>12</v>
      </c>
      <c r="E584" s="414" t="s">
        <v>33</v>
      </c>
      <c r="F584" s="368">
        <v>10.09</v>
      </c>
      <c r="G584" s="368">
        <v>1.22</v>
      </c>
      <c r="H584" s="368">
        <v>1.76</v>
      </c>
      <c r="I584" s="368">
        <v>7.11</v>
      </c>
      <c r="J584" s="369">
        <v>552.99</v>
      </c>
      <c r="K584" s="368">
        <v>7.11</v>
      </c>
      <c r="L584" s="369">
        <v>552.99</v>
      </c>
      <c r="M584" s="370">
        <v>1.286E-2</v>
      </c>
      <c r="N584" s="371">
        <v>56.7</v>
      </c>
      <c r="O584" s="372">
        <v>0.73</v>
      </c>
      <c r="P584" s="372">
        <v>771.44</v>
      </c>
      <c r="Q584" s="373">
        <v>43.74</v>
      </c>
    </row>
    <row r="585" spans="1:17" ht="12.75" customHeight="1" x14ac:dyDescent="0.2">
      <c r="A585" s="49"/>
      <c r="B585" s="436" t="s">
        <v>748</v>
      </c>
      <c r="C585" s="403" t="s">
        <v>725</v>
      </c>
      <c r="D585" s="404">
        <v>31</v>
      </c>
      <c r="E585" s="404">
        <v>1986</v>
      </c>
      <c r="F585" s="405">
        <v>33.399000000000001</v>
      </c>
      <c r="G585" s="405">
        <v>4.3604799999999999</v>
      </c>
      <c r="H585" s="405">
        <v>4.96</v>
      </c>
      <c r="I585" s="405">
        <v>24.078520999999999</v>
      </c>
      <c r="J585" s="405">
        <v>1870.28</v>
      </c>
      <c r="K585" s="405">
        <v>24.078520999999999</v>
      </c>
      <c r="L585" s="405">
        <v>1870.28</v>
      </c>
      <c r="M585" s="406">
        <v>1.2874286737814659E-2</v>
      </c>
      <c r="N585" s="407">
        <v>55.045000000000002</v>
      </c>
      <c r="O585" s="407">
        <v>0.70866511348300787</v>
      </c>
      <c r="P585" s="407">
        <v>772.45720426887954</v>
      </c>
      <c r="Q585" s="408">
        <v>42.51990680898048</v>
      </c>
    </row>
    <row r="586" spans="1:17" ht="12.75" customHeight="1" x14ac:dyDescent="0.2">
      <c r="A586" s="49"/>
      <c r="B586" s="437" t="s">
        <v>146</v>
      </c>
      <c r="C586" s="397" t="s">
        <v>136</v>
      </c>
      <c r="D586" s="398">
        <v>85</v>
      </c>
      <c r="E586" s="398">
        <v>1970</v>
      </c>
      <c r="F586" s="399">
        <v>69.78</v>
      </c>
      <c r="G586" s="399">
        <v>6.7337499999999997</v>
      </c>
      <c r="H586" s="399">
        <v>13.6</v>
      </c>
      <c r="I586" s="399">
        <v>49.446249999999999</v>
      </c>
      <c r="J586" s="399">
        <v>3839.76</v>
      </c>
      <c r="K586" s="399">
        <v>49.446249999999999</v>
      </c>
      <c r="L586" s="399">
        <v>3839.76</v>
      </c>
      <c r="M586" s="400">
        <v>1.2877432443694397E-2</v>
      </c>
      <c r="N586" s="401">
        <v>54.173000000000002</v>
      </c>
      <c r="O586" s="401">
        <v>0.69760914777225658</v>
      </c>
      <c r="P586" s="401">
        <v>772.64594662166382</v>
      </c>
      <c r="Q586" s="402">
        <v>41.856548866335395</v>
      </c>
    </row>
    <row r="587" spans="1:17" ht="12.75" customHeight="1" x14ac:dyDescent="0.2">
      <c r="A587" s="49"/>
      <c r="B587" s="436" t="s">
        <v>63</v>
      </c>
      <c r="C587" s="383" t="s">
        <v>236</v>
      </c>
      <c r="D587" s="384">
        <v>30</v>
      </c>
      <c r="E587" s="384" t="s">
        <v>33</v>
      </c>
      <c r="F587" s="385"/>
      <c r="G587" s="385">
        <v>2.4990000000000001</v>
      </c>
      <c r="H587" s="385">
        <v>4.72</v>
      </c>
      <c r="I587" s="385">
        <v>24.991006000000002</v>
      </c>
      <c r="J587" s="385">
        <v>1936.55</v>
      </c>
      <c r="K587" s="385">
        <v>24.991006000000002</v>
      </c>
      <c r="L587" s="385">
        <v>1936.55</v>
      </c>
      <c r="M587" s="386">
        <v>1.2904911311352664E-2</v>
      </c>
      <c r="N587" s="387">
        <v>49.2</v>
      </c>
      <c r="O587" s="388">
        <v>0.63492163651855116</v>
      </c>
      <c r="P587" s="388">
        <v>774.29467868115989</v>
      </c>
      <c r="Q587" s="389">
        <v>38.095298191113073</v>
      </c>
    </row>
    <row r="588" spans="1:17" ht="12.75" customHeight="1" x14ac:dyDescent="0.2">
      <c r="A588" s="49"/>
      <c r="B588" s="437" t="s">
        <v>218</v>
      </c>
      <c r="C588" s="383" t="s">
        <v>363</v>
      </c>
      <c r="D588" s="384">
        <v>60</v>
      </c>
      <c r="E588" s="384">
        <v>1982</v>
      </c>
      <c r="F588" s="385">
        <v>56.503999999999998</v>
      </c>
      <c r="G588" s="385">
        <v>5.8120000000000003</v>
      </c>
      <c r="H588" s="385">
        <v>9.6</v>
      </c>
      <c r="I588" s="385">
        <v>41.091999999999999</v>
      </c>
      <c r="J588" s="385">
        <v>3183.77</v>
      </c>
      <c r="K588" s="385">
        <v>41.091999999999999</v>
      </c>
      <c r="L588" s="385">
        <v>3183.77</v>
      </c>
      <c r="M588" s="386">
        <v>1.2906711225999365E-2</v>
      </c>
      <c r="N588" s="415">
        <v>46.1</v>
      </c>
      <c r="O588" s="388">
        <v>0.59499938751857073</v>
      </c>
      <c r="P588" s="388">
        <v>774.40267355996184</v>
      </c>
      <c r="Q588" s="389">
        <v>35.699963251114241</v>
      </c>
    </row>
    <row r="589" spans="1:17" ht="12.75" customHeight="1" x14ac:dyDescent="0.2">
      <c r="A589" s="49"/>
      <c r="B589" s="436" t="s">
        <v>107</v>
      </c>
      <c r="C589" s="365" t="s">
        <v>96</v>
      </c>
      <c r="D589" s="412">
        <v>108</v>
      </c>
      <c r="E589" s="414" t="s">
        <v>33</v>
      </c>
      <c r="F589" s="368">
        <v>55.3</v>
      </c>
      <c r="G589" s="368">
        <v>4.95</v>
      </c>
      <c r="H589" s="368">
        <v>17.28</v>
      </c>
      <c r="I589" s="368">
        <v>33.07</v>
      </c>
      <c r="J589" s="369">
        <v>2561.06</v>
      </c>
      <c r="K589" s="368">
        <v>33.07</v>
      </c>
      <c r="L589" s="369">
        <v>2561.06</v>
      </c>
      <c r="M589" s="370">
        <v>1.291E-2</v>
      </c>
      <c r="N589" s="371">
        <v>56.7</v>
      </c>
      <c r="O589" s="372">
        <v>0.73</v>
      </c>
      <c r="P589" s="372">
        <v>774.76</v>
      </c>
      <c r="Q589" s="373">
        <v>43.93</v>
      </c>
    </row>
    <row r="590" spans="1:17" ht="12.75" customHeight="1" x14ac:dyDescent="0.2">
      <c r="A590" s="49"/>
      <c r="B590" s="436" t="s">
        <v>107</v>
      </c>
      <c r="C590" s="365" t="s">
        <v>247</v>
      </c>
      <c r="D590" s="412">
        <v>21</v>
      </c>
      <c r="E590" s="414" t="s">
        <v>33</v>
      </c>
      <c r="F590" s="368">
        <v>19.149999999999999</v>
      </c>
      <c r="G590" s="368">
        <v>1.69</v>
      </c>
      <c r="H590" s="368">
        <v>3.36</v>
      </c>
      <c r="I590" s="368">
        <v>14.1</v>
      </c>
      <c r="J590" s="369">
        <v>1088.6600000000001</v>
      </c>
      <c r="K590" s="368">
        <v>14.1</v>
      </c>
      <c r="L590" s="369">
        <v>1088.6600000000001</v>
      </c>
      <c r="M590" s="370">
        <v>1.295E-2</v>
      </c>
      <c r="N590" s="371">
        <v>56.7</v>
      </c>
      <c r="O590" s="372">
        <v>0.73</v>
      </c>
      <c r="P590" s="372">
        <v>777.1</v>
      </c>
      <c r="Q590" s="373">
        <v>44.06</v>
      </c>
    </row>
    <row r="591" spans="1:17" ht="12.75" customHeight="1" x14ac:dyDescent="0.2">
      <c r="A591" s="49"/>
      <c r="B591" s="437" t="s">
        <v>218</v>
      </c>
      <c r="C591" s="383" t="s">
        <v>368</v>
      </c>
      <c r="D591" s="384">
        <v>36</v>
      </c>
      <c r="E591" s="384">
        <v>1982</v>
      </c>
      <c r="F591" s="385">
        <v>38.723999999999997</v>
      </c>
      <c r="G591" s="385">
        <v>3.464</v>
      </c>
      <c r="H591" s="385">
        <v>8.64</v>
      </c>
      <c r="I591" s="385">
        <v>26.619</v>
      </c>
      <c r="J591" s="385">
        <v>2052.0700000000002</v>
      </c>
      <c r="K591" s="385">
        <v>26.619</v>
      </c>
      <c r="L591" s="385">
        <v>2052.0700000000002</v>
      </c>
      <c r="M591" s="386">
        <v>1.297177971511693E-2</v>
      </c>
      <c r="N591" s="415">
        <v>46.1</v>
      </c>
      <c r="O591" s="388">
        <v>0.59799904486689048</v>
      </c>
      <c r="P591" s="388">
        <v>778.30678290701587</v>
      </c>
      <c r="Q591" s="389">
        <v>35.879942692013437</v>
      </c>
    </row>
    <row r="592" spans="1:17" ht="12.75" customHeight="1" x14ac:dyDescent="0.2">
      <c r="A592" s="49"/>
      <c r="B592" s="437" t="s">
        <v>199</v>
      </c>
      <c r="C592" s="383" t="s">
        <v>623</v>
      </c>
      <c r="D592" s="384">
        <v>5</v>
      </c>
      <c r="E592" s="384">
        <v>1936</v>
      </c>
      <c r="F592" s="385">
        <v>8.3520000000000003</v>
      </c>
      <c r="G592" s="385">
        <v>0.78500000000000003</v>
      </c>
      <c r="H592" s="385">
        <v>0.72</v>
      </c>
      <c r="I592" s="385">
        <v>6.8470000000000004</v>
      </c>
      <c r="J592" s="385">
        <v>525.83000000000004</v>
      </c>
      <c r="K592" s="385">
        <v>4.5030000000000001</v>
      </c>
      <c r="L592" s="385">
        <v>345.83</v>
      </c>
      <c r="M592" s="386">
        <v>1.3020848393719458E-2</v>
      </c>
      <c r="N592" s="387">
        <v>46.43</v>
      </c>
      <c r="O592" s="388">
        <v>0.60455799092039442</v>
      </c>
      <c r="P592" s="388">
        <v>781.25090362316746</v>
      </c>
      <c r="Q592" s="389">
        <v>36.273479455223665</v>
      </c>
    </row>
    <row r="593" spans="1:17" ht="12.75" customHeight="1" x14ac:dyDescent="0.2">
      <c r="A593" s="49"/>
      <c r="B593" s="436" t="s">
        <v>245</v>
      </c>
      <c r="C593" s="383" t="s">
        <v>535</v>
      </c>
      <c r="D593" s="384">
        <v>43</v>
      </c>
      <c r="E593" s="384" t="s">
        <v>33</v>
      </c>
      <c r="F593" s="385">
        <v>28.405000000000001</v>
      </c>
      <c r="G593" s="385">
        <v>1.7589999999999999</v>
      </c>
      <c r="H593" s="385">
        <v>4.32</v>
      </c>
      <c r="I593" s="385">
        <v>22.326000000000001</v>
      </c>
      <c r="J593" s="385">
        <v>1713.13</v>
      </c>
      <c r="K593" s="385">
        <v>22.326000000000001</v>
      </c>
      <c r="L593" s="385">
        <v>1713.13</v>
      </c>
      <c r="M593" s="386">
        <v>1.3032285932766339E-2</v>
      </c>
      <c r="N593" s="387">
        <v>72.400000000000006</v>
      </c>
      <c r="O593" s="388">
        <v>0.943537501532283</v>
      </c>
      <c r="P593" s="388">
        <v>781.93715596598031</v>
      </c>
      <c r="Q593" s="389">
        <v>56.612250091936978</v>
      </c>
    </row>
    <row r="594" spans="1:17" ht="12.75" customHeight="1" x14ac:dyDescent="0.2">
      <c r="A594" s="49"/>
      <c r="B594" s="437" t="s">
        <v>449</v>
      </c>
      <c r="C594" s="346" t="s">
        <v>51</v>
      </c>
      <c r="D594" s="347">
        <v>92</v>
      </c>
      <c r="E594" s="347">
        <v>1991</v>
      </c>
      <c r="F594" s="348">
        <v>72.67</v>
      </c>
      <c r="G594" s="349">
        <v>8.98</v>
      </c>
      <c r="H594" s="349">
        <v>15.12</v>
      </c>
      <c r="I594" s="348">
        <v>48.57</v>
      </c>
      <c r="J594" s="348">
        <v>3723.66</v>
      </c>
      <c r="K594" s="348">
        <v>46.285801550087818</v>
      </c>
      <c r="L594" s="348">
        <v>3548.54</v>
      </c>
      <c r="M594" s="350">
        <v>1.3043618375469296E-2</v>
      </c>
      <c r="N594" s="351">
        <v>45.234999999999999</v>
      </c>
      <c r="O594" s="351">
        <v>0.59</v>
      </c>
      <c r="P594" s="351">
        <v>782.61710252815772</v>
      </c>
      <c r="Q594" s="352">
        <v>35.4</v>
      </c>
    </row>
    <row r="595" spans="1:17" ht="12.75" customHeight="1" x14ac:dyDescent="0.2">
      <c r="A595" s="49"/>
      <c r="B595" s="436" t="s">
        <v>245</v>
      </c>
      <c r="C595" s="383" t="s">
        <v>536</v>
      </c>
      <c r="D595" s="384">
        <v>18</v>
      </c>
      <c r="E595" s="384" t="s">
        <v>33</v>
      </c>
      <c r="F595" s="385">
        <v>1.536</v>
      </c>
      <c r="G595" s="385">
        <v>0.10199999999999999</v>
      </c>
      <c r="H595" s="385">
        <v>0.02</v>
      </c>
      <c r="I595" s="385">
        <v>1.4139999999999999</v>
      </c>
      <c r="J595" s="385">
        <v>107.98</v>
      </c>
      <c r="K595" s="385">
        <v>1.4139999999999999</v>
      </c>
      <c r="L595" s="385">
        <v>107.98</v>
      </c>
      <c r="M595" s="386">
        <v>1.3095017595851082E-2</v>
      </c>
      <c r="N595" s="387">
        <v>72.400000000000006</v>
      </c>
      <c r="O595" s="388">
        <v>0.94807927393961844</v>
      </c>
      <c r="P595" s="388">
        <v>785.70105575106493</v>
      </c>
      <c r="Q595" s="389">
        <v>56.884756436377103</v>
      </c>
    </row>
    <row r="596" spans="1:17" ht="12.75" customHeight="1" x14ac:dyDescent="0.2">
      <c r="A596" s="49"/>
      <c r="B596" s="436" t="s">
        <v>748</v>
      </c>
      <c r="C596" s="403" t="s">
        <v>729</v>
      </c>
      <c r="D596" s="404">
        <v>36</v>
      </c>
      <c r="E596" s="404">
        <v>1979</v>
      </c>
      <c r="F596" s="405">
        <v>41.587000000000003</v>
      </c>
      <c r="G596" s="405">
        <v>5.8816639999999998</v>
      </c>
      <c r="H596" s="405">
        <v>8.64</v>
      </c>
      <c r="I596" s="405">
        <v>27.065332000000001</v>
      </c>
      <c r="J596" s="405">
        <v>2065.8000000000002</v>
      </c>
      <c r="K596" s="405">
        <v>27.065332000000001</v>
      </c>
      <c r="L596" s="405">
        <v>2065.8000000000002</v>
      </c>
      <c r="M596" s="406">
        <v>1.3101622615935714E-2</v>
      </c>
      <c r="N596" s="407">
        <v>55.045000000000002</v>
      </c>
      <c r="O596" s="407">
        <v>0.7211788168941814</v>
      </c>
      <c r="P596" s="407">
        <v>786.09735695614279</v>
      </c>
      <c r="Q596" s="408">
        <v>43.270729013650879</v>
      </c>
    </row>
    <row r="597" spans="1:17" ht="12.75" customHeight="1" x14ac:dyDescent="0.2">
      <c r="A597" s="49"/>
      <c r="B597" s="436" t="s">
        <v>63</v>
      </c>
      <c r="C597" s="383" t="s">
        <v>507</v>
      </c>
      <c r="D597" s="384">
        <v>45</v>
      </c>
      <c r="E597" s="384" t="s">
        <v>33</v>
      </c>
      <c r="F597" s="385"/>
      <c r="G597" s="385">
        <v>3.5189999999999997</v>
      </c>
      <c r="H597" s="385">
        <v>7.2</v>
      </c>
      <c r="I597" s="385">
        <v>30.447997000000001</v>
      </c>
      <c r="J597" s="385">
        <v>2323.06</v>
      </c>
      <c r="K597" s="385">
        <v>30.447997000000001</v>
      </c>
      <c r="L597" s="385">
        <v>2323.06</v>
      </c>
      <c r="M597" s="386">
        <v>1.3106849155854779E-2</v>
      </c>
      <c r="N597" s="387">
        <v>49.2</v>
      </c>
      <c r="O597" s="388">
        <v>0.64485697846805512</v>
      </c>
      <c r="P597" s="388">
        <v>786.41094935128672</v>
      </c>
      <c r="Q597" s="389">
        <v>38.691418708083305</v>
      </c>
    </row>
    <row r="598" spans="1:17" ht="12.75" customHeight="1" x14ac:dyDescent="0.2">
      <c r="A598" s="49"/>
      <c r="B598" s="436" t="s">
        <v>63</v>
      </c>
      <c r="C598" s="383" t="s">
        <v>508</v>
      </c>
      <c r="D598" s="384">
        <v>45</v>
      </c>
      <c r="E598" s="384" t="s">
        <v>33</v>
      </c>
      <c r="F598" s="385"/>
      <c r="G598" s="385">
        <v>3.6210000000000004</v>
      </c>
      <c r="H598" s="385">
        <v>7.2</v>
      </c>
      <c r="I598" s="385">
        <v>30.812002000000003</v>
      </c>
      <c r="J598" s="385">
        <v>2343.5500000000002</v>
      </c>
      <c r="K598" s="385">
        <v>30.812002000000003</v>
      </c>
      <c r="L598" s="385">
        <v>2343.5500000000002</v>
      </c>
      <c r="M598" s="386">
        <v>1.3147576113161656E-2</v>
      </c>
      <c r="N598" s="387">
        <v>49.2</v>
      </c>
      <c r="O598" s="388">
        <v>0.64686074476755351</v>
      </c>
      <c r="P598" s="388">
        <v>788.85456678969933</v>
      </c>
      <c r="Q598" s="389">
        <v>38.811644686053206</v>
      </c>
    </row>
    <row r="599" spans="1:17" ht="12.75" customHeight="1" x14ac:dyDescent="0.2">
      <c r="A599" s="49"/>
      <c r="B599" s="437" t="s">
        <v>29</v>
      </c>
      <c r="C599" s="374" t="s">
        <v>338</v>
      </c>
      <c r="D599" s="375">
        <v>8</v>
      </c>
      <c r="E599" s="375">
        <v>1974</v>
      </c>
      <c r="F599" s="376">
        <v>6.25</v>
      </c>
      <c r="G599" s="376">
        <v>0.57099999999999995</v>
      </c>
      <c r="H599" s="376">
        <v>0.08</v>
      </c>
      <c r="I599" s="376">
        <v>5.5990000000000002</v>
      </c>
      <c r="J599" s="376">
        <v>425.83</v>
      </c>
      <c r="K599" s="376">
        <v>5.5990000000000002</v>
      </c>
      <c r="L599" s="376">
        <v>425.83</v>
      </c>
      <c r="M599" s="370">
        <f>K599/L599</f>
        <v>1.3148439518117559E-2</v>
      </c>
      <c r="N599" s="371">
        <v>64.745999999999995</v>
      </c>
      <c r="O599" s="372">
        <f>M599*N599</f>
        <v>0.85130886504003944</v>
      </c>
      <c r="P599" s="372">
        <f>M599*60*1000</f>
        <v>788.90637108705357</v>
      </c>
      <c r="Q599" s="373">
        <f>P599*N599/1000</f>
        <v>51.078531902402368</v>
      </c>
    </row>
    <row r="600" spans="1:17" ht="12.75" customHeight="1" x14ac:dyDescent="0.2">
      <c r="A600" s="49"/>
      <c r="B600" s="437" t="s">
        <v>449</v>
      </c>
      <c r="C600" s="346" t="s">
        <v>446</v>
      </c>
      <c r="D600" s="347">
        <v>47</v>
      </c>
      <c r="E600" s="347">
        <v>1981</v>
      </c>
      <c r="F600" s="348">
        <v>57.92</v>
      </c>
      <c r="G600" s="349">
        <v>5.12</v>
      </c>
      <c r="H600" s="349">
        <v>13.54</v>
      </c>
      <c r="I600" s="348">
        <v>39.26</v>
      </c>
      <c r="J600" s="348">
        <v>2980.63</v>
      </c>
      <c r="K600" s="348">
        <v>37.590485501387292</v>
      </c>
      <c r="L600" s="348">
        <v>2853.88</v>
      </c>
      <c r="M600" s="350">
        <v>1.3171712020613091E-2</v>
      </c>
      <c r="N600" s="351">
        <v>45.234999999999999</v>
      </c>
      <c r="O600" s="351">
        <v>0.6</v>
      </c>
      <c r="P600" s="351">
        <v>790.30272123678549</v>
      </c>
      <c r="Q600" s="352">
        <v>35.75</v>
      </c>
    </row>
    <row r="601" spans="1:17" ht="12.75" customHeight="1" x14ac:dyDescent="0.2">
      <c r="A601" s="49"/>
      <c r="B601" s="436" t="s">
        <v>884</v>
      </c>
      <c r="C601" s="377" t="s">
        <v>879</v>
      </c>
      <c r="D601" s="378">
        <v>46</v>
      </c>
      <c r="E601" s="378">
        <v>1981</v>
      </c>
      <c r="F601" s="379">
        <v>40.734999999999999</v>
      </c>
      <c r="G601" s="379">
        <v>3.5392980000000001</v>
      </c>
      <c r="H601" s="379">
        <v>7.2</v>
      </c>
      <c r="I601" s="379">
        <v>29.995701</v>
      </c>
      <c r="J601" s="379">
        <v>2273.52</v>
      </c>
      <c r="K601" s="379">
        <v>29.995701</v>
      </c>
      <c r="L601" s="379">
        <v>2273.52</v>
      </c>
      <c r="M601" s="380">
        <v>1.3193506544917133E-2</v>
      </c>
      <c r="N601" s="381">
        <v>87.853999999999999</v>
      </c>
      <c r="O601" s="381">
        <v>1.1591023239971499</v>
      </c>
      <c r="P601" s="381">
        <v>791.61039269502794</v>
      </c>
      <c r="Q601" s="382">
        <v>69.546139439828991</v>
      </c>
    </row>
    <row r="602" spans="1:17" ht="12.75" customHeight="1" x14ac:dyDescent="0.2">
      <c r="A602" s="49"/>
      <c r="B602" s="436" t="s">
        <v>860</v>
      </c>
      <c r="C602" s="377" t="s">
        <v>854</v>
      </c>
      <c r="D602" s="378">
        <v>45</v>
      </c>
      <c r="E602" s="378">
        <v>1978</v>
      </c>
      <c r="F602" s="379">
        <v>39.734999999999999</v>
      </c>
      <c r="G602" s="379">
        <v>3.3383449999999999</v>
      </c>
      <c r="H602" s="379">
        <v>7.2</v>
      </c>
      <c r="I602" s="379">
        <v>29.196655</v>
      </c>
      <c r="J602" s="379">
        <v>2206.29</v>
      </c>
      <c r="K602" s="379">
        <v>29.196655</v>
      </c>
      <c r="L602" s="379">
        <v>2206.29</v>
      </c>
      <c r="M602" s="380">
        <v>1.323337140629745E-2</v>
      </c>
      <c r="N602" s="381">
        <v>71.722000000000008</v>
      </c>
      <c r="O602" s="381">
        <v>0.94912386400246573</v>
      </c>
      <c r="P602" s="381">
        <v>794.00228437784688</v>
      </c>
      <c r="Q602" s="382">
        <v>56.947431840147942</v>
      </c>
    </row>
    <row r="603" spans="1:17" ht="12.75" customHeight="1" x14ac:dyDescent="0.2">
      <c r="A603" s="49"/>
      <c r="B603" s="436" t="s">
        <v>748</v>
      </c>
      <c r="C603" s="403" t="s">
        <v>730</v>
      </c>
      <c r="D603" s="404">
        <v>48</v>
      </c>
      <c r="E603" s="404">
        <v>1963</v>
      </c>
      <c r="F603" s="405">
        <v>32.658000000000001</v>
      </c>
      <c r="G603" s="405">
        <v>6.8324480000000003</v>
      </c>
      <c r="H603" s="405">
        <v>0.49</v>
      </c>
      <c r="I603" s="405">
        <v>25.335550999999999</v>
      </c>
      <c r="J603" s="405">
        <v>1913.87</v>
      </c>
      <c r="K603" s="405">
        <v>25.335550999999999</v>
      </c>
      <c r="L603" s="405">
        <v>1913.87</v>
      </c>
      <c r="M603" s="406">
        <v>1.3237864118252547E-2</v>
      </c>
      <c r="N603" s="407">
        <v>55.045000000000002</v>
      </c>
      <c r="O603" s="407">
        <v>0.72867823038921142</v>
      </c>
      <c r="P603" s="407">
        <v>794.27184709515291</v>
      </c>
      <c r="Q603" s="408">
        <v>43.720693823352697</v>
      </c>
    </row>
    <row r="604" spans="1:17" ht="12.75" customHeight="1" x14ac:dyDescent="0.2">
      <c r="A604" s="49"/>
      <c r="B604" s="437" t="s">
        <v>218</v>
      </c>
      <c r="C604" s="383" t="s">
        <v>364</v>
      </c>
      <c r="D604" s="384">
        <v>20</v>
      </c>
      <c r="E604" s="384">
        <v>1989</v>
      </c>
      <c r="F604" s="385">
        <v>19.311</v>
      </c>
      <c r="G604" s="385">
        <v>1.899</v>
      </c>
      <c r="H604" s="385">
        <v>3.2</v>
      </c>
      <c r="I604" s="385">
        <v>14.211</v>
      </c>
      <c r="J604" s="385">
        <v>1071.6500000000001</v>
      </c>
      <c r="K604" s="385">
        <v>14.211</v>
      </c>
      <c r="L604" s="385">
        <v>1071.6500000000001</v>
      </c>
      <c r="M604" s="386">
        <v>1.3260859422386039E-2</v>
      </c>
      <c r="N604" s="415">
        <v>46.1</v>
      </c>
      <c r="O604" s="388">
        <v>0.61132561937199648</v>
      </c>
      <c r="P604" s="388">
        <v>795.65156534316236</v>
      </c>
      <c r="Q604" s="389">
        <v>36.679537162319789</v>
      </c>
    </row>
    <row r="605" spans="1:17" ht="12.75" customHeight="1" x14ac:dyDescent="0.2">
      <c r="A605" s="49"/>
      <c r="B605" s="437" t="s">
        <v>146</v>
      </c>
      <c r="C605" s="397" t="s">
        <v>113</v>
      </c>
      <c r="D605" s="398">
        <v>20</v>
      </c>
      <c r="E605" s="398">
        <v>1994</v>
      </c>
      <c r="F605" s="399">
        <v>19.29</v>
      </c>
      <c r="G605" s="399">
        <v>1.6161000000000001</v>
      </c>
      <c r="H605" s="399">
        <v>2.72</v>
      </c>
      <c r="I605" s="399">
        <v>14.953901</v>
      </c>
      <c r="J605" s="399">
        <v>1120.8599999999999</v>
      </c>
      <c r="K605" s="399">
        <v>14.953901</v>
      </c>
      <c r="L605" s="399">
        <v>1120.8599999999999</v>
      </c>
      <c r="M605" s="400">
        <v>1.3341452991452993E-2</v>
      </c>
      <c r="N605" s="401">
        <v>54.173000000000002</v>
      </c>
      <c r="O605" s="401">
        <v>0.72274653290598301</v>
      </c>
      <c r="P605" s="401">
        <v>800.48717948717956</v>
      </c>
      <c r="Q605" s="402">
        <v>43.36479197435898</v>
      </c>
    </row>
    <row r="606" spans="1:17" ht="12.75" customHeight="1" x14ac:dyDescent="0.2">
      <c r="A606" s="49"/>
      <c r="B606" s="436" t="s">
        <v>63</v>
      </c>
      <c r="C606" s="383" t="s">
        <v>509</v>
      </c>
      <c r="D606" s="384">
        <v>45</v>
      </c>
      <c r="E606" s="384" t="s">
        <v>33</v>
      </c>
      <c r="F606" s="385"/>
      <c r="G606" s="385">
        <v>4.4880000000000004</v>
      </c>
      <c r="H606" s="385">
        <v>7.2</v>
      </c>
      <c r="I606" s="385">
        <v>31.227</v>
      </c>
      <c r="J606" s="385">
        <v>2338.7200000000003</v>
      </c>
      <c r="K606" s="385">
        <v>31.227</v>
      </c>
      <c r="L606" s="385">
        <v>2338.7200000000003</v>
      </c>
      <c r="M606" s="386">
        <v>1.3352175549018266E-2</v>
      </c>
      <c r="N606" s="387">
        <v>49.2</v>
      </c>
      <c r="O606" s="388">
        <v>0.65692703701169874</v>
      </c>
      <c r="P606" s="388">
        <v>801.13053294109591</v>
      </c>
      <c r="Q606" s="389">
        <v>39.415622220701927</v>
      </c>
    </row>
    <row r="607" spans="1:17" ht="12.75" customHeight="1" x14ac:dyDescent="0.2">
      <c r="A607" s="49"/>
      <c r="B607" s="437" t="s">
        <v>218</v>
      </c>
      <c r="C607" s="383" t="s">
        <v>372</v>
      </c>
      <c r="D607" s="384">
        <v>20</v>
      </c>
      <c r="E607" s="384">
        <v>1983</v>
      </c>
      <c r="F607" s="385">
        <v>19.861999999999998</v>
      </c>
      <c r="G607" s="385">
        <v>2.2349999999999999</v>
      </c>
      <c r="H607" s="385">
        <v>3.2</v>
      </c>
      <c r="I607" s="385">
        <v>14.426</v>
      </c>
      <c r="J607" s="385">
        <v>1080</v>
      </c>
      <c r="K607" s="385">
        <v>14.426</v>
      </c>
      <c r="L607" s="385">
        <v>1080</v>
      </c>
      <c r="M607" s="386">
        <v>1.3357407407407408E-2</v>
      </c>
      <c r="N607" s="415">
        <v>46.1</v>
      </c>
      <c r="O607" s="388">
        <v>0.61577648148148156</v>
      </c>
      <c r="P607" s="388">
        <v>801.44444444444457</v>
      </c>
      <c r="Q607" s="389">
        <v>36.946588888888897</v>
      </c>
    </row>
    <row r="608" spans="1:17" ht="12.75" customHeight="1" x14ac:dyDescent="0.2">
      <c r="A608" s="49"/>
      <c r="B608" s="437" t="s">
        <v>199</v>
      </c>
      <c r="C608" s="383" t="s">
        <v>624</v>
      </c>
      <c r="D608" s="384">
        <v>72</v>
      </c>
      <c r="E608" s="384">
        <v>1962</v>
      </c>
      <c r="F608" s="385">
        <v>47.316000000000003</v>
      </c>
      <c r="G608" s="385">
        <v>6.1950000000000003</v>
      </c>
      <c r="H608" s="385">
        <v>0.7</v>
      </c>
      <c r="I608" s="385">
        <v>40.420999999999999</v>
      </c>
      <c r="J608" s="385">
        <v>3011.74</v>
      </c>
      <c r="K608" s="385">
        <v>39.981000000000002</v>
      </c>
      <c r="L608" s="385">
        <v>2978.99</v>
      </c>
      <c r="M608" s="386">
        <v>1.3420991678387643E-2</v>
      </c>
      <c r="N608" s="387">
        <v>46.43</v>
      </c>
      <c r="O608" s="388">
        <v>0.62313664362753829</v>
      </c>
      <c r="P608" s="388">
        <v>805.2595007032586</v>
      </c>
      <c r="Q608" s="389">
        <v>37.3881986176523</v>
      </c>
    </row>
    <row r="609" spans="1:17" ht="12.75" customHeight="1" x14ac:dyDescent="0.2">
      <c r="A609" s="49"/>
      <c r="B609" s="436" t="s">
        <v>748</v>
      </c>
      <c r="C609" s="403" t="s">
        <v>731</v>
      </c>
      <c r="D609" s="404">
        <v>108</v>
      </c>
      <c r="E609" s="404" t="s">
        <v>33</v>
      </c>
      <c r="F609" s="405">
        <v>62.212000000000003</v>
      </c>
      <c r="G609" s="405">
        <v>9.5426959999999994</v>
      </c>
      <c r="H609" s="405">
        <v>17.2</v>
      </c>
      <c r="I609" s="405">
        <v>35.469313999999997</v>
      </c>
      <c r="J609" s="405">
        <v>2642.7</v>
      </c>
      <c r="K609" s="405">
        <v>35.469313999999997</v>
      </c>
      <c r="L609" s="405">
        <v>2642.7</v>
      </c>
      <c r="M609" s="406">
        <v>1.342161955575737E-2</v>
      </c>
      <c r="N609" s="407">
        <v>55.045000000000002</v>
      </c>
      <c r="O609" s="407">
        <v>0.73879304844666449</v>
      </c>
      <c r="P609" s="407">
        <v>805.29717334544216</v>
      </c>
      <c r="Q609" s="408">
        <v>44.327582906799861</v>
      </c>
    </row>
    <row r="610" spans="1:17" ht="12.75" customHeight="1" x14ac:dyDescent="0.2">
      <c r="A610" s="49"/>
      <c r="B610" s="437" t="s">
        <v>29</v>
      </c>
      <c r="C610" s="374" t="s">
        <v>337</v>
      </c>
      <c r="D610" s="375">
        <v>8</v>
      </c>
      <c r="E610" s="375">
        <v>1955</v>
      </c>
      <c r="F610" s="376">
        <v>7.407</v>
      </c>
      <c r="G610" s="376">
        <v>0.59399999999999997</v>
      </c>
      <c r="H610" s="376">
        <v>1.28</v>
      </c>
      <c r="I610" s="376">
        <v>5.5330000000000004</v>
      </c>
      <c r="J610" s="376">
        <v>410.54</v>
      </c>
      <c r="K610" s="376">
        <v>5.5330000000000004</v>
      </c>
      <c r="L610" s="376">
        <v>410.54</v>
      </c>
      <c r="M610" s="370">
        <f>K610/L610</f>
        <v>1.3477371267111609E-2</v>
      </c>
      <c r="N610" s="371">
        <v>64.745999999999995</v>
      </c>
      <c r="O610" s="372">
        <f>M610*N610</f>
        <v>0.87260588006040818</v>
      </c>
      <c r="P610" s="372">
        <f>M610*60*1000</f>
        <v>808.64227602669655</v>
      </c>
      <c r="Q610" s="373">
        <f>P610*N610/1000</f>
        <v>52.356352803624489</v>
      </c>
    </row>
    <row r="611" spans="1:17" ht="12.75" customHeight="1" x14ac:dyDescent="0.2">
      <c r="A611" s="49"/>
      <c r="B611" s="436" t="s">
        <v>181</v>
      </c>
      <c r="C611" s="409" t="s">
        <v>168</v>
      </c>
      <c r="D611" s="410">
        <v>40</v>
      </c>
      <c r="E611" s="410">
        <v>1975</v>
      </c>
      <c r="F611" s="411">
        <v>38.630000000000003</v>
      </c>
      <c r="G611" s="411">
        <v>1.7</v>
      </c>
      <c r="H611" s="411">
        <v>6.4</v>
      </c>
      <c r="I611" s="411">
        <v>30.53</v>
      </c>
      <c r="J611" s="411">
        <v>2260.9299999999998</v>
      </c>
      <c r="K611" s="411">
        <v>30.53</v>
      </c>
      <c r="L611" s="411">
        <v>2260.9</v>
      </c>
      <c r="M611" s="334">
        <v>1.3503472068645229E-2</v>
      </c>
      <c r="N611" s="335">
        <v>58.3</v>
      </c>
      <c r="O611" s="336">
        <v>0.78725242160201681</v>
      </c>
      <c r="P611" s="336">
        <v>810.20832411871379</v>
      </c>
      <c r="Q611" s="337">
        <v>47.235145296121011</v>
      </c>
    </row>
    <row r="612" spans="1:17" ht="12.75" customHeight="1" x14ac:dyDescent="0.2">
      <c r="A612" s="49"/>
      <c r="B612" s="437" t="s">
        <v>29</v>
      </c>
      <c r="C612" s="374" t="s">
        <v>336</v>
      </c>
      <c r="D612" s="375">
        <v>12</v>
      </c>
      <c r="E612" s="375">
        <v>1960</v>
      </c>
      <c r="F612" s="376">
        <v>8.1839999999999993</v>
      </c>
      <c r="G612" s="376">
        <v>0.45200000000000001</v>
      </c>
      <c r="H612" s="376">
        <v>1.6</v>
      </c>
      <c r="I612" s="376">
        <v>6.1319999999999997</v>
      </c>
      <c r="J612" s="376">
        <v>551.19000000000005</v>
      </c>
      <c r="K612" s="376">
        <v>6.1319999999999997</v>
      </c>
      <c r="L612" s="376">
        <v>453.51</v>
      </c>
      <c r="M612" s="370">
        <f>K612/L612</f>
        <v>1.3521201296553549E-2</v>
      </c>
      <c r="N612" s="371">
        <v>64.745999999999995</v>
      </c>
      <c r="O612" s="372">
        <f>M612*N612</f>
        <v>0.87544369914665598</v>
      </c>
      <c r="P612" s="372">
        <f>M612*60*1000</f>
        <v>811.27207779321293</v>
      </c>
      <c r="Q612" s="373">
        <f>P612*N612/1000</f>
        <v>52.52662194879936</v>
      </c>
    </row>
    <row r="613" spans="1:17" ht="12.75" customHeight="1" x14ac:dyDescent="0.2">
      <c r="A613" s="49"/>
      <c r="B613" s="436" t="s">
        <v>107</v>
      </c>
      <c r="C613" s="418" t="s">
        <v>94</v>
      </c>
      <c r="D613" s="412">
        <v>105</v>
      </c>
      <c r="E613" s="367" t="s">
        <v>33</v>
      </c>
      <c r="F613" s="368">
        <v>58.26</v>
      </c>
      <c r="G613" s="368">
        <v>6.16</v>
      </c>
      <c r="H613" s="368">
        <v>16.96</v>
      </c>
      <c r="I613" s="368">
        <v>35.14</v>
      </c>
      <c r="J613" s="369">
        <v>2608.98</v>
      </c>
      <c r="K613" s="368">
        <v>34.4</v>
      </c>
      <c r="L613" s="369">
        <v>2539.69</v>
      </c>
      <c r="M613" s="370">
        <v>1.354E-2</v>
      </c>
      <c r="N613" s="371">
        <v>56.7</v>
      </c>
      <c r="O613" s="372">
        <v>0.77</v>
      </c>
      <c r="P613" s="372">
        <v>812.7</v>
      </c>
      <c r="Q613" s="373">
        <v>46.08</v>
      </c>
    </row>
    <row r="614" spans="1:17" ht="12.75" customHeight="1" x14ac:dyDescent="0.2">
      <c r="A614" s="49"/>
      <c r="B614" s="436" t="s">
        <v>107</v>
      </c>
      <c r="C614" s="365" t="s">
        <v>91</v>
      </c>
      <c r="D614" s="412">
        <v>107</v>
      </c>
      <c r="E614" s="414" t="s">
        <v>33</v>
      </c>
      <c r="F614" s="368">
        <v>58.83</v>
      </c>
      <c r="G614" s="368">
        <v>5.62</v>
      </c>
      <c r="H614" s="368">
        <v>17.12</v>
      </c>
      <c r="I614" s="368">
        <v>36.090000000000003</v>
      </c>
      <c r="J614" s="369">
        <v>2633.85</v>
      </c>
      <c r="K614" s="368">
        <v>35.64</v>
      </c>
      <c r="L614" s="369">
        <v>2613.5100000000002</v>
      </c>
      <c r="M614" s="370">
        <v>1.3639999999999999E-2</v>
      </c>
      <c r="N614" s="371">
        <v>56.7</v>
      </c>
      <c r="O614" s="372">
        <v>0.77</v>
      </c>
      <c r="P614" s="372">
        <v>818.21</v>
      </c>
      <c r="Q614" s="373">
        <v>46.39</v>
      </c>
    </row>
    <row r="615" spans="1:17" ht="12.75" customHeight="1" x14ac:dyDescent="0.2">
      <c r="A615" s="49"/>
      <c r="B615" s="437" t="s">
        <v>449</v>
      </c>
      <c r="C615" s="346" t="s">
        <v>444</v>
      </c>
      <c r="D615" s="347">
        <v>54</v>
      </c>
      <c r="E615" s="347">
        <v>1987</v>
      </c>
      <c r="F615" s="348">
        <v>45.96</v>
      </c>
      <c r="G615" s="349">
        <v>5.2529000000000003</v>
      </c>
      <c r="H615" s="349">
        <v>10.686999999999999</v>
      </c>
      <c r="I615" s="348">
        <v>30.02</v>
      </c>
      <c r="J615" s="348">
        <v>2177.4299999999998</v>
      </c>
      <c r="K615" s="348">
        <v>30.02</v>
      </c>
      <c r="L615" s="348">
        <v>2177.4299999999998</v>
      </c>
      <c r="M615" s="350">
        <v>1.3786895560362446E-2</v>
      </c>
      <c r="N615" s="351">
        <v>45.234999999999999</v>
      </c>
      <c r="O615" s="351">
        <v>0.62</v>
      </c>
      <c r="P615" s="351">
        <v>827.21373362174677</v>
      </c>
      <c r="Q615" s="352">
        <v>37.42</v>
      </c>
    </row>
    <row r="616" spans="1:17" ht="12.75" customHeight="1" x14ac:dyDescent="0.2">
      <c r="A616" s="49"/>
      <c r="B616" s="437" t="s">
        <v>199</v>
      </c>
      <c r="C616" s="383" t="s">
        <v>625</v>
      </c>
      <c r="D616" s="384">
        <v>60</v>
      </c>
      <c r="E616" s="384">
        <v>1963</v>
      </c>
      <c r="F616" s="385">
        <v>38.941000000000003</v>
      </c>
      <c r="G616" s="385">
        <v>5.5730000000000004</v>
      </c>
      <c r="H616" s="385">
        <v>0.6</v>
      </c>
      <c r="I616" s="385">
        <v>32.768000000000001</v>
      </c>
      <c r="J616" s="385">
        <v>2365.04</v>
      </c>
      <c r="K616" s="385">
        <v>32.768000000000001</v>
      </c>
      <c r="L616" s="385">
        <v>2365.04</v>
      </c>
      <c r="M616" s="386">
        <v>1.385515678381761E-2</v>
      </c>
      <c r="N616" s="387">
        <v>46.43</v>
      </c>
      <c r="O616" s="388">
        <v>0.64329492947265166</v>
      </c>
      <c r="P616" s="388">
        <v>831.30940702905662</v>
      </c>
      <c r="Q616" s="389">
        <v>38.597695768359095</v>
      </c>
    </row>
    <row r="617" spans="1:17" ht="12.75" customHeight="1" x14ac:dyDescent="0.2">
      <c r="A617" s="49"/>
      <c r="B617" s="437" t="s">
        <v>29</v>
      </c>
      <c r="C617" s="374" t="s">
        <v>333</v>
      </c>
      <c r="D617" s="375">
        <v>9</v>
      </c>
      <c r="E617" s="375">
        <v>1992</v>
      </c>
      <c r="F617" s="376">
        <v>8.6370000000000005</v>
      </c>
      <c r="G617" s="376">
        <v>0.76500000000000001</v>
      </c>
      <c r="H617" s="376">
        <v>1.44</v>
      </c>
      <c r="I617" s="376">
        <v>6.4320000000000004</v>
      </c>
      <c r="J617" s="376">
        <v>464.07</v>
      </c>
      <c r="K617" s="376">
        <v>6.4320000000000004</v>
      </c>
      <c r="L617" s="376">
        <v>464.07</v>
      </c>
      <c r="M617" s="370">
        <f>K617/L617</f>
        <v>1.3859978020557245E-2</v>
      </c>
      <c r="N617" s="371">
        <v>64.745999999999995</v>
      </c>
      <c r="O617" s="372">
        <f>M617*N617</f>
        <v>0.89737813691899937</v>
      </c>
      <c r="P617" s="372">
        <f>M617*60*1000</f>
        <v>831.59868123343472</v>
      </c>
      <c r="Q617" s="373">
        <f>P617*N617/1000</f>
        <v>53.842688215139965</v>
      </c>
    </row>
    <row r="618" spans="1:17" ht="12.75" customHeight="1" x14ac:dyDescent="0.2">
      <c r="A618" s="49"/>
      <c r="B618" s="436" t="s">
        <v>245</v>
      </c>
      <c r="C618" s="383" t="s">
        <v>537</v>
      </c>
      <c r="D618" s="384">
        <v>6</v>
      </c>
      <c r="E618" s="384" t="s">
        <v>33</v>
      </c>
      <c r="F618" s="385">
        <v>2.972</v>
      </c>
      <c r="G618" s="385">
        <v>0</v>
      </c>
      <c r="H618" s="385">
        <v>0</v>
      </c>
      <c r="I618" s="385">
        <v>2.972</v>
      </c>
      <c r="J618" s="385">
        <v>212.89</v>
      </c>
      <c r="K618" s="385">
        <v>2.972</v>
      </c>
      <c r="L618" s="385">
        <v>212.89</v>
      </c>
      <c r="M618" s="386">
        <v>1.396026116773921E-2</v>
      </c>
      <c r="N618" s="387">
        <v>72.400000000000006</v>
      </c>
      <c r="O618" s="388">
        <v>1.0107229085443188</v>
      </c>
      <c r="P618" s="388">
        <v>837.61567006435257</v>
      </c>
      <c r="Q618" s="389">
        <v>60.643374512659129</v>
      </c>
    </row>
    <row r="619" spans="1:17" ht="12.75" customHeight="1" x14ac:dyDescent="0.2">
      <c r="A619" s="49"/>
      <c r="B619" s="437" t="s">
        <v>782</v>
      </c>
      <c r="C619" s="353" t="s">
        <v>771</v>
      </c>
      <c r="D619" s="354">
        <v>20</v>
      </c>
      <c r="E619" s="354">
        <v>1985</v>
      </c>
      <c r="F619" s="355">
        <v>17.456</v>
      </c>
      <c r="G619" s="355">
        <v>0.74245799999999995</v>
      </c>
      <c r="H619" s="355">
        <v>2.0716209999999999</v>
      </c>
      <c r="I619" s="355">
        <v>14.641923</v>
      </c>
      <c r="J619" s="355">
        <v>1047.19</v>
      </c>
      <c r="K619" s="355">
        <v>14.641923</v>
      </c>
      <c r="L619" s="355">
        <v>1047.19</v>
      </c>
      <c r="M619" s="356">
        <v>1.3982107353966329E-2</v>
      </c>
      <c r="N619" s="357">
        <v>70.850000000000009</v>
      </c>
      <c r="O619" s="357">
        <v>0.99063230602851449</v>
      </c>
      <c r="P619" s="357">
        <v>838.92644123797982</v>
      </c>
      <c r="Q619" s="358">
        <v>59.437938361710877</v>
      </c>
    </row>
    <row r="620" spans="1:17" ht="12.75" customHeight="1" x14ac:dyDescent="0.2">
      <c r="A620" s="49"/>
      <c r="B620" s="436" t="s">
        <v>748</v>
      </c>
      <c r="C620" s="403" t="s">
        <v>726</v>
      </c>
      <c r="D620" s="404">
        <v>71</v>
      </c>
      <c r="E620" s="404">
        <v>1985</v>
      </c>
      <c r="F620" s="405">
        <v>87.188999999999993</v>
      </c>
      <c r="G620" s="405">
        <v>9.3133239999999997</v>
      </c>
      <c r="H620" s="405">
        <v>17.28</v>
      </c>
      <c r="I620" s="405">
        <v>60.595677000000002</v>
      </c>
      <c r="J620" s="405">
        <v>4324.5</v>
      </c>
      <c r="K620" s="405">
        <v>60.595677000000002</v>
      </c>
      <c r="L620" s="405">
        <v>4324.5</v>
      </c>
      <c r="M620" s="406">
        <v>1.4012181061394381E-2</v>
      </c>
      <c r="N620" s="407">
        <v>55.045000000000002</v>
      </c>
      <c r="O620" s="407">
        <v>0.7713005065244537</v>
      </c>
      <c r="P620" s="407">
        <v>840.73086368366285</v>
      </c>
      <c r="Q620" s="408">
        <v>46.278030391467226</v>
      </c>
    </row>
    <row r="621" spans="1:17" ht="12.75" customHeight="1" x14ac:dyDescent="0.2">
      <c r="A621" s="49"/>
      <c r="B621" s="437" t="s">
        <v>218</v>
      </c>
      <c r="C621" s="383" t="s">
        <v>374</v>
      </c>
      <c r="D621" s="384">
        <v>20</v>
      </c>
      <c r="E621" s="384">
        <v>1985</v>
      </c>
      <c r="F621" s="385">
        <v>20.783000000000001</v>
      </c>
      <c r="G621" s="385">
        <v>2.637</v>
      </c>
      <c r="H621" s="385">
        <v>3.2</v>
      </c>
      <c r="I621" s="385">
        <v>14.945</v>
      </c>
      <c r="J621" s="385">
        <v>1066.04</v>
      </c>
      <c r="K621" s="385">
        <v>14.945</v>
      </c>
      <c r="L621" s="385">
        <v>1066.04</v>
      </c>
      <c r="M621" s="386">
        <v>1.4019173764586695E-2</v>
      </c>
      <c r="N621" s="419">
        <v>46.1</v>
      </c>
      <c r="O621" s="388">
        <v>0.64628391054744672</v>
      </c>
      <c r="P621" s="388">
        <v>841.15042587520168</v>
      </c>
      <c r="Q621" s="389">
        <v>38.777034632846799</v>
      </c>
    </row>
    <row r="622" spans="1:17" ht="12.75" customHeight="1" x14ac:dyDescent="0.2">
      <c r="A622" s="49"/>
      <c r="B622" s="437" t="s">
        <v>218</v>
      </c>
      <c r="C622" s="383" t="s">
        <v>381</v>
      </c>
      <c r="D622" s="384">
        <v>62</v>
      </c>
      <c r="E622" s="384">
        <v>1977</v>
      </c>
      <c r="F622" s="385">
        <v>66.238</v>
      </c>
      <c r="G622" s="385">
        <v>5.51</v>
      </c>
      <c r="H622" s="385">
        <v>10</v>
      </c>
      <c r="I622" s="385">
        <v>50.728000000000002</v>
      </c>
      <c r="J622" s="385">
        <v>3617.49</v>
      </c>
      <c r="K622" s="385">
        <v>50.728000000000002</v>
      </c>
      <c r="L622" s="385">
        <v>3617.49</v>
      </c>
      <c r="M622" s="386">
        <v>1.4022982786407151E-2</v>
      </c>
      <c r="N622" s="419">
        <v>46.1</v>
      </c>
      <c r="O622" s="388">
        <v>0.64645950645336969</v>
      </c>
      <c r="P622" s="388">
        <v>841.37896718442903</v>
      </c>
      <c r="Q622" s="389">
        <v>38.78757038720218</v>
      </c>
    </row>
    <row r="623" spans="1:17" ht="12.75" customHeight="1" x14ac:dyDescent="0.2">
      <c r="A623" s="49"/>
      <c r="B623" s="437" t="s">
        <v>218</v>
      </c>
      <c r="C623" s="383" t="s">
        <v>373</v>
      </c>
      <c r="D623" s="384">
        <v>36</v>
      </c>
      <c r="E623" s="384">
        <v>1987</v>
      </c>
      <c r="F623" s="385">
        <v>42.164000000000001</v>
      </c>
      <c r="G623" s="385">
        <v>2.492</v>
      </c>
      <c r="H623" s="385">
        <v>8.64</v>
      </c>
      <c r="I623" s="385">
        <v>31.032</v>
      </c>
      <c r="J623" s="385">
        <v>2212.71</v>
      </c>
      <c r="K623" s="385">
        <v>31.032</v>
      </c>
      <c r="L623" s="385">
        <v>2212.71</v>
      </c>
      <c r="M623" s="386">
        <v>1.4024431579375517E-2</v>
      </c>
      <c r="N623" s="419">
        <v>46.1</v>
      </c>
      <c r="O623" s="388">
        <v>0.64652629580921139</v>
      </c>
      <c r="P623" s="388">
        <v>841.46589476253098</v>
      </c>
      <c r="Q623" s="389">
        <v>38.791577748552676</v>
      </c>
    </row>
    <row r="624" spans="1:17" ht="12.75" customHeight="1" x14ac:dyDescent="0.2">
      <c r="A624" s="49"/>
      <c r="B624" s="437" t="s">
        <v>199</v>
      </c>
      <c r="C624" s="383" t="s">
        <v>277</v>
      </c>
      <c r="D624" s="384">
        <v>18</v>
      </c>
      <c r="E624" s="384">
        <v>1980</v>
      </c>
      <c r="F624" s="385">
        <v>19.817</v>
      </c>
      <c r="G624" s="385">
        <v>1.8089999999999999</v>
      </c>
      <c r="H624" s="385">
        <v>3.28</v>
      </c>
      <c r="I624" s="385">
        <v>10.278</v>
      </c>
      <c r="J624" s="385">
        <v>1048.75</v>
      </c>
      <c r="K624" s="385">
        <v>13.026</v>
      </c>
      <c r="L624" s="385">
        <v>927.55</v>
      </c>
      <c r="M624" s="386">
        <v>1.404344779257183E-2</v>
      </c>
      <c r="N624" s="387">
        <v>46.43</v>
      </c>
      <c r="O624" s="388">
        <v>0.65203728100911007</v>
      </c>
      <c r="P624" s="388">
        <v>842.60686755430982</v>
      </c>
      <c r="Q624" s="389">
        <v>39.1222368605466</v>
      </c>
    </row>
    <row r="625" spans="1:17" ht="12.75" customHeight="1" x14ac:dyDescent="0.2">
      <c r="A625" s="49"/>
      <c r="B625" s="437" t="s">
        <v>782</v>
      </c>
      <c r="C625" s="353" t="s">
        <v>770</v>
      </c>
      <c r="D625" s="354">
        <v>40</v>
      </c>
      <c r="E625" s="354">
        <v>1988</v>
      </c>
      <c r="F625" s="355">
        <v>34.408999999999999</v>
      </c>
      <c r="G625" s="355">
        <v>2.2949999999999999</v>
      </c>
      <c r="H625" s="355">
        <v>3.32</v>
      </c>
      <c r="I625" s="355">
        <v>28.793997999999998</v>
      </c>
      <c r="J625" s="355">
        <v>2040.9</v>
      </c>
      <c r="K625" s="355">
        <v>28.793997999999998</v>
      </c>
      <c r="L625" s="355">
        <v>2040.9</v>
      </c>
      <c r="M625" s="356">
        <v>1.4108480572296534E-2</v>
      </c>
      <c r="N625" s="357">
        <v>70.087000000000003</v>
      </c>
      <c r="O625" s="357">
        <v>0.98882107787054729</v>
      </c>
      <c r="P625" s="357">
        <v>846.50883433779211</v>
      </c>
      <c r="Q625" s="358">
        <v>59.329264672232839</v>
      </c>
    </row>
    <row r="626" spans="1:17" ht="12.75" customHeight="1" x14ac:dyDescent="0.2">
      <c r="A626" s="49"/>
      <c r="B626" s="436" t="s">
        <v>197</v>
      </c>
      <c r="C626" s="331" t="s">
        <v>269</v>
      </c>
      <c r="D626" s="332">
        <v>5</v>
      </c>
      <c r="E626" s="332">
        <v>1984</v>
      </c>
      <c r="F626" s="333">
        <v>2.9159999999999999</v>
      </c>
      <c r="G626" s="333">
        <v>0.28299999999999997</v>
      </c>
      <c r="H626" s="333">
        <v>0.8</v>
      </c>
      <c r="I626" s="333">
        <v>2.5529999999999999</v>
      </c>
      <c r="J626" s="333">
        <v>180.46</v>
      </c>
      <c r="K626" s="333">
        <v>2.5529999999999999</v>
      </c>
      <c r="L626" s="333">
        <v>180.46</v>
      </c>
      <c r="M626" s="334">
        <v>1.4147179430344674E-2</v>
      </c>
      <c r="N626" s="335">
        <v>68.233999999999995</v>
      </c>
      <c r="O626" s="336">
        <v>0.96531864125013844</v>
      </c>
      <c r="P626" s="336">
        <v>848.83076582068043</v>
      </c>
      <c r="Q626" s="337">
        <v>57.919118475008304</v>
      </c>
    </row>
    <row r="627" spans="1:17" ht="12.75" customHeight="1" x14ac:dyDescent="0.2">
      <c r="A627" s="49"/>
      <c r="B627" s="436" t="s">
        <v>197</v>
      </c>
      <c r="C627" s="331" t="s">
        <v>188</v>
      </c>
      <c r="D627" s="332">
        <v>20</v>
      </c>
      <c r="E627" s="332">
        <v>1982</v>
      </c>
      <c r="F627" s="333">
        <v>18.157</v>
      </c>
      <c r="G627" s="333">
        <v>1.7150000000000001</v>
      </c>
      <c r="H627" s="333">
        <v>2.88</v>
      </c>
      <c r="I627" s="333">
        <v>13.561999999999999</v>
      </c>
      <c r="J627" s="333">
        <v>1048.75</v>
      </c>
      <c r="K627" s="333">
        <v>13.308</v>
      </c>
      <c r="L627" s="333">
        <v>939.76</v>
      </c>
      <c r="M627" s="334">
        <v>1.416106239891036E-2</v>
      </c>
      <c r="N627" s="335">
        <v>68.233999999999995</v>
      </c>
      <c r="O627" s="336">
        <v>0.96626593172724939</v>
      </c>
      <c r="P627" s="336">
        <v>849.66374393462161</v>
      </c>
      <c r="Q627" s="337">
        <v>57.975955903634969</v>
      </c>
    </row>
    <row r="628" spans="1:17" ht="12.75" customHeight="1" x14ac:dyDescent="0.2">
      <c r="A628" s="49"/>
      <c r="B628" s="436" t="s">
        <v>197</v>
      </c>
      <c r="C628" s="331" t="s">
        <v>577</v>
      </c>
      <c r="D628" s="332">
        <v>12</v>
      </c>
      <c r="E628" s="332">
        <v>1958</v>
      </c>
      <c r="F628" s="333">
        <v>9.9410000000000007</v>
      </c>
      <c r="G628" s="333">
        <v>1.395</v>
      </c>
      <c r="H628" s="333">
        <v>1.6</v>
      </c>
      <c r="I628" s="333">
        <v>6.9459999999999997</v>
      </c>
      <c r="J628" s="333">
        <v>633.79</v>
      </c>
      <c r="K628" s="333">
        <v>6.1779999999999999</v>
      </c>
      <c r="L628" s="333">
        <v>435.86</v>
      </c>
      <c r="M628" s="334">
        <v>1.4174276143715872E-2</v>
      </c>
      <c r="N628" s="335">
        <v>68.233999999999995</v>
      </c>
      <c r="O628" s="336">
        <v>0.96716755839030877</v>
      </c>
      <c r="P628" s="336">
        <v>850.45656862295243</v>
      </c>
      <c r="Q628" s="337">
        <v>58.030053503418529</v>
      </c>
    </row>
    <row r="629" spans="1:17" ht="12.75" customHeight="1" x14ac:dyDescent="0.2">
      <c r="A629" s="49"/>
      <c r="B629" s="436" t="s">
        <v>832</v>
      </c>
      <c r="C629" s="344" t="s">
        <v>826</v>
      </c>
      <c r="D629" s="339">
        <v>37</v>
      </c>
      <c r="E629" s="339">
        <v>1986</v>
      </c>
      <c r="F629" s="340">
        <v>41.491999999999997</v>
      </c>
      <c r="G629" s="340">
        <v>3.7229999999999999</v>
      </c>
      <c r="H629" s="340">
        <v>5.92</v>
      </c>
      <c r="I629" s="340">
        <v>31.849007</v>
      </c>
      <c r="J629" s="340">
        <v>2244.37</v>
      </c>
      <c r="K629" s="340">
        <v>31.849007</v>
      </c>
      <c r="L629" s="340">
        <v>2244.37</v>
      </c>
      <c r="M629" s="341">
        <v>1.4190622312720275E-2</v>
      </c>
      <c r="N629" s="342">
        <v>57.661000000000001</v>
      </c>
      <c r="O629" s="342">
        <v>0.81824547317376384</v>
      </c>
      <c r="P629" s="342">
        <v>851.43733876321653</v>
      </c>
      <c r="Q629" s="343">
        <v>49.094728390425828</v>
      </c>
    </row>
    <row r="630" spans="1:17" ht="12.75" customHeight="1" x14ac:dyDescent="0.2">
      <c r="A630" s="49"/>
      <c r="B630" s="437" t="s">
        <v>218</v>
      </c>
      <c r="C630" s="383" t="s">
        <v>376</v>
      </c>
      <c r="D630" s="384">
        <v>20</v>
      </c>
      <c r="E630" s="384">
        <v>1984</v>
      </c>
      <c r="F630" s="385">
        <v>20.416</v>
      </c>
      <c r="G630" s="385">
        <v>2.347</v>
      </c>
      <c r="H630" s="385">
        <v>3.2</v>
      </c>
      <c r="I630" s="385">
        <v>14.869</v>
      </c>
      <c r="J630" s="385">
        <v>1044.93</v>
      </c>
      <c r="K630" s="385">
        <v>14.869</v>
      </c>
      <c r="L630" s="385">
        <v>1044.93</v>
      </c>
      <c r="M630" s="386">
        <v>1.4229661317026019E-2</v>
      </c>
      <c r="N630" s="419">
        <v>46.1</v>
      </c>
      <c r="O630" s="388">
        <v>0.65598738671489953</v>
      </c>
      <c r="P630" s="388">
        <v>853.77967902156115</v>
      </c>
      <c r="Q630" s="389">
        <v>39.359243202893971</v>
      </c>
    </row>
    <row r="631" spans="1:17" ht="12.75" customHeight="1" x14ac:dyDescent="0.2">
      <c r="A631" s="49"/>
      <c r="B631" s="436" t="s">
        <v>107</v>
      </c>
      <c r="C631" s="365" t="s">
        <v>95</v>
      </c>
      <c r="D631" s="412">
        <v>33</v>
      </c>
      <c r="E631" s="414" t="s">
        <v>33</v>
      </c>
      <c r="F631" s="368">
        <v>27.85</v>
      </c>
      <c r="G631" s="368">
        <v>2.54</v>
      </c>
      <c r="H631" s="368">
        <v>5.12</v>
      </c>
      <c r="I631" s="368">
        <v>20.190000000000001</v>
      </c>
      <c r="J631" s="369">
        <v>1419.26</v>
      </c>
      <c r="K631" s="368">
        <v>20.190000000000001</v>
      </c>
      <c r="L631" s="369">
        <v>1419.26</v>
      </c>
      <c r="M631" s="370">
        <v>1.423E-2</v>
      </c>
      <c r="N631" s="371">
        <v>56.7</v>
      </c>
      <c r="O631" s="372">
        <v>0.81</v>
      </c>
      <c r="P631" s="372">
        <v>853.54</v>
      </c>
      <c r="Q631" s="373">
        <v>48.4</v>
      </c>
    </row>
    <row r="632" spans="1:17" ht="12.75" customHeight="1" x14ac:dyDescent="0.2">
      <c r="A632" s="49"/>
      <c r="B632" s="437" t="s">
        <v>199</v>
      </c>
      <c r="C632" s="383" t="s">
        <v>626</v>
      </c>
      <c r="D632" s="384">
        <v>4</v>
      </c>
      <c r="E632" s="384">
        <v>1954</v>
      </c>
      <c r="F632" s="385">
        <v>4.9139999999999997</v>
      </c>
      <c r="G632" s="385">
        <v>0.43</v>
      </c>
      <c r="H632" s="385">
        <v>0.64</v>
      </c>
      <c r="I632" s="385">
        <v>3.8439999999999999</v>
      </c>
      <c r="J632" s="385">
        <v>268.89999999999998</v>
      </c>
      <c r="K632" s="385">
        <v>3.8439999999999999</v>
      </c>
      <c r="L632" s="385">
        <v>268.89999999999998</v>
      </c>
      <c r="M632" s="386">
        <v>1.4295277054667163E-2</v>
      </c>
      <c r="N632" s="387">
        <v>46.43</v>
      </c>
      <c r="O632" s="388">
        <v>0.66372971364819644</v>
      </c>
      <c r="P632" s="388">
        <v>857.71662328002981</v>
      </c>
      <c r="Q632" s="389">
        <v>39.823782818891786</v>
      </c>
    </row>
    <row r="633" spans="1:17" ht="12.75" customHeight="1" x14ac:dyDescent="0.2">
      <c r="A633" s="49"/>
      <c r="B633" s="436" t="s">
        <v>748</v>
      </c>
      <c r="C633" s="403" t="s">
        <v>732</v>
      </c>
      <c r="D633" s="404">
        <v>60</v>
      </c>
      <c r="E633" s="404">
        <v>1988</v>
      </c>
      <c r="F633" s="405">
        <v>65.754999999999995</v>
      </c>
      <c r="G633" s="405">
        <v>9.5775880000000004</v>
      </c>
      <c r="H633" s="405">
        <v>9.6</v>
      </c>
      <c r="I633" s="405">
        <v>46.577421000000001</v>
      </c>
      <c r="J633" s="405">
        <v>3234.74</v>
      </c>
      <c r="K633" s="405">
        <v>46.577421000000001</v>
      </c>
      <c r="L633" s="405">
        <v>3234.74</v>
      </c>
      <c r="M633" s="406">
        <v>1.4399123577165399E-2</v>
      </c>
      <c r="N633" s="407">
        <v>55.045000000000002</v>
      </c>
      <c r="O633" s="407">
        <v>0.79259975730506937</v>
      </c>
      <c r="P633" s="407">
        <v>863.94741462992397</v>
      </c>
      <c r="Q633" s="408">
        <v>47.55598543830417</v>
      </c>
    </row>
    <row r="634" spans="1:17" ht="12.75" customHeight="1" x14ac:dyDescent="0.2">
      <c r="A634" s="49"/>
      <c r="B634" s="437" t="s">
        <v>199</v>
      </c>
      <c r="C634" s="383" t="s">
        <v>627</v>
      </c>
      <c r="D634" s="384">
        <v>8</v>
      </c>
      <c r="E634" s="384">
        <v>1972</v>
      </c>
      <c r="F634" s="385">
        <v>7.899</v>
      </c>
      <c r="G634" s="385">
        <v>0.57699999999999996</v>
      </c>
      <c r="H634" s="385">
        <v>1.28</v>
      </c>
      <c r="I634" s="385">
        <v>6.0419999999999998</v>
      </c>
      <c r="J634" s="385">
        <v>419.41</v>
      </c>
      <c r="K634" s="385">
        <v>6.0419999999999998</v>
      </c>
      <c r="L634" s="385">
        <v>419.41</v>
      </c>
      <c r="M634" s="386">
        <v>1.4405951217186045E-2</v>
      </c>
      <c r="N634" s="387">
        <v>46.43</v>
      </c>
      <c r="O634" s="388">
        <v>0.66886831501394806</v>
      </c>
      <c r="P634" s="388">
        <v>864.35707303116271</v>
      </c>
      <c r="Q634" s="389">
        <v>40.132098900836887</v>
      </c>
    </row>
    <row r="635" spans="1:17" ht="12.75" customHeight="1" x14ac:dyDescent="0.2">
      <c r="A635" s="49"/>
      <c r="B635" s="437" t="s">
        <v>449</v>
      </c>
      <c r="C635" s="346" t="s">
        <v>50</v>
      </c>
      <c r="D635" s="347">
        <v>47</v>
      </c>
      <c r="E635" s="347">
        <v>1979</v>
      </c>
      <c r="F635" s="348">
        <v>56.34</v>
      </c>
      <c r="G635" s="349">
        <v>5.7044519999999999</v>
      </c>
      <c r="H635" s="349">
        <v>7.7767999999999997</v>
      </c>
      <c r="I635" s="348">
        <v>42.858747999999999</v>
      </c>
      <c r="J635" s="348">
        <v>2974.87</v>
      </c>
      <c r="K635" s="348">
        <v>42.043171613710854</v>
      </c>
      <c r="L635" s="348">
        <v>2918.26</v>
      </c>
      <c r="M635" s="350">
        <v>1.4406931395321476E-2</v>
      </c>
      <c r="N635" s="351">
        <v>45.234999999999999</v>
      </c>
      <c r="O635" s="351">
        <v>0.65</v>
      </c>
      <c r="P635" s="351">
        <v>864.41588371928856</v>
      </c>
      <c r="Q635" s="352">
        <v>39.1</v>
      </c>
    </row>
    <row r="636" spans="1:17" ht="12.75" customHeight="1" x14ac:dyDescent="0.2">
      <c r="A636" s="49"/>
      <c r="B636" s="436" t="s">
        <v>748</v>
      </c>
      <c r="C636" s="403" t="s">
        <v>733</v>
      </c>
      <c r="D636" s="404">
        <v>25</v>
      </c>
      <c r="E636" s="404">
        <v>1940</v>
      </c>
      <c r="F636" s="405">
        <v>29.434999999999999</v>
      </c>
      <c r="G636" s="405">
        <v>3.6309689999999999</v>
      </c>
      <c r="H636" s="405">
        <v>3.52</v>
      </c>
      <c r="I636" s="405">
        <v>22.284032</v>
      </c>
      <c r="J636" s="405">
        <v>1544.26</v>
      </c>
      <c r="K636" s="405">
        <v>22.284032</v>
      </c>
      <c r="L636" s="405">
        <v>1544.26</v>
      </c>
      <c r="M636" s="406">
        <v>1.4430233250877443E-2</v>
      </c>
      <c r="N636" s="407">
        <v>55.045000000000002</v>
      </c>
      <c r="O636" s="407">
        <v>0.79431218929454883</v>
      </c>
      <c r="P636" s="407">
        <v>865.81399505264653</v>
      </c>
      <c r="Q636" s="408">
        <v>47.658731357672927</v>
      </c>
    </row>
    <row r="637" spans="1:17" ht="12.75" customHeight="1" x14ac:dyDescent="0.2">
      <c r="A637" s="49"/>
      <c r="B637" s="437" t="s">
        <v>449</v>
      </c>
      <c r="C637" s="346" t="s">
        <v>47</v>
      </c>
      <c r="D637" s="347">
        <v>57</v>
      </c>
      <c r="E637" s="347">
        <v>1982</v>
      </c>
      <c r="F637" s="348">
        <v>66.06</v>
      </c>
      <c r="G637" s="349">
        <v>6.8548080000000002</v>
      </c>
      <c r="H637" s="349">
        <v>8.64</v>
      </c>
      <c r="I637" s="348">
        <v>50.565192000000003</v>
      </c>
      <c r="J637" s="348">
        <v>3486.09</v>
      </c>
      <c r="K637" s="348">
        <v>50.565192000000003</v>
      </c>
      <c r="L637" s="348">
        <v>3486.09</v>
      </c>
      <c r="M637" s="350">
        <v>1.4504844109016118E-2</v>
      </c>
      <c r="N637" s="351">
        <v>45.234999999999999</v>
      </c>
      <c r="O637" s="351">
        <v>0.66</v>
      </c>
      <c r="P637" s="351">
        <v>870.29064654096715</v>
      </c>
      <c r="Q637" s="352">
        <v>39.369999999999997</v>
      </c>
    </row>
    <row r="638" spans="1:17" ht="12.75" customHeight="1" x14ac:dyDescent="0.2">
      <c r="A638" s="49"/>
      <c r="B638" s="437" t="s">
        <v>218</v>
      </c>
      <c r="C638" s="383" t="s">
        <v>375</v>
      </c>
      <c r="D638" s="384">
        <v>35</v>
      </c>
      <c r="E638" s="384">
        <v>1983</v>
      </c>
      <c r="F638" s="385">
        <v>42.561</v>
      </c>
      <c r="G638" s="385">
        <v>3.8</v>
      </c>
      <c r="H638" s="385">
        <v>8.64</v>
      </c>
      <c r="I638" s="385">
        <v>30.120999999999999</v>
      </c>
      <c r="J638" s="385">
        <v>2073.3200000000002</v>
      </c>
      <c r="K638" s="385">
        <v>30.120999999999999</v>
      </c>
      <c r="L638" s="385">
        <v>2073.3200000000002</v>
      </c>
      <c r="M638" s="386">
        <v>1.4527906931877374E-2</v>
      </c>
      <c r="N638" s="419">
        <v>46.1</v>
      </c>
      <c r="O638" s="388">
        <v>0.669736509559547</v>
      </c>
      <c r="P638" s="388">
        <v>871.67441591264242</v>
      </c>
      <c r="Q638" s="389">
        <v>40.184190573572813</v>
      </c>
    </row>
    <row r="639" spans="1:17" ht="12.75" customHeight="1" x14ac:dyDescent="0.2">
      <c r="A639" s="49"/>
      <c r="B639" s="436" t="s">
        <v>748</v>
      </c>
      <c r="C639" s="403" t="s">
        <v>734</v>
      </c>
      <c r="D639" s="404">
        <v>24</v>
      </c>
      <c r="E639" s="404">
        <v>1940</v>
      </c>
      <c r="F639" s="405">
        <v>27.015000000000001</v>
      </c>
      <c r="G639" s="405">
        <v>3.04372</v>
      </c>
      <c r="H639" s="405">
        <v>0.25</v>
      </c>
      <c r="I639" s="405">
        <v>23.72128</v>
      </c>
      <c r="J639" s="405">
        <v>1626.2</v>
      </c>
      <c r="K639" s="405">
        <v>23.72128</v>
      </c>
      <c r="L639" s="405">
        <v>1626.2</v>
      </c>
      <c r="M639" s="406">
        <v>1.4586938875907023E-2</v>
      </c>
      <c r="N639" s="407">
        <v>55.045000000000002</v>
      </c>
      <c r="O639" s="407">
        <v>0.80293805042430211</v>
      </c>
      <c r="P639" s="407">
        <v>875.21633255442134</v>
      </c>
      <c r="Q639" s="408">
        <v>48.176283025458126</v>
      </c>
    </row>
    <row r="640" spans="1:17" ht="12.75" customHeight="1" x14ac:dyDescent="0.2">
      <c r="A640" s="49"/>
      <c r="B640" s="437" t="s">
        <v>218</v>
      </c>
      <c r="C640" s="383" t="s">
        <v>382</v>
      </c>
      <c r="D640" s="384">
        <v>36</v>
      </c>
      <c r="E640" s="384">
        <v>1981</v>
      </c>
      <c r="F640" s="385">
        <v>42.286999999999999</v>
      </c>
      <c r="G640" s="385">
        <v>3.3530000000000002</v>
      </c>
      <c r="H640" s="385">
        <v>8.64</v>
      </c>
      <c r="I640" s="385">
        <v>30.294</v>
      </c>
      <c r="J640" s="385">
        <v>2073</v>
      </c>
      <c r="K640" s="385">
        <v>30.294</v>
      </c>
      <c r="L640" s="385">
        <v>2072.96</v>
      </c>
      <c r="M640" s="386">
        <v>1.4613885458474838E-2</v>
      </c>
      <c r="N640" s="419">
        <v>46.1</v>
      </c>
      <c r="O640" s="388">
        <v>0.6737001196356901</v>
      </c>
      <c r="P640" s="388">
        <v>876.83312750849029</v>
      </c>
      <c r="Q640" s="389">
        <v>40.422007178141399</v>
      </c>
    </row>
    <row r="641" spans="1:17" ht="12.75" customHeight="1" x14ac:dyDescent="0.2">
      <c r="A641" s="49"/>
      <c r="B641" s="436" t="s">
        <v>197</v>
      </c>
      <c r="C641" s="331" t="s">
        <v>576</v>
      </c>
      <c r="D641" s="332">
        <v>20</v>
      </c>
      <c r="E641" s="332">
        <v>1982</v>
      </c>
      <c r="F641" s="333">
        <v>20.408999999999999</v>
      </c>
      <c r="G641" s="333">
        <v>1.56</v>
      </c>
      <c r="H641" s="333">
        <v>3.2</v>
      </c>
      <c r="I641" s="333">
        <v>15.648999999999999</v>
      </c>
      <c r="J641" s="333">
        <v>1070.68</v>
      </c>
      <c r="K641" s="333">
        <v>14.461</v>
      </c>
      <c r="L641" s="333">
        <v>989.35</v>
      </c>
      <c r="M641" s="334">
        <v>1.4616667508970536E-2</v>
      </c>
      <c r="N641" s="335">
        <v>68.233999999999995</v>
      </c>
      <c r="O641" s="336">
        <v>0.99735369080709546</v>
      </c>
      <c r="P641" s="336">
        <v>877.00005053823213</v>
      </c>
      <c r="Q641" s="337">
        <v>59.841221448425728</v>
      </c>
    </row>
    <row r="642" spans="1:17" ht="12.75" customHeight="1" x14ac:dyDescent="0.2">
      <c r="A642" s="49"/>
      <c r="B642" s="437" t="s">
        <v>29</v>
      </c>
      <c r="C642" s="374" t="s">
        <v>335</v>
      </c>
      <c r="D642" s="375">
        <v>7</v>
      </c>
      <c r="E642" s="375">
        <v>1958</v>
      </c>
      <c r="F642" s="376">
        <v>6.5860000000000003</v>
      </c>
      <c r="G642" s="376">
        <v>0.73899999999999999</v>
      </c>
      <c r="H642" s="376">
        <v>1.1200000000000001</v>
      </c>
      <c r="I642" s="376">
        <v>4.7270000000000003</v>
      </c>
      <c r="J642" s="376">
        <v>321.56</v>
      </c>
      <c r="K642" s="376">
        <v>4.726</v>
      </c>
      <c r="L642" s="376">
        <v>321.56</v>
      </c>
      <c r="M642" s="370">
        <f>K642/L642</f>
        <v>1.4697101629555915E-2</v>
      </c>
      <c r="N642" s="371">
        <v>64.745999999999995</v>
      </c>
      <c r="O642" s="372">
        <f>M642*N642</f>
        <v>0.95157854210722714</v>
      </c>
      <c r="P642" s="372">
        <f>M642*60*1000</f>
        <v>881.82609777335483</v>
      </c>
      <c r="Q642" s="373">
        <f>P642*N642/1000</f>
        <v>57.094712526433625</v>
      </c>
    </row>
    <row r="643" spans="1:17" ht="12.75" customHeight="1" x14ac:dyDescent="0.2">
      <c r="A643" s="49"/>
      <c r="B643" s="436" t="s">
        <v>197</v>
      </c>
      <c r="C643" s="331" t="s">
        <v>575</v>
      </c>
      <c r="D643" s="332">
        <v>6</v>
      </c>
      <c r="E643" s="332">
        <v>1948</v>
      </c>
      <c r="F643" s="333">
        <v>4.609</v>
      </c>
      <c r="G643" s="333">
        <v>0.193</v>
      </c>
      <c r="H643" s="333">
        <v>0.64</v>
      </c>
      <c r="I643" s="333">
        <v>3.7759999999999998</v>
      </c>
      <c r="J643" s="333">
        <v>302.89999999999998</v>
      </c>
      <c r="K643" s="333">
        <v>3.1989999999999998</v>
      </c>
      <c r="L643" s="333">
        <v>217.47</v>
      </c>
      <c r="M643" s="334">
        <v>1.4710074952867061E-2</v>
      </c>
      <c r="N643" s="335">
        <v>68.233999999999995</v>
      </c>
      <c r="O643" s="336">
        <v>1.0037272543339311</v>
      </c>
      <c r="P643" s="336">
        <v>882.60449717202368</v>
      </c>
      <c r="Q643" s="337">
        <v>60.223635260035856</v>
      </c>
    </row>
    <row r="644" spans="1:17" ht="12.75" customHeight="1" x14ac:dyDescent="0.2">
      <c r="A644" s="49"/>
      <c r="B644" s="436" t="s">
        <v>748</v>
      </c>
      <c r="C644" s="403" t="s">
        <v>717</v>
      </c>
      <c r="D644" s="404">
        <v>36</v>
      </c>
      <c r="E644" s="404">
        <v>1986</v>
      </c>
      <c r="F644" s="405">
        <v>40.33</v>
      </c>
      <c r="G644" s="405">
        <v>5.2202210000000004</v>
      </c>
      <c r="H644" s="405">
        <v>5.76</v>
      </c>
      <c r="I644" s="405">
        <v>29.349784</v>
      </c>
      <c r="J644" s="405">
        <v>1988.92</v>
      </c>
      <c r="K644" s="405">
        <v>29.349784</v>
      </c>
      <c r="L644" s="405">
        <v>1988.92</v>
      </c>
      <c r="M644" s="406">
        <v>1.4756643806689057E-2</v>
      </c>
      <c r="N644" s="407">
        <v>55.045000000000002</v>
      </c>
      <c r="O644" s="407">
        <v>0.81227945833919923</v>
      </c>
      <c r="P644" s="407">
        <v>885.39862840134344</v>
      </c>
      <c r="Q644" s="408">
        <v>48.736767500351952</v>
      </c>
    </row>
    <row r="645" spans="1:17" ht="12.75" customHeight="1" x14ac:dyDescent="0.2">
      <c r="A645" s="49"/>
      <c r="B645" s="437" t="s">
        <v>449</v>
      </c>
      <c r="C645" s="346" t="s">
        <v>45</v>
      </c>
      <c r="D645" s="347">
        <v>108</v>
      </c>
      <c r="E645" s="347">
        <v>1968</v>
      </c>
      <c r="F645" s="348">
        <v>62.82</v>
      </c>
      <c r="G645" s="349">
        <v>7.4800680000000002</v>
      </c>
      <c r="H645" s="349">
        <v>17.2</v>
      </c>
      <c r="I645" s="348">
        <v>38.139932000000002</v>
      </c>
      <c r="J645" s="348">
        <v>2558.44</v>
      </c>
      <c r="K645" s="348">
        <v>38.139932000000002</v>
      </c>
      <c r="L645" s="348">
        <v>2558.44</v>
      </c>
      <c r="M645" s="350">
        <v>1.4907495192382859E-2</v>
      </c>
      <c r="N645" s="351">
        <v>45.234999999999999</v>
      </c>
      <c r="O645" s="351">
        <v>0.67</v>
      </c>
      <c r="P645" s="351">
        <v>894.44971154297161</v>
      </c>
      <c r="Q645" s="352">
        <v>40.46</v>
      </c>
    </row>
    <row r="646" spans="1:17" ht="12.75" customHeight="1" x14ac:dyDescent="0.2">
      <c r="A646" s="49"/>
      <c r="B646" s="437" t="s">
        <v>199</v>
      </c>
      <c r="C646" s="383" t="s">
        <v>628</v>
      </c>
      <c r="D646" s="384">
        <v>24</v>
      </c>
      <c r="E646" s="384">
        <v>1962</v>
      </c>
      <c r="F646" s="385">
        <v>24.785</v>
      </c>
      <c r="G646" s="385">
        <v>2.7629999999999999</v>
      </c>
      <c r="H646" s="385">
        <v>0.25</v>
      </c>
      <c r="I646" s="385">
        <v>21.771999999999998</v>
      </c>
      <c r="J646" s="385">
        <v>1460.33</v>
      </c>
      <c r="K646" s="385">
        <v>14.026</v>
      </c>
      <c r="L646" s="385">
        <v>940.78</v>
      </c>
      <c r="M646" s="386">
        <v>1.4908905376389805E-2</v>
      </c>
      <c r="N646" s="387">
        <v>46.43</v>
      </c>
      <c r="O646" s="388">
        <v>0.69222047662577868</v>
      </c>
      <c r="P646" s="388">
        <v>894.5343225833883</v>
      </c>
      <c r="Q646" s="389">
        <v>41.533228597546717</v>
      </c>
    </row>
    <row r="647" spans="1:17" ht="12.75" customHeight="1" x14ac:dyDescent="0.2">
      <c r="A647" s="49"/>
      <c r="B647" s="437" t="s">
        <v>898</v>
      </c>
      <c r="C647" s="344" t="s">
        <v>899</v>
      </c>
      <c r="D647" s="339">
        <v>45</v>
      </c>
      <c r="E647" s="339">
        <v>1972</v>
      </c>
      <c r="F647" s="340">
        <v>38.222999999999999</v>
      </c>
      <c r="G647" s="340">
        <v>3.3857879999999998</v>
      </c>
      <c r="H647" s="340">
        <v>7.2</v>
      </c>
      <c r="I647" s="340">
        <v>27.637212000000002</v>
      </c>
      <c r="J647" s="340">
        <v>1840.92</v>
      </c>
      <c r="K647" s="340">
        <v>27.637212000000002</v>
      </c>
      <c r="L647" s="340">
        <v>1840.92</v>
      </c>
      <c r="M647" s="341">
        <v>1.5012717554266345E-2</v>
      </c>
      <c r="N647" s="342">
        <v>59.514000000000003</v>
      </c>
      <c r="O647" s="342">
        <v>0.89346687252460733</v>
      </c>
      <c r="P647" s="342">
        <v>900.76305325598071</v>
      </c>
      <c r="Q647" s="343">
        <v>53.60801235147644</v>
      </c>
    </row>
    <row r="648" spans="1:17" ht="12.75" customHeight="1" x14ac:dyDescent="0.2">
      <c r="A648" s="49"/>
      <c r="B648" s="436" t="s">
        <v>197</v>
      </c>
      <c r="C648" s="331" t="s">
        <v>574</v>
      </c>
      <c r="D648" s="332">
        <v>9</v>
      </c>
      <c r="E648" s="332">
        <v>1967</v>
      </c>
      <c r="F648" s="333">
        <v>7.7770000000000001</v>
      </c>
      <c r="G648" s="333">
        <v>1.36</v>
      </c>
      <c r="H648" s="333">
        <v>0.14399999999999999</v>
      </c>
      <c r="I648" s="333">
        <v>6.2729999999999997</v>
      </c>
      <c r="J648" s="333">
        <v>416.33</v>
      </c>
      <c r="K648" s="333">
        <v>6.2729999999999997</v>
      </c>
      <c r="L648" s="333">
        <v>416.33</v>
      </c>
      <c r="M648" s="334">
        <v>1.5067374438546345E-2</v>
      </c>
      <c r="N648" s="335">
        <v>68.233999999999995</v>
      </c>
      <c r="O648" s="336">
        <v>1.0281072274397711</v>
      </c>
      <c r="P648" s="336">
        <v>904.04246631278079</v>
      </c>
      <c r="Q648" s="337">
        <v>61.686433646386277</v>
      </c>
    </row>
    <row r="649" spans="1:17" ht="12.75" customHeight="1" x14ac:dyDescent="0.2">
      <c r="A649" s="49"/>
      <c r="B649" s="437" t="s">
        <v>218</v>
      </c>
      <c r="C649" s="383" t="s">
        <v>378</v>
      </c>
      <c r="D649" s="384">
        <v>20</v>
      </c>
      <c r="E649" s="384">
        <v>1980</v>
      </c>
      <c r="F649" s="385">
        <v>21.428000000000001</v>
      </c>
      <c r="G649" s="385">
        <v>2.5150000000000001</v>
      </c>
      <c r="H649" s="385">
        <v>3.2</v>
      </c>
      <c r="I649" s="385">
        <v>15.712999999999999</v>
      </c>
      <c r="J649" s="385">
        <v>1039.5</v>
      </c>
      <c r="K649" s="385">
        <v>15.712999999999999</v>
      </c>
      <c r="L649" s="385">
        <v>1039.5</v>
      </c>
      <c r="M649" s="386">
        <v>1.5115921115921116E-2</v>
      </c>
      <c r="N649" s="419">
        <v>46.1</v>
      </c>
      <c r="O649" s="388">
        <v>0.69684396344396349</v>
      </c>
      <c r="P649" s="388">
        <v>906.95526695526701</v>
      </c>
      <c r="Q649" s="389">
        <v>41.810637806637807</v>
      </c>
    </row>
    <row r="650" spans="1:17" ht="12.75" customHeight="1" x14ac:dyDescent="0.2">
      <c r="A650" s="49"/>
      <c r="B650" s="436" t="s">
        <v>107</v>
      </c>
      <c r="C650" s="365" t="s">
        <v>90</v>
      </c>
      <c r="D650" s="412">
        <v>107</v>
      </c>
      <c r="E650" s="414" t="s">
        <v>33</v>
      </c>
      <c r="F650" s="368">
        <v>61.09</v>
      </c>
      <c r="G650" s="368">
        <v>5.05</v>
      </c>
      <c r="H650" s="368">
        <v>17.04</v>
      </c>
      <c r="I650" s="368">
        <v>39</v>
      </c>
      <c r="J650" s="369">
        <v>2563.58</v>
      </c>
      <c r="K650" s="368">
        <v>38.54</v>
      </c>
      <c r="L650" s="369">
        <v>2544.59</v>
      </c>
      <c r="M650" s="370">
        <v>1.515E-2</v>
      </c>
      <c r="N650" s="371">
        <v>56.7</v>
      </c>
      <c r="O650" s="372">
        <v>0.86</v>
      </c>
      <c r="P650" s="372">
        <v>908.75</v>
      </c>
      <c r="Q650" s="373">
        <v>51.53</v>
      </c>
    </row>
    <row r="651" spans="1:17" ht="12.75" customHeight="1" x14ac:dyDescent="0.2">
      <c r="A651" s="49"/>
      <c r="B651" s="437" t="s">
        <v>218</v>
      </c>
      <c r="C651" s="383" t="s">
        <v>377</v>
      </c>
      <c r="D651" s="384">
        <v>20</v>
      </c>
      <c r="E651" s="384">
        <v>1984</v>
      </c>
      <c r="F651" s="385">
        <v>21.37</v>
      </c>
      <c r="G651" s="385">
        <v>2.101</v>
      </c>
      <c r="H651" s="385">
        <v>3.2</v>
      </c>
      <c r="I651" s="385">
        <v>16.068000000000001</v>
      </c>
      <c r="J651" s="385">
        <v>1059.05</v>
      </c>
      <c r="K651" s="385">
        <v>16.068000000000001</v>
      </c>
      <c r="L651" s="385">
        <v>1059.05</v>
      </c>
      <c r="M651" s="386">
        <v>1.5172088192247772E-2</v>
      </c>
      <c r="N651" s="419">
        <v>46.1</v>
      </c>
      <c r="O651" s="388">
        <v>0.69943326566262232</v>
      </c>
      <c r="P651" s="388">
        <v>910.32529153486632</v>
      </c>
      <c r="Q651" s="389">
        <v>41.965995939757342</v>
      </c>
    </row>
    <row r="652" spans="1:17" ht="12.75" customHeight="1" x14ac:dyDescent="0.2">
      <c r="A652" s="49"/>
      <c r="B652" s="436" t="s">
        <v>181</v>
      </c>
      <c r="C652" s="409" t="s">
        <v>172</v>
      </c>
      <c r="D652" s="410">
        <v>20</v>
      </c>
      <c r="E652" s="410">
        <v>1979</v>
      </c>
      <c r="F652" s="411">
        <v>20.9</v>
      </c>
      <c r="G652" s="411">
        <v>1.5</v>
      </c>
      <c r="H652" s="411">
        <v>3.1</v>
      </c>
      <c r="I652" s="411">
        <v>16.3</v>
      </c>
      <c r="J652" s="411">
        <v>1072.6199999999999</v>
      </c>
      <c r="K652" s="411">
        <v>16.3</v>
      </c>
      <c r="L652" s="411">
        <v>1072.6199999999999</v>
      </c>
      <c r="M652" s="334">
        <v>1.5196434897727063E-2</v>
      </c>
      <c r="N652" s="335">
        <v>58.3</v>
      </c>
      <c r="O652" s="336">
        <v>0.88595215453748777</v>
      </c>
      <c r="P652" s="336">
        <v>911.78609386362371</v>
      </c>
      <c r="Q652" s="337">
        <v>53.157129272249257</v>
      </c>
    </row>
    <row r="653" spans="1:17" ht="12.75" customHeight="1" x14ac:dyDescent="0.2">
      <c r="A653" s="49"/>
      <c r="B653" s="437" t="s">
        <v>782</v>
      </c>
      <c r="C653" s="353" t="s">
        <v>772</v>
      </c>
      <c r="D653" s="354">
        <v>8</v>
      </c>
      <c r="E653" s="354">
        <v>1976</v>
      </c>
      <c r="F653" s="355">
        <v>8.4280000000000008</v>
      </c>
      <c r="G653" s="355">
        <v>1.1740200000000001</v>
      </c>
      <c r="H653" s="355">
        <v>0.67</v>
      </c>
      <c r="I653" s="355">
        <v>6.5839800000000004</v>
      </c>
      <c r="J653" s="355">
        <v>432.82</v>
      </c>
      <c r="K653" s="355">
        <v>6.5839800000000004</v>
      </c>
      <c r="L653" s="355">
        <v>432.82</v>
      </c>
      <c r="M653" s="356">
        <v>1.5211820156185021E-2</v>
      </c>
      <c r="N653" s="357">
        <v>70.850000000000009</v>
      </c>
      <c r="O653" s="357">
        <v>1.0777574580657088</v>
      </c>
      <c r="P653" s="357">
        <v>912.70920937110122</v>
      </c>
      <c r="Q653" s="358">
        <v>64.665447483942529</v>
      </c>
    </row>
    <row r="654" spans="1:17" ht="12.75" customHeight="1" x14ac:dyDescent="0.2">
      <c r="A654" s="49"/>
      <c r="B654" s="436" t="s">
        <v>748</v>
      </c>
      <c r="C654" s="403" t="s">
        <v>727</v>
      </c>
      <c r="D654" s="404">
        <v>59</v>
      </c>
      <c r="E654" s="404">
        <v>1964</v>
      </c>
      <c r="F654" s="405">
        <v>56.716000000000001</v>
      </c>
      <c r="G654" s="405">
        <v>7.3420820000000004</v>
      </c>
      <c r="H654" s="405">
        <v>9.1199999999999992</v>
      </c>
      <c r="I654" s="405">
        <v>40.253923999999998</v>
      </c>
      <c r="J654" s="405">
        <v>2642.27</v>
      </c>
      <c r="K654" s="405">
        <v>40.253923999999998</v>
      </c>
      <c r="L654" s="405">
        <v>2642.27</v>
      </c>
      <c r="M654" s="406">
        <v>1.5234599037948431E-2</v>
      </c>
      <c r="N654" s="407">
        <v>55.045000000000002</v>
      </c>
      <c r="O654" s="407">
        <v>0.83858850404387142</v>
      </c>
      <c r="P654" s="407">
        <v>914.07594227690583</v>
      </c>
      <c r="Q654" s="408">
        <v>50.315310242632279</v>
      </c>
    </row>
    <row r="655" spans="1:17" ht="12.75" customHeight="1" x14ac:dyDescent="0.2">
      <c r="A655" s="49"/>
      <c r="B655" s="437" t="s">
        <v>199</v>
      </c>
      <c r="C655" s="383" t="s">
        <v>629</v>
      </c>
      <c r="D655" s="384">
        <v>32</v>
      </c>
      <c r="E655" s="384">
        <v>1960</v>
      </c>
      <c r="F655" s="385">
        <v>18.661999999999999</v>
      </c>
      <c r="G655" s="385">
        <v>0</v>
      </c>
      <c r="H655" s="385">
        <v>0</v>
      </c>
      <c r="I655" s="385">
        <v>18.661999999999999</v>
      </c>
      <c r="J655" s="385">
        <v>1218.6199999999999</v>
      </c>
      <c r="K655" s="385">
        <v>18.661999999999999</v>
      </c>
      <c r="L655" s="385">
        <v>1218.6199999999999</v>
      </c>
      <c r="M655" s="386">
        <v>1.5314043754410728E-2</v>
      </c>
      <c r="N655" s="387">
        <v>46.43</v>
      </c>
      <c r="O655" s="388">
        <v>0.71103105151729007</v>
      </c>
      <c r="P655" s="388">
        <v>918.84262526464363</v>
      </c>
      <c r="Q655" s="389">
        <v>42.661863091037404</v>
      </c>
    </row>
    <row r="656" spans="1:17" ht="12.75" customHeight="1" x14ac:dyDescent="0.2">
      <c r="A656" s="49"/>
      <c r="B656" s="436" t="s">
        <v>197</v>
      </c>
      <c r="C656" s="331" t="s">
        <v>271</v>
      </c>
      <c r="D656" s="332">
        <v>6</v>
      </c>
      <c r="E656" s="332">
        <v>1986</v>
      </c>
      <c r="F656" s="333">
        <v>7.06</v>
      </c>
      <c r="G656" s="333">
        <v>0</v>
      </c>
      <c r="H656" s="333">
        <v>0</v>
      </c>
      <c r="I656" s="333">
        <v>7.06</v>
      </c>
      <c r="J656" s="333">
        <v>407.89</v>
      </c>
      <c r="K656" s="333">
        <v>2.97</v>
      </c>
      <c r="L656" s="333">
        <v>193.9</v>
      </c>
      <c r="M656" s="334">
        <v>1.5317173800928315E-2</v>
      </c>
      <c r="N656" s="335">
        <v>68.233999999999995</v>
      </c>
      <c r="O656" s="336">
        <v>1.0451520371325425</v>
      </c>
      <c r="P656" s="336">
        <v>919.03042805569885</v>
      </c>
      <c r="Q656" s="337">
        <v>62.709122227952555</v>
      </c>
    </row>
    <row r="657" spans="1:17" ht="12.75" customHeight="1" x14ac:dyDescent="0.2">
      <c r="A657" s="49"/>
      <c r="B657" s="437" t="s">
        <v>898</v>
      </c>
      <c r="C657" s="344" t="s">
        <v>900</v>
      </c>
      <c r="D657" s="339">
        <v>40</v>
      </c>
      <c r="E657" s="339">
        <v>1986</v>
      </c>
      <c r="F657" s="340">
        <v>43.430999999999997</v>
      </c>
      <c r="G657" s="340">
        <v>2.2467540000000001</v>
      </c>
      <c r="H657" s="340">
        <v>6.4</v>
      </c>
      <c r="I657" s="340">
        <v>34.784249000000003</v>
      </c>
      <c r="J657" s="340">
        <v>2240.67</v>
      </c>
      <c r="K657" s="340">
        <v>34.784249000000003</v>
      </c>
      <c r="L657" s="340">
        <v>2240.67</v>
      </c>
      <c r="M657" s="341">
        <v>1.5524039238263556E-2</v>
      </c>
      <c r="N657" s="342">
        <v>59.514000000000003</v>
      </c>
      <c r="O657" s="342">
        <v>0.92389767122601729</v>
      </c>
      <c r="P657" s="342">
        <v>931.4423542958134</v>
      </c>
      <c r="Q657" s="343">
        <v>55.433860273561038</v>
      </c>
    </row>
    <row r="658" spans="1:17" ht="12.75" customHeight="1" x14ac:dyDescent="0.2">
      <c r="A658" s="49"/>
      <c r="B658" s="436" t="s">
        <v>107</v>
      </c>
      <c r="C658" s="365" t="s">
        <v>93</v>
      </c>
      <c r="D658" s="412">
        <v>59</v>
      </c>
      <c r="E658" s="414" t="s">
        <v>33</v>
      </c>
      <c r="F658" s="368">
        <v>44.37</v>
      </c>
      <c r="G658" s="368">
        <v>5.56</v>
      </c>
      <c r="H658" s="368">
        <v>0.59</v>
      </c>
      <c r="I658" s="368">
        <v>38.22</v>
      </c>
      <c r="J658" s="369">
        <v>2449.7199999999998</v>
      </c>
      <c r="K658" s="368">
        <v>37.49</v>
      </c>
      <c r="L658" s="369">
        <v>2403.11</v>
      </c>
      <c r="M658" s="370">
        <v>1.5599999999999999E-2</v>
      </c>
      <c r="N658" s="371">
        <v>56.7</v>
      </c>
      <c r="O658" s="372">
        <v>0.88</v>
      </c>
      <c r="P658" s="372">
        <v>936.04</v>
      </c>
      <c r="Q658" s="373">
        <v>53.07</v>
      </c>
    </row>
    <row r="659" spans="1:17" ht="12.75" customHeight="1" x14ac:dyDescent="0.2">
      <c r="A659" s="49"/>
      <c r="B659" s="437" t="s">
        <v>218</v>
      </c>
      <c r="C659" s="383" t="s">
        <v>379</v>
      </c>
      <c r="D659" s="384">
        <v>20</v>
      </c>
      <c r="E659" s="384">
        <v>1982</v>
      </c>
      <c r="F659" s="385">
        <v>21.167999999999999</v>
      </c>
      <c r="G659" s="385">
        <v>1.62</v>
      </c>
      <c r="H659" s="385">
        <v>3.2</v>
      </c>
      <c r="I659" s="385">
        <v>16.347000000000001</v>
      </c>
      <c r="J659" s="385">
        <v>1042.0899999999999</v>
      </c>
      <c r="K659" s="385">
        <v>16.347000000000001</v>
      </c>
      <c r="L659" s="385">
        <v>1042.0899999999999</v>
      </c>
      <c r="M659" s="386">
        <v>1.5686744906869849E-2</v>
      </c>
      <c r="N659" s="419">
        <v>46.1</v>
      </c>
      <c r="O659" s="388">
        <v>0.72315894020670002</v>
      </c>
      <c r="P659" s="388">
        <v>941.20469441219086</v>
      </c>
      <c r="Q659" s="389">
        <v>43.389536412401995</v>
      </c>
    </row>
    <row r="660" spans="1:17" ht="12.75" customHeight="1" x14ac:dyDescent="0.2">
      <c r="A660" s="49"/>
      <c r="B660" s="436" t="s">
        <v>197</v>
      </c>
      <c r="C660" s="331" t="s">
        <v>196</v>
      </c>
      <c r="D660" s="332">
        <v>6</v>
      </c>
      <c r="E660" s="332">
        <v>1985</v>
      </c>
      <c r="F660" s="333">
        <v>4.984</v>
      </c>
      <c r="G660" s="333">
        <v>0.39700000000000002</v>
      </c>
      <c r="H660" s="333">
        <v>0.96</v>
      </c>
      <c r="I660" s="333">
        <v>3.6269999999999998</v>
      </c>
      <c r="J660" s="333">
        <v>230.55</v>
      </c>
      <c r="K660" s="333">
        <v>3.0430000000000001</v>
      </c>
      <c r="L660" s="333">
        <v>193.38</v>
      </c>
      <c r="M660" s="334">
        <v>1.5735856862136726E-2</v>
      </c>
      <c r="N660" s="335">
        <v>68.233999999999995</v>
      </c>
      <c r="O660" s="336">
        <v>1.0737204571310373</v>
      </c>
      <c r="P660" s="336">
        <v>944.15141172820358</v>
      </c>
      <c r="Q660" s="337">
        <v>64.42322742786223</v>
      </c>
    </row>
    <row r="661" spans="1:17" ht="12.75" customHeight="1" x14ac:dyDescent="0.2">
      <c r="A661" s="49"/>
      <c r="B661" s="437" t="s">
        <v>199</v>
      </c>
      <c r="C661" s="383" t="s">
        <v>630</v>
      </c>
      <c r="D661" s="384">
        <v>6</v>
      </c>
      <c r="E661" s="384">
        <v>1959</v>
      </c>
      <c r="F661" s="385">
        <v>6.3780000000000001</v>
      </c>
      <c r="G661" s="385">
        <v>0.39900000000000002</v>
      </c>
      <c r="H661" s="385">
        <v>0.8</v>
      </c>
      <c r="I661" s="385">
        <v>5.1790000000000003</v>
      </c>
      <c r="J661" s="385">
        <v>324.56</v>
      </c>
      <c r="K661" s="385">
        <v>5.1790000000000003</v>
      </c>
      <c r="L661" s="385">
        <v>324.56</v>
      </c>
      <c r="M661" s="386">
        <v>1.5956987922109936E-2</v>
      </c>
      <c r="N661" s="387">
        <v>46.43</v>
      </c>
      <c r="O661" s="388">
        <v>0.74088294922356435</v>
      </c>
      <c r="P661" s="388">
        <v>957.41927532659622</v>
      </c>
      <c r="Q661" s="389">
        <v>44.452976953413859</v>
      </c>
    </row>
    <row r="662" spans="1:17" ht="12.75" customHeight="1" x14ac:dyDescent="0.2">
      <c r="A662" s="49"/>
      <c r="B662" s="436" t="s">
        <v>197</v>
      </c>
      <c r="C662" s="331" t="s">
        <v>573</v>
      </c>
      <c r="D662" s="332">
        <v>12</v>
      </c>
      <c r="E662" s="332">
        <v>1965</v>
      </c>
      <c r="F662" s="333">
        <v>9.9649999999999999</v>
      </c>
      <c r="G662" s="333">
        <v>1.298</v>
      </c>
      <c r="H662" s="333">
        <v>0.192</v>
      </c>
      <c r="I662" s="333">
        <v>8.4749999999999996</v>
      </c>
      <c r="J662" s="333">
        <v>529.58000000000004</v>
      </c>
      <c r="K662" s="333">
        <v>7.681</v>
      </c>
      <c r="L662" s="333">
        <v>479.98</v>
      </c>
      <c r="M662" s="334">
        <v>1.6002750114588106E-2</v>
      </c>
      <c r="N662" s="335">
        <v>68.233999999999995</v>
      </c>
      <c r="O662" s="336">
        <v>1.0919316513188047</v>
      </c>
      <c r="P662" s="336">
        <v>960.16500687528639</v>
      </c>
      <c r="Q662" s="337">
        <v>65.515899079128289</v>
      </c>
    </row>
    <row r="663" spans="1:17" ht="12.75" customHeight="1" x14ac:dyDescent="0.2">
      <c r="A663" s="49"/>
      <c r="B663" s="438" t="s">
        <v>24</v>
      </c>
      <c r="C663" s="374" t="s">
        <v>305</v>
      </c>
      <c r="D663" s="375">
        <v>8</v>
      </c>
      <c r="E663" s="375" t="s">
        <v>28</v>
      </c>
      <c r="F663" s="376">
        <f>+G663+H663+I663</f>
        <v>8.3690020000000001</v>
      </c>
      <c r="G663" s="376">
        <v>0.52079299999999995</v>
      </c>
      <c r="H663" s="376">
        <v>1.28</v>
      </c>
      <c r="I663" s="376">
        <v>6.5682090000000004</v>
      </c>
      <c r="J663" s="376">
        <v>403.93</v>
      </c>
      <c r="K663" s="376">
        <v>6.5682090000000004</v>
      </c>
      <c r="L663" s="376">
        <v>403.93</v>
      </c>
      <c r="M663" s="370">
        <f>K663/L663</f>
        <v>1.6260760527814225E-2</v>
      </c>
      <c r="N663" s="371">
        <v>60.932000000000002</v>
      </c>
      <c r="O663" s="372">
        <f>M663*N663</f>
        <v>0.99080066048077642</v>
      </c>
      <c r="P663" s="372">
        <f>M663*60*1000</f>
        <v>975.64563166885353</v>
      </c>
      <c r="Q663" s="373">
        <f>P663*N663/1000</f>
        <v>59.448039628846587</v>
      </c>
    </row>
    <row r="664" spans="1:17" ht="12.75" customHeight="1" x14ac:dyDescent="0.2">
      <c r="A664" s="49"/>
      <c r="B664" s="438" t="s">
        <v>24</v>
      </c>
      <c r="C664" s="374" t="s">
        <v>306</v>
      </c>
      <c r="D664" s="375">
        <v>8</v>
      </c>
      <c r="E664" s="375" t="s">
        <v>28</v>
      </c>
      <c r="F664" s="376">
        <f>+G664+H664+I664</f>
        <v>6.691001</v>
      </c>
      <c r="G664" s="376">
        <v>0.28992600000000002</v>
      </c>
      <c r="H664" s="376">
        <v>0.06</v>
      </c>
      <c r="I664" s="376">
        <v>6.341075</v>
      </c>
      <c r="J664" s="376">
        <v>388.27</v>
      </c>
      <c r="K664" s="376">
        <v>6.341075</v>
      </c>
      <c r="L664" s="376">
        <v>388.27</v>
      </c>
      <c r="M664" s="370">
        <f>K664/L664</f>
        <v>1.6331612022561622E-2</v>
      </c>
      <c r="N664" s="371">
        <v>60.930999999999997</v>
      </c>
      <c r="O664" s="372">
        <f>M664*N664</f>
        <v>0.99510145214670209</v>
      </c>
      <c r="P664" s="372">
        <f>M664*60*1000</f>
        <v>979.89672135369733</v>
      </c>
      <c r="Q664" s="373">
        <f>P664*N664/1000</f>
        <v>59.706087128802132</v>
      </c>
    </row>
    <row r="665" spans="1:17" ht="12.75" customHeight="1" x14ac:dyDescent="0.2">
      <c r="A665" s="49"/>
      <c r="B665" s="437" t="s">
        <v>218</v>
      </c>
      <c r="C665" s="383" t="s">
        <v>380</v>
      </c>
      <c r="D665" s="384">
        <v>20</v>
      </c>
      <c r="E665" s="384">
        <v>1982</v>
      </c>
      <c r="F665" s="385">
        <v>22.042999999999999</v>
      </c>
      <c r="G665" s="385">
        <v>1.9550000000000001</v>
      </c>
      <c r="H665" s="385">
        <v>3.2</v>
      </c>
      <c r="I665" s="385">
        <v>16.887</v>
      </c>
      <c r="J665" s="385">
        <v>1027.75</v>
      </c>
      <c r="K665" s="385">
        <v>16.887</v>
      </c>
      <c r="L665" s="385">
        <v>1027.75</v>
      </c>
      <c r="M665" s="386">
        <v>1.6431038676720994E-2</v>
      </c>
      <c r="N665" s="419">
        <v>46.1</v>
      </c>
      <c r="O665" s="388">
        <v>0.75747088299683785</v>
      </c>
      <c r="P665" s="388">
        <v>985.8623206032596</v>
      </c>
      <c r="Q665" s="389">
        <v>45.44825297981027</v>
      </c>
    </row>
    <row r="666" spans="1:17" ht="12.75" customHeight="1" thickBot="1" x14ac:dyDescent="0.25">
      <c r="A666" s="50"/>
      <c r="B666" s="439" t="s">
        <v>24</v>
      </c>
      <c r="C666" s="421" t="s">
        <v>307</v>
      </c>
      <c r="D666" s="420">
        <v>24</v>
      </c>
      <c r="E666" s="420" t="s">
        <v>28</v>
      </c>
      <c r="F666" s="422">
        <f>+G666+H666+I666</f>
        <v>19.71</v>
      </c>
      <c r="G666" s="422">
        <v>1.916733</v>
      </c>
      <c r="H666" s="422">
        <v>0.23</v>
      </c>
      <c r="I666" s="422">
        <v>17.563267</v>
      </c>
      <c r="J666" s="422">
        <v>1065.24</v>
      </c>
      <c r="K666" s="422">
        <v>17.563269999999999</v>
      </c>
      <c r="L666" s="422">
        <v>1065.24</v>
      </c>
      <c r="M666" s="423">
        <f>K666/L666</f>
        <v>1.6487617813825992E-2</v>
      </c>
      <c r="N666" s="424">
        <v>60.930999999999997</v>
      </c>
      <c r="O666" s="425">
        <f>M666*N666</f>
        <v>1.0046070410142316</v>
      </c>
      <c r="P666" s="425">
        <f>M666*60*1000</f>
        <v>989.25706882955956</v>
      </c>
      <c r="Q666" s="426">
        <f>P666*N666/1000</f>
        <v>60.276422460853894</v>
      </c>
    </row>
    <row r="667" spans="1:17" ht="12.75" customHeight="1" x14ac:dyDescent="0.2">
      <c r="A667" s="443" t="s">
        <v>27</v>
      </c>
      <c r="B667" s="440" t="s">
        <v>198</v>
      </c>
      <c r="C667" s="317" t="s">
        <v>606</v>
      </c>
      <c r="D667" s="318">
        <v>30</v>
      </c>
      <c r="E667" s="318">
        <v>1990</v>
      </c>
      <c r="F667" s="319">
        <v>26.067</v>
      </c>
      <c r="G667" s="319">
        <v>3.6269999999999998</v>
      </c>
      <c r="H667" s="319">
        <v>4.8010000000000002</v>
      </c>
      <c r="I667" s="319">
        <v>17.638999999999999</v>
      </c>
      <c r="J667" s="319">
        <v>1619.42</v>
      </c>
      <c r="K667" s="319">
        <v>17.638999999999999</v>
      </c>
      <c r="L667" s="319">
        <v>1619.42</v>
      </c>
      <c r="M667" s="320">
        <v>1.089217127119586E-2</v>
      </c>
      <c r="N667" s="321">
        <v>60.930999999999997</v>
      </c>
      <c r="O667" s="322">
        <v>0.66367088772523497</v>
      </c>
      <c r="P667" s="322">
        <v>653.53027627175163</v>
      </c>
      <c r="Q667" s="323">
        <v>39.820253263514097</v>
      </c>
    </row>
    <row r="668" spans="1:17" ht="12.75" customHeight="1" x14ac:dyDescent="0.2">
      <c r="A668" s="444"/>
      <c r="B668" s="197" t="s">
        <v>449</v>
      </c>
      <c r="C668" s="133" t="s">
        <v>447</v>
      </c>
      <c r="D668" s="70">
        <v>29</v>
      </c>
      <c r="E668" s="70">
        <v>1959</v>
      </c>
      <c r="F668" s="72">
        <v>17.46</v>
      </c>
      <c r="G668" s="141">
        <v>1.31</v>
      </c>
      <c r="H668" s="141"/>
      <c r="I668" s="72">
        <v>16.150000000000002</v>
      </c>
      <c r="J668" s="72">
        <v>1470.5</v>
      </c>
      <c r="K668" s="72">
        <v>16.150000000000002</v>
      </c>
      <c r="L668" s="72">
        <v>1470.5</v>
      </c>
      <c r="M668" s="73">
        <v>1.0982658959537574E-2</v>
      </c>
      <c r="N668" s="71">
        <v>45.234999999999999</v>
      </c>
      <c r="O668" s="71">
        <v>0.5</v>
      </c>
      <c r="P668" s="71">
        <v>658.95953757225448</v>
      </c>
      <c r="Q668" s="220">
        <v>29.81</v>
      </c>
    </row>
    <row r="669" spans="1:17" ht="12.75" customHeight="1" x14ac:dyDescent="0.2">
      <c r="A669" s="444"/>
      <c r="B669" s="198" t="s">
        <v>832</v>
      </c>
      <c r="C669" s="96" t="s">
        <v>828</v>
      </c>
      <c r="D669" s="97">
        <v>45</v>
      </c>
      <c r="E669" s="97">
        <v>1973</v>
      </c>
      <c r="F669" s="99">
        <v>13.026999999999999</v>
      </c>
      <c r="G669" s="99">
        <v>0</v>
      </c>
      <c r="H669" s="99">
        <v>0</v>
      </c>
      <c r="I669" s="99">
        <v>13.026994</v>
      </c>
      <c r="J669" s="99">
        <v>1179.28</v>
      </c>
      <c r="K669" s="99">
        <v>13.026994</v>
      </c>
      <c r="L669" s="99">
        <v>1179.28</v>
      </c>
      <c r="M669" s="100">
        <v>1.104656570110576E-2</v>
      </c>
      <c r="N669" s="101">
        <v>57.661000000000001</v>
      </c>
      <c r="O669" s="101">
        <v>0.63695602489145919</v>
      </c>
      <c r="P669" s="101">
        <v>662.79394206634561</v>
      </c>
      <c r="Q669" s="224">
        <v>38.217361493487559</v>
      </c>
    </row>
    <row r="670" spans="1:17" ht="12.75" customHeight="1" x14ac:dyDescent="0.2">
      <c r="A670" s="444"/>
      <c r="B670" s="198" t="s">
        <v>198</v>
      </c>
      <c r="C670" s="136" t="s">
        <v>605</v>
      </c>
      <c r="D670" s="84">
        <v>40</v>
      </c>
      <c r="E670" s="84">
        <v>1972</v>
      </c>
      <c r="F670" s="86">
        <v>27.957999999999998</v>
      </c>
      <c r="G670" s="86">
        <v>2.38</v>
      </c>
      <c r="H670" s="86">
        <v>5.8639999999999999</v>
      </c>
      <c r="I670" s="86">
        <v>19.713999999999999</v>
      </c>
      <c r="J670" s="86">
        <v>1745.13</v>
      </c>
      <c r="K670" s="86">
        <v>19.713999999999999</v>
      </c>
      <c r="L670" s="86">
        <v>1745.13</v>
      </c>
      <c r="M670" s="118">
        <v>1.1296579624440585E-2</v>
      </c>
      <c r="N670" s="119">
        <v>60.930999999999997</v>
      </c>
      <c r="O670" s="120">
        <v>0.68831189309678931</v>
      </c>
      <c r="P670" s="120">
        <v>677.79477746643511</v>
      </c>
      <c r="Q670" s="221">
        <v>41.298713585807356</v>
      </c>
    </row>
    <row r="671" spans="1:17" ht="12.75" customHeight="1" x14ac:dyDescent="0.2">
      <c r="A671" s="444"/>
      <c r="B671" s="197" t="s">
        <v>782</v>
      </c>
      <c r="C671" s="92" t="s">
        <v>774</v>
      </c>
      <c r="D671" s="93">
        <v>8</v>
      </c>
      <c r="E671" s="93">
        <v>1956</v>
      </c>
      <c r="F671" s="94">
        <v>5.4301000000000004</v>
      </c>
      <c r="G671" s="94">
        <v>0</v>
      </c>
      <c r="H671" s="94">
        <v>0</v>
      </c>
      <c r="I671" s="94">
        <v>5.4300990000000002</v>
      </c>
      <c r="J671" s="94">
        <v>469.85</v>
      </c>
      <c r="K671" s="94">
        <v>5.4300990000000002</v>
      </c>
      <c r="L671" s="94">
        <v>469.85</v>
      </c>
      <c r="M671" s="129">
        <v>1.1557090560817282E-2</v>
      </c>
      <c r="N671" s="95">
        <v>70.850000000000009</v>
      </c>
      <c r="O671" s="95">
        <v>0.81881986623390457</v>
      </c>
      <c r="P671" s="95">
        <v>693.42543364903702</v>
      </c>
      <c r="Q671" s="218">
        <v>49.129191974034278</v>
      </c>
    </row>
    <row r="672" spans="1:17" ht="12.75" customHeight="1" x14ac:dyDescent="0.2">
      <c r="A672" s="444"/>
      <c r="B672" s="198" t="s">
        <v>287</v>
      </c>
      <c r="C672" s="136" t="s">
        <v>653</v>
      </c>
      <c r="D672" s="84">
        <v>9</v>
      </c>
      <c r="E672" s="84">
        <v>1975</v>
      </c>
      <c r="F672" s="86">
        <v>8.49</v>
      </c>
      <c r="G672" s="86">
        <v>1.264</v>
      </c>
      <c r="H672" s="86">
        <v>1.28</v>
      </c>
      <c r="I672" s="86">
        <v>5.94</v>
      </c>
      <c r="J672" s="86">
        <v>511.08</v>
      </c>
      <c r="K672" s="86">
        <v>5.94</v>
      </c>
      <c r="L672" s="86">
        <v>511.08</v>
      </c>
      <c r="M672" s="118">
        <v>1.1622446583705096E-2</v>
      </c>
      <c r="N672" s="119">
        <v>71.7</v>
      </c>
      <c r="O672" s="120">
        <v>0.83332942005165545</v>
      </c>
      <c r="P672" s="120">
        <v>697.34679502230574</v>
      </c>
      <c r="Q672" s="221">
        <v>49.999765203099329</v>
      </c>
    </row>
    <row r="673" spans="1:17" ht="12.75" customHeight="1" x14ac:dyDescent="0.2">
      <c r="A673" s="444"/>
      <c r="B673" s="198" t="s">
        <v>287</v>
      </c>
      <c r="C673" s="136" t="s">
        <v>654</v>
      </c>
      <c r="D673" s="84">
        <v>12</v>
      </c>
      <c r="E673" s="84">
        <v>1959</v>
      </c>
      <c r="F673" s="86">
        <v>7.6</v>
      </c>
      <c r="G673" s="86">
        <v>0.79400000000000004</v>
      </c>
      <c r="H673" s="86">
        <v>0.61</v>
      </c>
      <c r="I673" s="86">
        <v>6.19</v>
      </c>
      <c r="J673" s="86">
        <v>527.71</v>
      </c>
      <c r="K673" s="86">
        <v>6.19</v>
      </c>
      <c r="L673" s="86">
        <v>527.71</v>
      </c>
      <c r="M673" s="118">
        <v>1.1729927422258438E-2</v>
      </c>
      <c r="N673" s="119">
        <v>71.7</v>
      </c>
      <c r="O673" s="120">
        <v>0.84103579617593005</v>
      </c>
      <c r="P673" s="120">
        <v>703.79564533550626</v>
      </c>
      <c r="Q673" s="221">
        <v>50.462147770555802</v>
      </c>
    </row>
    <row r="674" spans="1:17" ht="12.75" customHeight="1" x14ac:dyDescent="0.2">
      <c r="A674" s="444"/>
      <c r="B674" s="198" t="s">
        <v>287</v>
      </c>
      <c r="C674" s="136" t="s">
        <v>655</v>
      </c>
      <c r="D674" s="84">
        <v>13</v>
      </c>
      <c r="E674" s="84">
        <v>1985</v>
      </c>
      <c r="F674" s="86">
        <v>10.6</v>
      </c>
      <c r="G674" s="86">
        <v>0.84599999999999997</v>
      </c>
      <c r="H674" s="86">
        <v>1.76</v>
      </c>
      <c r="I674" s="86">
        <v>7.99</v>
      </c>
      <c r="J674" s="86">
        <v>680.43</v>
      </c>
      <c r="K674" s="86">
        <v>7.99</v>
      </c>
      <c r="L674" s="86">
        <v>680.43</v>
      </c>
      <c r="M674" s="118">
        <v>1.1742574548447307E-2</v>
      </c>
      <c r="N674" s="119">
        <v>71.7</v>
      </c>
      <c r="O674" s="120">
        <v>0.84194259512367198</v>
      </c>
      <c r="P674" s="120">
        <v>704.55447290683844</v>
      </c>
      <c r="Q674" s="221">
        <v>50.516555707420316</v>
      </c>
    </row>
    <row r="675" spans="1:17" ht="12.75" customHeight="1" x14ac:dyDescent="0.2">
      <c r="A675" s="444"/>
      <c r="B675" s="198" t="s">
        <v>287</v>
      </c>
      <c r="C675" s="136" t="s">
        <v>656</v>
      </c>
      <c r="D675" s="84">
        <v>8</v>
      </c>
      <c r="E675" s="84">
        <v>1970</v>
      </c>
      <c r="F675" s="86">
        <v>8.25</v>
      </c>
      <c r="G675" s="86">
        <v>0.74099999999999999</v>
      </c>
      <c r="H675" s="86">
        <v>1.28</v>
      </c>
      <c r="I675" s="86">
        <v>6.23</v>
      </c>
      <c r="J675" s="86">
        <v>526.13</v>
      </c>
      <c r="K675" s="86">
        <v>6.23</v>
      </c>
      <c r="L675" s="86">
        <v>526.13</v>
      </c>
      <c r="M675" s="118">
        <v>1.1841179936517591E-2</v>
      </c>
      <c r="N675" s="119">
        <v>71.7</v>
      </c>
      <c r="O675" s="120">
        <v>0.84901260144831137</v>
      </c>
      <c r="P675" s="120">
        <v>710.47079619105546</v>
      </c>
      <c r="Q675" s="221">
        <v>50.940756086898674</v>
      </c>
    </row>
    <row r="676" spans="1:17" ht="12.75" customHeight="1" x14ac:dyDescent="0.2">
      <c r="A676" s="444"/>
      <c r="B676" s="198" t="s">
        <v>287</v>
      </c>
      <c r="C676" s="136" t="s">
        <v>657</v>
      </c>
      <c r="D676" s="84">
        <v>12</v>
      </c>
      <c r="E676" s="84">
        <v>1965</v>
      </c>
      <c r="F676" s="86">
        <v>6.9</v>
      </c>
      <c r="G676" s="86">
        <v>1.31</v>
      </c>
      <c r="H676" s="86">
        <v>0.11</v>
      </c>
      <c r="I676" s="86">
        <v>5.47</v>
      </c>
      <c r="J676" s="86">
        <v>461.73</v>
      </c>
      <c r="K676" s="86">
        <v>5.47</v>
      </c>
      <c r="L676" s="86">
        <v>461.73</v>
      </c>
      <c r="M676" s="118">
        <v>1.1846750265306563E-2</v>
      </c>
      <c r="N676" s="119">
        <v>71.7</v>
      </c>
      <c r="O676" s="120">
        <v>0.84941199402248058</v>
      </c>
      <c r="P676" s="120">
        <v>710.80501591839368</v>
      </c>
      <c r="Q676" s="221">
        <v>50.964719641348829</v>
      </c>
    </row>
    <row r="677" spans="1:17" ht="12.75" customHeight="1" x14ac:dyDescent="0.2">
      <c r="A677" s="444"/>
      <c r="B677" s="198" t="s">
        <v>107</v>
      </c>
      <c r="C677" s="134" t="s">
        <v>99</v>
      </c>
      <c r="D677" s="80">
        <v>12</v>
      </c>
      <c r="E677" s="81" t="s">
        <v>33</v>
      </c>
      <c r="F677" s="142">
        <v>10.49</v>
      </c>
      <c r="G677" s="142">
        <v>1.17</v>
      </c>
      <c r="H677" s="142">
        <v>1.92</v>
      </c>
      <c r="I677" s="142">
        <v>7.4</v>
      </c>
      <c r="J677" s="142">
        <v>617.34</v>
      </c>
      <c r="K677" s="142">
        <v>7.4</v>
      </c>
      <c r="L677" s="142">
        <v>617.34</v>
      </c>
      <c r="M677" s="108">
        <v>1.1990000000000001E-2</v>
      </c>
      <c r="N677" s="74">
        <v>56.7</v>
      </c>
      <c r="O677" s="109">
        <v>0.68</v>
      </c>
      <c r="P677" s="109">
        <v>719.21</v>
      </c>
      <c r="Q677" s="222">
        <v>40.78</v>
      </c>
    </row>
    <row r="678" spans="1:17" ht="12.75" customHeight="1" x14ac:dyDescent="0.2">
      <c r="A678" s="444"/>
      <c r="B678" s="197" t="s">
        <v>782</v>
      </c>
      <c r="C678" s="92" t="s">
        <v>775</v>
      </c>
      <c r="D678" s="93">
        <v>5</v>
      </c>
      <c r="E678" s="93">
        <v>1935</v>
      </c>
      <c r="F678" s="94">
        <v>4.423</v>
      </c>
      <c r="G678" s="94">
        <v>0.18915899999999999</v>
      </c>
      <c r="H678" s="94">
        <v>0.32</v>
      </c>
      <c r="I678" s="94">
        <v>3.9138420000000003</v>
      </c>
      <c r="J678" s="94">
        <v>321.79000000000002</v>
      </c>
      <c r="K678" s="94">
        <v>3.9138420000000003</v>
      </c>
      <c r="L678" s="94">
        <v>321.79000000000002</v>
      </c>
      <c r="M678" s="129">
        <v>1.2162721029242674E-2</v>
      </c>
      <c r="N678" s="95">
        <v>70.850000000000009</v>
      </c>
      <c r="O678" s="95">
        <v>0.86172878492184357</v>
      </c>
      <c r="P678" s="95">
        <v>729.7632617545604</v>
      </c>
      <c r="Q678" s="218">
        <v>51.703727095310612</v>
      </c>
    </row>
    <row r="679" spans="1:17" ht="12.75" customHeight="1" x14ac:dyDescent="0.2">
      <c r="A679" s="444"/>
      <c r="B679" s="197" t="s">
        <v>146</v>
      </c>
      <c r="C679" s="83" t="s">
        <v>140</v>
      </c>
      <c r="D679" s="82">
        <v>9</v>
      </c>
      <c r="E679" s="82">
        <v>1961</v>
      </c>
      <c r="F679" s="117">
        <v>5.3</v>
      </c>
      <c r="G679" s="117"/>
      <c r="H679" s="117"/>
      <c r="I679" s="117">
        <v>5.3</v>
      </c>
      <c r="J679" s="117">
        <v>432.53</v>
      </c>
      <c r="K679" s="117">
        <v>5.3</v>
      </c>
      <c r="L679" s="117">
        <v>432.53</v>
      </c>
      <c r="M679" s="144">
        <v>1.2253485307377522E-2</v>
      </c>
      <c r="N679" s="116">
        <v>54.173000000000002</v>
      </c>
      <c r="O679" s="116">
        <v>0.66380805955656252</v>
      </c>
      <c r="P679" s="116">
        <v>735.20911844265129</v>
      </c>
      <c r="Q679" s="225">
        <v>39.828483573393754</v>
      </c>
    </row>
    <row r="680" spans="1:17" ht="12.75" customHeight="1" x14ac:dyDescent="0.2">
      <c r="A680" s="444"/>
      <c r="B680" s="197" t="s">
        <v>214</v>
      </c>
      <c r="C680" s="138" t="s">
        <v>682</v>
      </c>
      <c r="D680" s="88">
        <v>18</v>
      </c>
      <c r="E680" s="88" t="s">
        <v>33</v>
      </c>
      <c r="F680" s="123">
        <v>11.2</v>
      </c>
      <c r="G680" s="123">
        <v>1.4</v>
      </c>
      <c r="H680" s="123">
        <v>0</v>
      </c>
      <c r="I680" s="123">
        <v>9.8000000000000007</v>
      </c>
      <c r="J680" s="123">
        <v>788.3</v>
      </c>
      <c r="K680" s="123">
        <v>9.8000000000000007</v>
      </c>
      <c r="L680" s="123">
        <v>788.3</v>
      </c>
      <c r="M680" s="124">
        <v>1.2409999999999999E-2</v>
      </c>
      <c r="N680" s="125">
        <v>43.4</v>
      </c>
      <c r="O680" s="126">
        <v>0.54</v>
      </c>
      <c r="P680" s="126">
        <v>744.46</v>
      </c>
      <c r="Q680" s="427">
        <v>32.31</v>
      </c>
    </row>
    <row r="681" spans="1:17" ht="12.75" customHeight="1" x14ac:dyDescent="0.2">
      <c r="A681" s="444"/>
      <c r="B681" s="198" t="s">
        <v>107</v>
      </c>
      <c r="C681" s="135" t="s">
        <v>98</v>
      </c>
      <c r="D681" s="80">
        <v>20</v>
      </c>
      <c r="E681" s="81" t="s">
        <v>33</v>
      </c>
      <c r="F681" s="142">
        <v>18.66</v>
      </c>
      <c r="G681" s="142">
        <v>2.0299999999999998</v>
      </c>
      <c r="H681" s="142">
        <v>3.2</v>
      </c>
      <c r="I681" s="142">
        <v>13.43</v>
      </c>
      <c r="J681" s="143">
        <v>1079.8800000000001</v>
      </c>
      <c r="K681" s="142">
        <v>13.43</v>
      </c>
      <c r="L681" s="143">
        <v>1079.8800000000001</v>
      </c>
      <c r="M681" s="108">
        <v>1.244E-2</v>
      </c>
      <c r="N681" s="74">
        <v>56.7</v>
      </c>
      <c r="O681" s="109">
        <v>0.71</v>
      </c>
      <c r="P681" s="109">
        <v>746.19</v>
      </c>
      <c r="Q681" s="222">
        <v>42.31</v>
      </c>
    </row>
    <row r="682" spans="1:17" ht="12.75" customHeight="1" x14ac:dyDescent="0.2">
      <c r="A682" s="444"/>
      <c r="B682" s="198" t="s">
        <v>287</v>
      </c>
      <c r="C682" s="136" t="s">
        <v>658</v>
      </c>
      <c r="D682" s="84">
        <v>56</v>
      </c>
      <c r="E682" s="84">
        <v>1967</v>
      </c>
      <c r="F682" s="86">
        <v>44.4</v>
      </c>
      <c r="G682" s="86">
        <v>4.4729999999999999</v>
      </c>
      <c r="H682" s="86">
        <v>8.7200000000000006</v>
      </c>
      <c r="I682" s="86">
        <v>31.19</v>
      </c>
      <c r="J682" s="86">
        <v>2494.33</v>
      </c>
      <c r="K682" s="86">
        <v>31.19</v>
      </c>
      <c r="L682" s="86">
        <v>2494.33</v>
      </c>
      <c r="M682" s="118">
        <v>1.2504359888226499E-2</v>
      </c>
      <c r="N682" s="119">
        <v>71.7</v>
      </c>
      <c r="O682" s="120">
        <v>0.89656260398583998</v>
      </c>
      <c r="P682" s="120">
        <v>750.26159329358984</v>
      </c>
      <c r="Q682" s="221">
        <v>53.793756239150397</v>
      </c>
    </row>
    <row r="683" spans="1:17" ht="12.75" customHeight="1" x14ac:dyDescent="0.2">
      <c r="A683" s="444"/>
      <c r="B683" s="197" t="s">
        <v>913</v>
      </c>
      <c r="C683" s="105" t="s">
        <v>911</v>
      </c>
      <c r="D683" s="102">
        <v>45</v>
      </c>
      <c r="E683" s="102">
        <v>1982</v>
      </c>
      <c r="F683" s="103">
        <v>22.902999999999999</v>
      </c>
      <c r="G683" s="103">
        <v>2.8014809999999999</v>
      </c>
      <c r="H683" s="103">
        <v>0.44500000000000001</v>
      </c>
      <c r="I683" s="103">
        <v>19.65652</v>
      </c>
      <c r="J683" s="103">
        <v>1563.22</v>
      </c>
      <c r="K683" s="103">
        <v>19.65652</v>
      </c>
      <c r="L683" s="103">
        <v>1563.22</v>
      </c>
      <c r="M683" s="106">
        <v>1.2574378526375047E-2</v>
      </c>
      <c r="N683" s="104">
        <v>68.016000000000005</v>
      </c>
      <c r="O683" s="104">
        <v>0.85525892984992524</v>
      </c>
      <c r="P683" s="104">
        <v>754.46271158250272</v>
      </c>
      <c r="Q683" s="223">
        <v>51.315535790995504</v>
      </c>
    </row>
    <row r="684" spans="1:17" ht="12.75" customHeight="1" x14ac:dyDescent="0.2">
      <c r="A684" s="444"/>
      <c r="B684" s="198" t="s">
        <v>490</v>
      </c>
      <c r="C684" s="75" t="s">
        <v>480</v>
      </c>
      <c r="D684" s="67">
        <v>73</v>
      </c>
      <c r="E684" s="67">
        <v>1961</v>
      </c>
      <c r="F684" s="76">
        <v>20.3645</v>
      </c>
      <c r="G684" s="76">
        <v>2.6482999999999999</v>
      </c>
      <c r="H684" s="76">
        <v>0.73</v>
      </c>
      <c r="I684" s="76">
        <v>16.9862</v>
      </c>
      <c r="J684" s="76">
        <v>1341.84</v>
      </c>
      <c r="K684" s="76">
        <v>16.9862</v>
      </c>
      <c r="L684" s="76">
        <v>1341.84</v>
      </c>
      <c r="M684" s="108">
        <v>1.2658886305371729E-2</v>
      </c>
      <c r="N684" s="74">
        <v>44.9</v>
      </c>
      <c r="O684" s="109">
        <v>0.56838399511119064</v>
      </c>
      <c r="P684" s="109">
        <v>759.53317832230368</v>
      </c>
      <c r="Q684" s="222">
        <v>34.103039706671439</v>
      </c>
    </row>
    <row r="685" spans="1:17" ht="12.75" customHeight="1" x14ac:dyDescent="0.2">
      <c r="A685" s="444"/>
      <c r="B685" s="198" t="s">
        <v>35</v>
      </c>
      <c r="C685" s="131" t="s">
        <v>419</v>
      </c>
      <c r="D685" s="68">
        <v>14</v>
      </c>
      <c r="E685" s="68">
        <v>1992</v>
      </c>
      <c r="F685" s="77">
        <v>13.682</v>
      </c>
      <c r="G685" s="77">
        <v>1.5864799999999999</v>
      </c>
      <c r="H685" s="77">
        <v>2.2400000000000002</v>
      </c>
      <c r="I685" s="77">
        <v>9.8555200000000003</v>
      </c>
      <c r="J685" s="77">
        <v>773.29</v>
      </c>
      <c r="K685" s="77">
        <v>9.8555200000000003</v>
      </c>
      <c r="L685" s="77">
        <v>773.29</v>
      </c>
      <c r="M685" s="110">
        <v>1.2744921051610651E-2</v>
      </c>
      <c r="N685" s="87">
        <v>50.576000000000001</v>
      </c>
      <c r="O685" s="111">
        <v>0.64458712710626032</v>
      </c>
      <c r="P685" s="111">
        <v>764.695263096639</v>
      </c>
      <c r="Q685" s="219">
        <v>38.675227626375616</v>
      </c>
    </row>
    <row r="686" spans="1:17" ht="12.75" customHeight="1" x14ac:dyDescent="0.2">
      <c r="A686" s="444"/>
      <c r="B686" s="198" t="s">
        <v>35</v>
      </c>
      <c r="C686" s="131" t="s">
        <v>420</v>
      </c>
      <c r="D686" s="68">
        <v>65</v>
      </c>
      <c r="E686" s="68">
        <v>1989</v>
      </c>
      <c r="F686" s="77">
        <v>44.265000000000001</v>
      </c>
      <c r="G686" s="77">
        <v>4.0228599999999997</v>
      </c>
      <c r="H686" s="77">
        <v>10.16</v>
      </c>
      <c r="I686" s="77">
        <v>30.082139999999999</v>
      </c>
      <c r="J686" s="77">
        <v>2358.4</v>
      </c>
      <c r="K686" s="77">
        <v>30.082139999999999</v>
      </c>
      <c r="L686" s="77">
        <v>2358.4</v>
      </c>
      <c r="M686" s="110">
        <v>1.2755317164179103E-2</v>
      </c>
      <c r="N686" s="87">
        <v>50.576000000000001</v>
      </c>
      <c r="O686" s="111">
        <v>0.6451129208955223</v>
      </c>
      <c r="P686" s="111">
        <v>765.31902985074623</v>
      </c>
      <c r="Q686" s="219">
        <v>38.706775253731344</v>
      </c>
    </row>
    <row r="687" spans="1:17" ht="12.75" customHeight="1" x14ac:dyDescent="0.2">
      <c r="A687" s="444"/>
      <c r="B687" s="197" t="s">
        <v>449</v>
      </c>
      <c r="C687" s="133" t="s">
        <v>53</v>
      </c>
      <c r="D687" s="70">
        <v>103</v>
      </c>
      <c r="E687" s="70">
        <v>1972</v>
      </c>
      <c r="F687" s="72">
        <v>55.57</v>
      </c>
      <c r="G687" s="141">
        <v>6.8743920000000003</v>
      </c>
      <c r="H687" s="141">
        <v>15.975</v>
      </c>
      <c r="I687" s="72">
        <v>32.720607999999999</v>
      </c>
      <c r="J687" s="72">
        <v>2560.65</v>
      </c>
      <c r="K687" s="72">
        <v>31.477796083463183</v>
      </c>
      <c r="L687" s="72">
        <v>2463.39</v>
      </c>
      <c r="M687" s="73">
        <v>1.2778243024232128E-2</v>
      </c>
      <c r="N687" s="71">
        <v>45.234999999999999</v>
      </c>
      <c r="O687" s="71">
        <v>0.57999999999999996</v>
      </c>
      <c r="P687" s="71">
        <v>766.69458145392764</v>
      </c>
      <c r="Q687" s="220">
        <v>34.68</v>
      </c>
    </row>
    <row r="688" spans="1:17" ht="12.75" customHeight="1" x14ac:dyDescent="0.2">
      <c r="A688" s="444"/>
      <c r="B688" s="197" t="s">
        <v>782</v>
      </c>
      <c r="C688" s="92" t="s">
        <v>776</v>
      </c>
      <c r="D688" s="93">
        <v>8</v>
      </c>
      <c r="E688" s="93">
        <v>1966</v>
      </c>
      <c r="F688" s="94">
        <v>5.1127000000000002</v>
      </c>
      <c r="G688" s="94">
        <v>0</v>
      </c>
      <c r="H688" s="94">
        <v>0</v>
      </c>
      <c r="I688" s="94">
        <v>5.1127010000000004</v>
      </c>
      <c r="J688" s="94">
        <v>393.89</v>
      </c>
      <c r="K688" s="94">
        <v>5.1127010000000004</v>
      </c>
      <c r="L688" s="94">
        <v>393.89</v>
      </c>
      <c r="M688" s="129">
        <v>1.2980022341262791E-2</v>
      </c>
      <c r="N688" s="95">
        <v>70.087000000000003</v>
      </c>
      <c r="O688" s="95">
        <v>0.90973082583208531</v>
      </c>
      <c r="P688" s="95">
        <v>778.80134047576746</v>
      </c>
      <c r="Q688" s="218">
        <v>54.583849549925112</v>
      </c>
    </row>
    <row r="689" spans="1:17" ht="12.75" customHeight="1" x14ac:dyDescent="0.2">
      <c r="A689" s="444"/>
      <c r="B689" s="198" t="s">
        <v>832</v>
      </c>
      <c r="C689" s="96" t="s">
        <v>829</v>
      </c>
      <c r="D689" s="97">
        <v>33</v>
      </c>
      <c r="E689" s="97">
        <v>1978</v>
      </c>
      <c r="F689" s="99">
        <v>16.7319</v>
      </c>
      <c r="G689" s="99">
        <v>2.1930000000000001</v>
      </c>
      <c r="H689" s="99">
        <v>0.27</v>
      </c>
      <c r="I689" s="99">
        <v>14.268898999999999</v>
      </c>
      <c r="J689" s="99">
        <v>1095.47</v>
      </c>
      <c r="K689" s="99">
        <v>14.268898999999999</v>
      </c>
      <c r="L689" s="99">
        <v>1095.47</v>
      </c>
      <c r="M689" s="100">
        <v>1.3025367193989794E-2</v>
      </c>
      <c r="N689" s="101">
        <v>57.661000000000001</v>
      </c>
      <c r="O689" s="101">
        <v>0.75105569777264558</v>
      </c>
      <c r="P689" s="101">
        <v>781.52203163938759</v>
      </c>
      <c r="Q689" s="224">
        <v>45.063341866358726</v>
      </c>
    </row>
    <row r="690" spans="1:17" ht="12.75" customHeight="1" x14ac:dyDescent="0.2">
      <c r="A690" s="444"/>
      <c r="B690" s="197" t="s">
        <v>449</v>
      </c>
      <c r="C690" s="133" t="s">
        <v>30</v>
      </c>
      <c r="D690" s="70">
        <v>55</v>
      </c>
      <c r="E690" s="70">
        <v>1977</v>
      </c>
      <c r="F690" s="72">
        <v>44.49</v>
      </c>
      <c r="G690" s="141">
        <v>4.49</v>
      </c>
      <c r="H690" s="141">
        <v>11.04</v>
      </c>
      <c r="I690" s="72">
        <v>28.96</v>
      </c>
      <c r="J690" s="72">
        <v>2217.3200000000002</v>
      </c>
      <c r="K690" s="72">
        <v>28.96</v>
      </c>
      <c r="L690" s="72">
        <v>2217.3200000000002</v>
      </c>
      <c r="M690" s="73">
        <v>1.3060812151606442E-2</v>
      </c>
      <c r="N690" s="71">
        <v>45.234999999999999</v>
      </c>
      <c r="O690" s="71">
        <v>0.59</v>
      </c>
      <c r="P690" s="71">
        <v>783.64872909638655</v>
      </c>
      <c r="Q690" s="220">
        <v>35.450000000000003</v>
      </c>
    </row>
    <row r="691" spans="1:17" ht="12.75" customHeight="1" x14ac:dyDescent="0.2">
      <c r="A691" s="444"/>
      <c r="B691" s="198" t="s">
        <v>35</v>
      </c>
      <c r="C691" s="131" t="s">
        <v>421</v>
      </c>
      <c r="D691" s="68">
        <v>54</v>
      </c>
      <c r="E691" s="68" t="s">
        <v>33</v>
      </c>
      <c r="F691" s="77">
        <v>27.235999999999997</v>
      </c>
      <c r="G691" s="77">
        <v>2.7595690000000004</v>
      </c>
      <c r="H691" s="77">
        <v>0.48</v>
      </c>
      <c r="I691" s="77">
        <v>23.996430999999998</v>
      </c>
      <c r="J691" s="77">
        <v>1826.5</v>
      </c>
      <c r="K691" s="77">
        <v>23.996430999999998</v>
      </c>
      <c r="L691" s="77">
        <v>1826.5</v>
      </c>
      <c r="M691" s="110">
        <v>1.3137931015603612E-2</v>
      </c>
      <c r="N691" s="87">
        <v>50.576000000000001</v>
      </c>
      <c r="O691" s="111">
        <v>0.66446399904516829</v>
      </c>
      <c r="P691" s="111">
        <v>788.27586093621676</v>
      </c>
      <c r="Q691" s="219">
        <v>39.867839942710098</v>
      </c>
    </row>
    <row r="692" spans="1:17" ht="12.75" customHeight="1" x14ac:dyDescent="0.2">
      <c r="A692" s="444"/>
      <c r="B692" s="198" t="s">
        <v>287</v>
      </c>
      <c r="C692" s="136" t="s">
        <v>659</v>
      </c>
      <c r="D692" s="84">
        <v>8</v>
      </c>
      <c r="E692" s="84">
        <v>1977</v>
      </c>
      <c r="F692" s="86">
        <v>9</v>
      </c>
      <c r="G692" s="86">
        <v>0.74099999999999999</v>
      </c>
      <c r="H692" s="86">
        <v>1.28</v>
      </c>
      <c r="I692" s="86">
        <v>6.97</v>
      </c>
      <c r="J692" s="86">
        <v>530.1</v>
      </c>
      <c r="K692" s="86">
        <v>6.97</v>
      </c>
      <c r="L692" s="86">
        <v>530.1</v>
      </c>
      <c r="M692" s="118">
        <v>1.3148462554235048E-2</v>
      </c>
      <c r="N692" s="119">
        <v>71.7</v>
      </c>
      <c r="O692" s="120">
        <v>0.94274476513865302</v>
      </c>
      <c r="P692" s="120">
        <v>788.90775325410289</v>
      </c>
      <c r="Q692" s="221">
        <v>56.564685908319184</v>
      </c>
    </row>
    <row r="693" spans="1:17" ht="12.75" customHeight="1" x14ac:dyDescent="0.2">
      <c r="A693" s="444"/>
      <c r="B693" s="198" t="s">
        <v>35</v>
      </c>
      <c r="C693" s="131" t="s">
        <v>422</v>
      </c>
      <c r="D693" s="68">
        <v>45</v>
      </c>
      <c r="E693" s="68">
        <v>1992</v>
      </c>
      <c r="F693" s="77">
        <v>43.248000000000005</v>
      </c>
      <c r="G693" s="77">
        <v>5.3826999999999998</v>
      </c>
      <c r="H693" s="77">
        <v>7.2</v>
      </c>
      <c r="I693" s="77">
        <v>30.665300000000002</v>
      </c>
      <c r="J693" s="77">
        <v>2325.56</v>
      </c>
      <c r="K693" s="77">
        <v>30.665300000000002</v>
      </c>
      <c r="L693" s="77">
        <v>2325.56</v>
      </c>
      <c r="M693" s="110">
        <v>1.3186200313042882E-2</v>
      </c>
      <c r="N693" s="87">
        <v>50.576000000000001</v>
      </c>
      <c r="O693" s="111">
        <v>0.66690526703245678</v>
      </c>
      <c r="P693" s="111">
        <v>791.17201878257288</v>
      </c>
      <c r="Q693" s="219">
        <v>40.014316021947408</v>
      </c>
    </row>
    <row r="694" spans="1:17" ht="12.75" customHeight="1" x14ac:dyDescent="0.2">
      <c r="A694" s="444"/>
      <c r="B694" s="198" t="s">
        <v>490</v>
      </c>
      <c r="C694" s="75" t="s">
        <v>481</v>
      </c>
      <c r="D694" s="67">
        <v>24</v>
      </c>
      <c r="E694" s="67">
        <v>1964</v>
      </c>
      <c r="F694" s="76">
        <v>16.982900000000001</v>
      </c>
      <c r="G694" s="76">
        <v>2.1038000000000001</v>
      </c>
      <c r="H694" s="76">
        <v>0.24</v>
      </c>
      <c r="I694" s="76">
        <v>14.639099999999999</v>
      </c>
      <c r="J694" s="76">
        <v>1106.4000000000001</v>
      </c>
      <c r="K694" s="76">
        <v>14.639099999999999</v>
      </c>
      <c r="L694" s="76">
        <v>1106.4000000000001</v>
      </c>
      <c r="M694" s="108">
        <v>1.3231290672451192E-2</v>
      </c>
      <c r="N694" s="74">
        <v>44.9</v>
      </c>
      <c r="O694" s="109">
        <v>0.59408495119305849</v>
      </c>
      <c r="P694" s="109">
        <v>793.87744034707157</v>
      </c>
      <c r="Q694" s="222">
        <v>35.645097071583514</v>
      </c>
    </row>
    <row r="695" spans="1:17" ht="12.75" customHeight="1" x14ac:dyDescent="0.2">
      <c r="A695" s="444"/>
      <c r="B695" s="197" t="s">
        <v>782</v>
      </c>
      <c r="C695" s="92" t="s">
        <v>777</v>
      </c>
      <c r="D695" s="93">
        <v>12</v>
      </c>
      <c r="E695" s="93">
        <v>1971</v>
      </c>
      <c r="F695" s="94">
        <v>7.2062999999999997</v>
      </c>
      <c r="G695" s="94">
        <v>0</v>
      </c>
      <c r="H695" s="94">
        <v>0</v>
      </c>
      <c r="I695" s="94">
        <v>7.2062989999999996</v>
      </c>
      <c r="J695" s="94">
        <v>538.79999999999995</v>
      </c>
      <c r="K695" s="94">
        <v>7.2062989999999996</v>
      </c>
      <c r="L695" s="94">
        <v>538.79999999999995</v>
      </c>
      <c r="M695" s="129">
        <v>1.3374719747587232E-2</v>
      </c>
      <c r="N695" s="95">
        <v>70.850000000000009</v>
      </c>
      <c r="O695" s="95">
        <v>0.94759889411655551</v>
      </c>
      <c r="P695" s="95">
        <v>802.48318485523396</v>
      </c>
      <c r="Q695" s="218">
        <v>56.855933646993336</v>
      </c>
    </row>
    <row r="696" spans="1:17" ht="12.75" customHeight="1" x14ac:dyDescent="0.2">
      <c r="A696" s="444"/>
      <c r="B696" s="198" t="s">
        <v>35</v>
      </c>
      <c r="C696" s="131" t="s">
        <v>67</v>
      </c>
      <c r="D696" s="68">
        <v>36</v>
      </c>
      <c r="E696" s="68" t="s">
        <v>33</v>
      </c>
      <c r="F696" s="77">
        <v>34.917999999999999</v>
      </c>
      <c r="G696" s="77">
        <v>2.9463200000000001</v>
      </c>
      <c r="H696" s="77">
        <v>5.76</v>
      </c>
      <c r="I696" s="77">
        <v>26.211680000000001</v>
      </c>
      <c r="J696" s="77">
        <v>1955.29</v>
      </c>
      <c r="K696" s="77">
        <v>26.211680000000001</v>
      </c>
      <c r="L696" s="77">
        <v>1955.29</v>
      </c>
      <c r="M696" s="110">
        <v>1.3405520408737324E-2</v>
      </c>
      <c r="N696" s="87">
        <v>50.576000000000001</v>
      </c>
      <c r="O696" s="111">
        <v>0.67799760019229893</v>
      </c>
      <c r="P696" s="111">
        <v>804.33122452423947</v>
      </c>
      <c r="Q696" s="219">
        <v>40.679856011537936</v>
      </c>
    </row>
    <row r="697" spans="1:17" ht="12.75" customHeight="1" x14ac:dyDescent="0.2">
      <c r="A697" s="444"/>
      <c r="B697" s="198" t="s">
        <v>35</v>
      </c>
      <c r="C697" s="131" t="s">
        <v>423</v>
      </c>
      <c r="D697" s="68">
        <v>38</v>
      </c>
      <c r="E697" s="68">
        <v>1986</v>
      </c>
      <c r="F697" s="77">
        <v>35.143999999999998</v>
      </c>
      <c r="G697" s="77">
        <v>2.6063600000000005</v>
      </c>
      <c r="H697" s="77">
        <v>4.9032159999999996</v>
      </c>
      <c r="I697" s="77">
        <v>27.634423999999999</v>
      </c>
      <c r="J697" s="77">
        <v>2058.4</v>
      </c>
      <c r="K697" s="77">
        <v>27.634423999999999</v>
      </c>
      <c r="L697" s="77">
        <v>2058.4</v>
      </c>
      <c r="M697" s="110">
        <v>1.3425196268946754E-2</v>
      </c>
      <c r="N697" s="87">
        <v>50.576000000000001</v>
      </c>
      <c r="O697" s="111">
        <v>0.67899272649825104</v>
      </c>
      <c r="P697" s="111">
        <v>805.51177613680522</v>
      </c>
      <c r="Q697" s="219">
        <v>40.739563589895063</v>
      </c>
    </row>
    <row r="698" spans="1:17" ht="12.75" customHeight="1" x14ac:dyDescent="0.2">
      <c r="A698" s="444"/>
      <c r="B698" s="198" t="s">
        <v>63</v>
      </c>
      <c r="C698" s="131" t="s">
        <v>510</v>
      </c>
      <c r="D698" s="68">
        <v>45</v>
      </c>
      <c r="E698" s="68" t="s">
        <v>33</v>
      </c>
      <c r="F698" s="77"/>
      <c r="G698" s="77">
        <v>3.8760000000000003</v>
      </c>
      <c r="H698" s="77">
        <v>7.2</v>
      </c>
      <c r="I698" s="77">
        <v>40.304994000000001</v>
      </c>
      <c r="J698" s="77">
        <v>2994.4</v>
      </c>
      <c r="K698" s="77">
        <v>40.304994000000001</v>
      </c>
      <c r="L698" s="77">
        <v>2994.4</v>
      </c>
      <c r="M698" s="110">
        <v>1.3460123563986107E-2</v>
      </c>
      <c r="N698" s="87">
        <v>49.2</v>
      </c>
      <c r="O698" s="111">
        <v>0.66223807934811652</v>
      </c>
      <c r="P698" s="111">
        <v>807.6074138391665</v>
      </c>
      <c r="Q698" s="219">
        <v>39.734284760886993</v>
      </c>
    </row>
    <row r="699" spans="1:17" ht="12.75" customHeight="1" x14ac:dyDescent="0.2">
      <c r="A699" s="444"/>
      <c r="B699" s="198" t="s">
        <v>63</v>
      </c>
      <c r="C699" s="131" t="s">
        <v>511</v>
      </c>
      <c r="D699" s="68">
        <v>55</v>
      </c>
      <c r="E699" s="68" t="s">
        <v>33</v>
      </c>
      <c r="F699" s="77"/>
      <c r="G699" s="77">
        <v>4.6920000000000002</v>
      </c>
      <c r="H699" s="77">
        <v>8.8000000000000007</v>
      </c>
      <c r="I699" s="77">
        <v>34.079000999999998</v>
      </c>
      <c r="J699" s="77">
        <v>2527.7200000000003</v>
      </c>
      <c r="K699" s="77">
        <v>34.079000999999998</v>
      </c>
      <c r="L699" s="77">
        <v>2527.7200000000003</v>
      </c>
      <c r="M699" s="110">
        <v>1.3482110755938156E-2</v>
      </c>
      <c r="N699" s="87">
        <v>49.2</v>
      </c>
      <c r="O699" s="111">
        <v>0.66331984919215736</v>
      </c>
      <c r="P699" s="111">
        <v>808.92664535628933</v>
      </c>
      <c r="Q699" s="219">
        <v>39.79919095152944</v>
      </c>
    </row>
    <row r="700" spans="1:17" ht="12.75" customHeight="1" x14ac:dyDescent="0.2">
      <c r="A700" s="444"/>
      <c r="B700" s="198" t="s">
        <v>63</v>
      </c>
      <c r="C700" s="131" t="s">
        <v>60</v>
      </c>
      <c r="D700" s="68">
        <v>23</v>
      </c>
      <c r="E700" s="68" t="s">
        <v>33</v>
      </c>
      <c r="F700" s="77"/>
      <c r="G700" s="77">
        <v>1.02</v>
      </c>
      <c r="H700" s="77">
        <v>0.178066</v>
      </c>
      <c r="I700" s="77">
        <v>16.137933</v>
      </c>
      <c r="J700" s="77">
        <v>1196.19</v>
      </c>
      <c r="K700" s="77">
        <v>16.137933</v>
      </c>
      <c r="L700" s="77">
        <v>1196.19</v>
      </c>
      <c r="M700" s="110">
        <v>1.3491111779901185E-2</v>
      </c>
      <c r="N700" s="87">
        <v>49.2</v>
      </c>
      <c r="O700" s="111">
        <v>0.66376269957113831</v>
      </c>
      <c r="P700" s="111">
        <v>809.46670679407111</v>
      </c>
      <c r="Q700" s="219">
        <v>39.825761974268303</v>
      </c>
    </row>
    <row r="701" spans="1:17" ht="12.75" customHeight="1" x14ac:dyDescent="0.2">
      <c r="A701" s="444"/>
      <c r="B701" s="198" t="s">
        <v>35</v>
      </c>
      <c r="C701" s="131" t="s">
        <v>424</v>
      </c>
      <c r="D701" s="68">
        <v>8</v>
      </c>
      <c r="E701" s="68">
        <v>1970</v>
      </c>
      <c r="F701" s="77">
        <v>7.7210000000000001</v>
      </c>
      <c r="G701" s="77">
        <v>0.96322000000000008</v>
      </c>
      <c r="H701" s="77">
        <v>1.28</v>
      </c>
      <c r="I701" s="77">
        <v>5.4777800000000001</v>
      </c>
      <c r="J701" s="77">
        <v>403.87</v>
      </c>
      <c r="K701" s="77">
        <v>5.4777800000000001</v>
      </c>
      <c r="L701" s="77">
        <v>403.87</v>
      </c>
      <c r="M701" s="110">
        <v>1.3563225790477133E-2</v>
      </c>
      <c r="N701" s="87">
        <v>50.576000000000001</v>
      </c>
      <c r="O701" s="111">
        <v>0.68597370757917153</v>
      </c>
      <c r="P701" s="111">
        <v>813.79354742862802</v>
      </c>
      <c r="Q701" s="219">
        <v>41.158422454750287</v>
      </c>
    </row>
    <row r="702" spans="1:17" ht="12.75" customHeight="1" x14ac:dyDescent="0.2">
      <c r="A702" s="444"/>
      <c r="B702" s="198" t="s">
        <v>287</v>
      </c>
      <c r="C702" s="136" t="s">
        <v>660</v>
      </c>
      <c r="D702" s="84">
        <v>10</v>
      </c>
      <c r="E702" s="84">
        <v>1958</v>
      </c>
      <c r="F702" s="86">
        <v>5.87</v>
      </c>
      <c r="G702" s="86">
        <v>0.58899999999999997</v>
      </c>
      <c r="H702" s="86">
        <v>0.1</v>
      </c>
      <c r="I702" s="86">
        <v>5.1769999999999996</v>
      </c>
      <c r="J702" s="86">
        <v>381.36</v>
      </c>
      <c r="K702" s="122">
        <v>5.1769999999999996</v>
      </c>
      <c r="L702" s="86">
        <v>381.36</v>
      </c>
      <c r="M702" s="118">
        <v>1.3575099643381581E-2</v>
      </c>
      <c r="N702" s="119">
        <v>71.7</v>
      </c>
      <c r="O702" s="120">
        <v>0.97333464443045936</v>
      </c>
      <c r="P702" s="120">
        <v>814.50597860289486</v>
      </c>
      <c r="Q702" s="221">
        <v>58.400078665827564</v>
      </c>
    </row>
    <row r="703" spans="1:17" ht="12.75" customHeight="1" x14ac:dyDescent="0.2">
      <c r="A703" s="444"/>
      <c r="B703" s="198" t="s">
        <v>490</v>
      </c>
      <c r="C703" s="75" t="s">
        <v>482</v>
      </c>
      <c r="D703" s="67">
        <v>132</v>
      </c>
      <c r="E703" s="67">
        <v>1963</v>
      </c>
      <c r="F703" s="76">
        <v>43.1</v>
      </c>
      <c r="G703" s="76">
        <v>8.1089000000000002</v>
      </c>
      <c r="H703" s="76">
        <v>0</v>
      </c>
      <c r="I703" s="76">
        <v>34.991100000000003</v>
      </c>
      <c r="J703" s="76">
        <v>2577.5700000000002</v>
      </c>
      <c r="K703" s="76">
        <v>34.991100000000003</v>
      </c>
      <c r="L703" s="76">
        <v>2577.5700000000002</v>
      </c>
      <c r="M703" s="108">
        <v>1.3575227830863953E-2</v>
      </c>
      <c r="N703" s="74">
        <v>44.9</v>
      </c>
      <c r="O703" s="109">
        <v>0.60952772960579149</v>
      </c>
      <c r="P703" s="109">
        <v>814.51366985183711</v>
      </c>
      <c r="Q703" s="222">
        <v>36.571663776347485</v>
      </c>
    </row>
    <row r="704" spans="1:17" ht="12.75" customHeight="1" x14ac:dyDescent="0.2">
      <c r="A704" s="444"/>
      <c r="B704" s="198" t="s">
        <v>63</v>
      </c>
      <c r="C704" s="131" t="s">
        <v>512</v>
      </c>
      <c r="D704" s="68">
        <v>20</v>
      </c>
      <c r="E704" s="68" t="s">
        <v>33</v>
      </c>
      <c r="F704" s="77"/>
      <c r="G704" s="77">
        <v>0.66300000000000003</v>
      </c>
      <c r="H704" s="77">
        <v>2.4154839999999997</v>
      </c>
      <c r="I704" s="77">
        <v>14.706517</v>
      </c>
      <c r="J704" s="77">
        <v>1076.74</v>
      </c>
      <c r="K704" s="77">
        <v>14.706517</v>
      </c>
      <c r="L704" s="77">
        <v>1076.74</v>
      </c>
      <c r="M704" s="110">
        <v>1.3658373423481992E-2</v>
      </c>
      <c r="N704" s="87">
        <v>49.2</v>
      </c>
      <c r="O704" s="111">
        <v>0.67199197243531406</v>
      </c>
      <c r="P704" s="111">
        <v>819.50240540891946</v>
      </c>
      <c r="Q704" s="219">
        <v>40.319518346118841</v>
      </c>
    </row>
    <row r="705" spans="1:17" ht="12.75" customHeight="1" x14ac:dyDescent="0.2">
      <c r="A705" s="444"/>
      <c r="B705" s="197" t="s">
        <v>913</v>
      </c>
      <c r="C705" s="105" t="s">
        <v>912</v>
      </c>
      <c r="D705" s="102">
        <v>6</v>
      </c>
      <c r="E705" s="102">
        <v>1956</v>
      </c>
      <c r="F705" s="103">
        <v>5.9169999999999998</v>
      </c>
      <c r="G705" s="103">
        <v>0.47598299999999999</v>
      </c>
      <c r="H705" s="103">
        <v>0.96</v>
      </c>
      <c r="I705" s="103">
        <v>4.4810169999999996</v>
      </c>
      <c r="J705" s="103">
        <v>327.26</v>
      </c>
      <c r="K705" s="103">
        <v>4.4810169999999996</v>
      </c>
      <c r="L705" s="103">
        <v>327.26</v>
      </c>
      <c r="M705" s="106">
        <v>1.369252887612296E-2</v>
      </c>
      <c r="N705" s="104">
        <v>68.016000000000005</v>
      </c>
      <c r="O705" s="104">
        <v>0.93131104403837928</v>
      </c>
      <c r="P705" s="104">
        <v>821.5517325673776</v>
      </c>
      <c r="Q705" s="223">
        <v>55.878662642302757</v>
      </c>
    </row>
    <row r="706" spans="1:17" ht="12.75" customHeight="1" x14ac:dyDescent="0.2">
      <c r="A706" s="444"/>
      <c r="B706" s="197" t="s">
        <v>782</v>
      </c>
      <c r="C706" s="92" t="s">
        <v>779</v>
      </c>
      <c r="D706" s="93">
        <v>8</v>
      </c>
      <c r="E706" s="93">
        <v>1962</v>
      </c>
      <c r="F706" s="94">
        <v>6.5350000000000001</v>
      </c>
      <c r="G706" s="94">
        <v>0.45900000000000002</v>
      </c>
      <c r="H706" s="94">
        <v>0.97</v>
      </c>
      <c r="I706" s="94">
        <v>5.1059989999999997</v>
      </c>
      <c r="J706" s="94">
        <v>366.73</v>
      </c>
      <c r="K706" s="94">
        <v>5.1059989999999997</v>
      </c>
      <c r="L706" s="94">
        <v>366.73</v>
      </c>
      <c r="M706" s="129">
        <v>1.3923046928257845E-2</v>
      </c>
      <c r="N706" s="95">
        <v>70.850000000000009</v>
      </c>
      <c r="O706" s="95">
        <v>0.98644787486706842</v>
      </c>
      <c r="P706" s="95">
        <v>835.38281569547064</v>
      </c>
      <c r="Q706" s="218">
        <v>59.186872492024101</v>
      </c>
    </row>
    <row r="707" spans="1:17" ht="12.75" customHeight="1" x14ac:dyDescent="0.2">
      <c r="A707" s="444"/>
      <c r="B707" s="197" t="s">
        <v>782</v>
      </c>
      <c r="C707" s="92" t="s">
        <v>778</v>
      </c>
      <c r="D707" s="93">
        <v>7</v>
      </c>
      <c r="E707" s="93">
        <v>1956</v>
      </c>
      <c r="F707" s="94">
        <v>5.609</v>
      </c>
      <c r="G707" s="94">
        <v>0</v>
      </c>
      <c r="H707" s="94">
        <v>0</v>
      </c>
      <c r="I707" s="94">
        <v>5.6089989999999998</v>
      </c>
      <c r="J707" s="94">
        <v>402.24</v>
      </c>
      <c r="K707" s="94">
        <v>5.6089989999999998</v>
      </c>
      <c r="L707" s="94">
        <v>402.24</v>
      </c>
      <c r="M707" s="129">
        <v>1.3944408810660301E-2</v>
      </c>
      <c r="N707" s="95">
        <v>70.087000000000003</v>
      </c>
      <c r="O707" s="95">
        <v>0.97732178031274852</v>
      </c>
      <c r="P707" s="95">
        <v>836.66452863961808</v>
      </c>
      <c r="Q707" s="218">
        <v>58.639306818764922</v>
      </c>
    </row>
    <row r="708" spans="1:17" ht="12.75" customHeight="1" x14ac:dyDescent="0.2">
      <c r="A708" s="444"/>
      <c r="B708" s="197" t="s">
        <v>214</v>
      </c>
      <c r="C708" s="138" t="s">
        <v>683</v>
      </c>
      <c r="D708" s="88">
        <v>6</v>
      </c>
      <c r="E708" s="88" t="s">
        <v>33</v>
      </c>
      <c r="F708" s="123">
        <v>6.5</v>
      </c>
      <c r="G708" s="123">
        <v>0.8</v>
      </c>
      <c r="H708" s="123">
        <v>1</v>
      </c>
      <c r="I708" s="123">
        <v>4.7</v>
      </c>
      <c r="J708" s="123">
        <v>337.6</v>
      </c>
      <c r="K708" s="123">
        <v>4.7</v>
      </c>
      <c r="L708" s="123">
        <v>337.6</v>
      </c>
      <c r="M708" s="124">
        <v>1.3979999999999999E-2</v>
      </c>
      <c r="N708" s="125">
        <v>43.4</v>
      </c>
      <c r="O708" s="126">
        <v>0.61</v>
      </c>
      <c r="P708" s="126">
        <v>839.07</v>
      </c>
      <c r="Q708" s="427">
        <v>36.42</v>
      </c>
    </row>
    <row r="709" spans="1:17" ht="12.75" customHeight="1" x14ac:dyDescent="0.2">
      <c r="A709" s="444"/>
      <c r="B709" s="198" t="s">
        <v>63</v>
      </c>
      <c r="C709" s="131" t="s">
        <v>59</v>
      </c>
      <c r="D709" s="68">
        <v>10</v>
      </c>
      <c r="E709" s="68" t="s">
        <v>33</v>
      </c>
      <c r="F709" s="77"/>
      <c r="G709" s="77">
        <v>0.153</v>
      </c>
      <c r="H709" s="77">
        <v>1.1300000000000001</v>
      </c>
      <c r="I709" s="77">
        <v>8.1770000000000014</v>
      </c>
      <c r="J709" s="77">
        <v>584.33000000000004</v>
      </c>
      <c r="K709" s="77">
        <v>8.1770000000000014</v>
      </c>
      <c r="L709" s="77">
        <v>584.33000000000004</v>
      </c>
      <c r="M709" s="110">
        <v>1.3993804870535486E-2</v>
      </c>
      <c r="N709" s="87">
        <v>49.2</v>
      </c>
      <c r="O709" s="111">
        <v>0.688495199630346</v>
      </c>
      <c r="P709" s="111">
        <v>839.62829223212918</v>
      </c>
      <c r="Q709" s="219">
        <v>41.309711977820754</v>
      </c>
    </row>
    <row r="710" spans="1:17" ht="12.75" customHeight="1" x14ac:dyDescent="0.2">
      <c r="A710" s="444"/>
      <c r="B710" s="198" t="s">
        <v>245</v>
      </c>
      <c r="C710" s="131" t="s">
        <v>242</v>
      </c>
      <c r="D710" s="68">
        <v>5</v>
      </c>
      <c r="E710" s="68" t="s">
        <v>33</v>
      </c>
      <c r="F710" s="77">
        <v>5.5549999999999997</v>
      </c>
      <c r="G710" s="77">
        <v>0.61199999999999999</v>
      </c>
      <c r="H710" s="77">
        <v>1.2</v>
      </c>
      <c r="I710" s="77">
        <v>3.7429999999999999</v>
      </c>
      <c r="J710" s="77">
        <v>265.25</v>
      </c>
      <c r="K710" s="77">
        <v>3.7429999999999999</v>
      </c>
      <c r="L710" s="77">
        <v>265.25</v>
      </c>
      <c r="M710" s="110">
        <v>1.4111215834118755E-2</v>
      </c>
      <c r="N710" s="87">
        <v>72.400000000000006</v>
      </c>
      <c r="O710" s="111">
        <v>1.021652026390198</v>
      </c>
      <c r="P710" s="111">
        <v>846.67295004712525</v>
      </c>
      <c r="Q710" s="219">
        <v>61.299121583411868</v>
      </c>
    </row>
    <row r="711" spans="1:17" ht="12.75" customHeight="1" x14ac:dyDescent="0.2">
      <c r="A711" s="444"/>
      <c r="B711" s="197" t="s">
        <v>32</v>
      </c>
      <c r="C711" s="131" t="s">
        <v>391</v>
      </c>
      <c r="D711" s="68">
        <v>15</v>
      </c>
      <c r="E711" s="68">
        <v>1983</v>
      </c>
      <c r="F711" s="77">
        <v>12.206</v>
      </c>
      <c r="G711" s="77">
        <v>0.98499999999999999</v>
      </c>
      <c r="H711" s="77">
        <v>2.4</v>
      </c>
      <c r="I711" s="77">
        <v>8.8209999999999997</v>
      </c>
      <c r="J711" s="77">
        <v>622.54</v>
      </c>
      <c r="K711" s="77">
        <v>8.8209999999999997</v>
      </c>
      <c r="L711" s="77">
        <v>622.54</v>
      </c>
      <c r="M711" s="110">
        <v>1.416937064285026E-2</v>
      </c>
      <c r="N711" s="87">
        <v>63</v>
      </c>
      <c r="O711" s="111">
        <v>0.89267035049956633</v>
      </c>
      <c r="P711" s="111">
        <v>850.16223857101556</v>
      </c>
      <c r="Q711" s="219">
        <v>53.560221029973981</v>
      </c>
    </row>
    <row r="712" spans="1:17" ht="12.75" customHeight="1" x14ac:dyDescent="0.2">
      <c r="A712" s="444"/>
      <c r="B712" s="198" t="s">
        <v>884</v>
      </c>
      <c r="C712" s="105" t="s">
        <v>880</v>
      </c>
      <c r="D712" s="102">
        <v>5</v>
      </c>
      <c r="E712" s="102">
        <v>1962</v>
      </c>
      <c r="F712" s="103">
        <v>2.6589999999999998</v>
      </c>
      <c r="G712" s="103">
        <v>0</v>
      </c>
      <c r="H712" s="103">
        <v>0</v>
      </c>
      <c r="I712" s="103">
        <v>2.6589999999999998</v>
      </c>
      <c r="J712" s="103">
        <v>187.09</v>
      </c>
      <c r="K712" s="103">
        <v>2.6589999999999998</v>
      </c>
      <c r="L712" s="103">
        <v>187.09</v>
      </c>
      <c r="M712" s="106">
        <v>1.4212411139023998E-2</v>
      </c>
      <c r="N712" s="104">
        <v>87.853999999999999</v>
      </c>
      <c r="O712" s="104">
        <v>1.2486171682078144</v>
      </c>
      <c r="P712" s="104">
        <v>852.74466834143993</v>
      </c>
      <c r="Q712" s="223">
        <v>74.917030092468863</v>
      </c>
    </row>
    <row r="713" spans="1:17" ht="12.75" customHeight="1" x14ac:dyDescent="0.2">
      <c r="A713" s="444"/>
      <c r="B713" s="198" t="s">
        <v>884</v>
      </c>
      <c r="C713" s="105" t="s">
        <v>881</v>
      </c>
      <c r="D713" s="102">
        <v>7</v>
      </c>
      <c r="E713" s="102">
        <v>1989</v>
      </c>
      <c r="F713" s="103">
        <v>6.5869999999999997</v>
      </c>
      <c r="G713" s="103">
        <v>0</v>
      </c>
      <c r="H713" s="103">
        <v>0</v>
      </c>
      <c r="I713" s="103">
        <v>6.5869999999999997</v>
      </c>
      <c r="J713" s="103">
        <v>461.34</v>
      </c>
      <c r="K713" s="103">
        <v>6.5869999999999997</v>
      </c>
      <c r="L713" s="103">
        <v>461.34</v>
      </c>
      <c r="M713" s="106">
        <v>1.427797286166385E-2</v>
      </c>
      <c r="N713" s="104">
        <v>87.853999999999999</v>
      </c>
      <c r="O713" s="104">
        <v>1.2543770277886159</v>
      </c>
      <c r="P713" s="104">
        <v>856.67837169983102</v>
      </c>
      <c r="Q713" s="223">
        <v>75.262621667316949</v>
      </c>
    </row>
    <row r="714" spans="1:17" ht="12.75" customHeight="1" x14ac:dyDescent="0.2">
      <c r="A714" s="444"/>
      <c r="B714" s="197" t="s">
        <v>214</v>
      </c>
      <c r="C714" s="138" t="s">
        <v>684</v>
      </c>
      <c r="D714" s="88">
        <v>4</v>
      </c>
      <c r="E714" s="88" t="s">
        <v>33</v>
      </c>
      <c r="F714" s="123">
        <v>4.5999999999999996</v>
      </c>
      <c r="G714" s="123">
        <v>0.3</v>
      </c>
      <c r="H714" s="123">
        <v>0.6</v>
      </c>
      <c r="I714" s="123">
        <v>3.7</v>
      </c>
      <c r="J714" s="123">
        <v>254.5</v>
      </c>
      <c r="K714" s="123">
        <v>3.7</v>
      </c>
      <c r="L714" s="123">
        <v>254.5</v>
      </c>
      <c r="M714" s="124">
        <v>1.44E-2</v>
      </c>
      <c r="N714" s="125">
        <v>43.4</v>
      </c>
      <c r="O714" s="126">
        <v>0.63</v>
      </c>
      <c r="P714" s="126">
        <v>864.24</v>
      </c>
      <c r="Q714" s="427">
        <v>37.51</v>
      </c>
    </row>
    <row r="715" spans="1:17" ht="12.75" customHeight="1" x14ac:dyDescent="0.2">
      <c r="A715" s="444"/>
      <c r="B715" s="197" t="s">
        <v>782</v>
      </c>
      <c r="C715" s="92" t="s">
        <v>780</v>
      </c>
      <c r="D715" s="93">
        <v>8</v>
      </c>
      <c r="E715" s="93">
        <v>1969</v>
      </c>
      <c r="F715" s="94">
        <v>6.0011999999999999</v>
      </c>
      <c r="G715" s="94">
        <v>0</v>
      </c>
      <c r="H715" s="94">
        <v>0</v>
      </c>
      <c r="I715" s="94">
        <v>6.0011979999999996</v>
      </c>
      <c r="J715" s="94">
        <v>416.7</v>
      </c>
      <c r="K715" s="94">
        <v>6.0011979999999996</v>
      </c>
      <c r="L715" s="94">
        <v>416.7</v>
      </c>
      <c r="M715" s="129">
        <v>1.4401723062155028E-2</v>
      </c>
      <c r="N715" s="95">
        <v>70.087000000000003</v>
      </c>
      <c r="O715" s="95">
        <v>1.0093735642572594</v>
      </c>
      <c r="P715" s="95">
        <v>864.10338372930164</v>
      </c>
      <c r="Q715" s="218">
        <v>60.562413855435565</v>
      </c>
    </row>
    <row r="716" spans="1:17" ht="12.75" customHeight="1" x14ac:dyDescent="0.2">
      <c r="A716" s="444"/>
      <c r="B716" s="197" t="s">
        <v>146</v>
      </c>
      <c r="C716" s="83" t="s">
        <v>145</v>
      </c>
      <c r="D716" s="82">
        <v>8</v>
      </c>
      <c r="E716" s="82">
        <v>1960</v>
      </c>
      <c r="F716" s="117">
        <v>4.16</v>
      </c>
      <c r="G716" s="117"/>
      <c r="H716" s="117"/>
      <c r="I716" s="117">
        <v>4.16</v>
      </c>
      <c r="J716" s="117">
        <v>288.58</v>
      </c>
      <c r="K716" s="117">
        <v>4.16</v>
      </c>
      <c r="L716" s="117">
        <v>288.58</v>
      </c>
      <c r="M716" s="144">
        <v>1.4415413403562272E-2</v>
      </c>
      <c r="N716" s="116">
        <v>54.173000000000002</v>
      </c>
      <c r="O716" s="116">
        <v>0.78092619031117905</v>
      </c>
      <c r="P716" s="116">
        <v>864.92480421373637</v>
      </c>
      <c r="Q716" s="225">
        <v>46.855571418670742</v>
      </c>
    </row>
    <row r="717" spans="1:17" ht="12.75" customHeight="1" x14ac:dyDescent="0.2">
      <c r="A717" s="444"/>
      <c r="B717" s="198" t="s">
        <v>63</v>
      </c>
      <c r="C717" s="131" t="s">
        <v>513</v>
      </c>
      <c r="D717" s="68">
        <v>28</v>
      </c>
      <c r="E717" s="68" t="s">
        <v>33</v>
      </c>
      <c r="F717" s="77"/>
      <c r="G717" s="77">
        <v>0</v>
      </c>
      <c r="H717" s="77">
        <v>0</v>
      </c>
      <c r="I717" s="77">
        <v>21.816997999999998</v>
      </c>
      <c r="J717" s="77">
        <v>1512.77</v>
      </c>
      <c r="K717" s="77">
        <v>21.816997999999998</v>
      </c>
      <c r="L717" s="77">
        <v>1512.77</v>
      </c>
      <c r="M717" s="110">
        <v>1.4421887001989726E-2</v>
      </c>
      <c r="N717" s="87">
        <v>49.2</v>
      </c>
      <c r="O717" s="111">
        <v>0.70955684049789458</v>
      </c>
      <c r="P717" s="111">
        <v>865.31322011938346</v>
      </c>
      <c r="Q717" s="219">
        <v>42.573410429873668</v>
      </c>
    </row>
    <row r="718" spans="1:17" ht="12.75" customHeight="1" x14ac:dyDescent="0.2">
      <c r="A718" s="444"/>
      <c r="B718" s="197" t="s">
        <v>29</v>
      </c>
      <c r="C718" s="75" t="s">
        <v>342</v>
      </c>
      <c r="D718" s="67">
        <v>39</v>
      </c>
      <c r="E718" s="67">
        <v>1966</v>
      </c>
      <c r="F718" s="76">
        <v>20.22</v>
      </c>
      <c r="G718" s="76">
        <v>1.9139999999999999</v>
      </c>
      <c r="H718" s="76">
        <v>0.36</v>
      </c>
      <c r="I718" s="76">
        <v>17.946000000000002</v>
      </c>
      <c r="J718" s="76">
        <v>1226.4100000000001</v>
      </c>
      <c r="K718" s="76">
        <v>17.946000000000002</v>
      </c>
      <c r="L718" s="76">
        <v>1226.4100000000001</v>
      </c>
      <c r="M718" s="108">
        <f>K718/L718</f>
        <v>1.4632953090728222E-2</v>
      </c>
      <c r="N718" s="74">
        <v>64.745999999999995</v>
      </c>
      <c r="O718" s="109">
        <f>M718*N718</f>
        <v>0.94742518081228944</v>
      </c>
      <c r="P718" s="109">
        <f>M718*60*1000</f>
        <v>877.97718544369332</v>
      </c>
      <c r="Q718" s="222">
        <f>P718*N718/1000</f>
        <v>56.845510848737362</v>
      </c>
    </row>
    <row r="719" spans="1:17" ht="12.75" customHeight="1" x14ac:dyDescent="0.2">
      <c r="A719" s="444"/>
      <c r="B719" s="198" t="s">
        <v>181</v>
      </c>
      <c r="C719" s="137" t="s">
        <v>175</v>
      </c>
      <c r="D719" s="85">
        <v>8</v>
      </c>
      <c r="E719" s="85">
        <v>1975</v>
      </c>
      <c r="F719" s="121">
        <v>5.9</v>
      </c>
      <c r="G719" s="121"/>
      <c r="H719" s="121">
        <v>0</v>
      </c>
      <c r="I719" s="121">
        <v>5.9</v>
      </c>
      <c r="J719" s="121">
        <v>402.69</v>
      </c>
      <c r="K719" s="121">
        <v>5.9</v>
      </c>
      <c r="L719" s="121">
        <v>402.69</v>
      </c>
      <c r="M719" s="118">
        <v>1.4651468871836899E-2</v>
      </c>
      <c r="N719" s="119">
        <v>58.3</v>
      </c>
      <c r="O719" s="120">
        <v>0.85418063522809118</v>
      </c>
      <c r="P719" s="120">
        <v>879.08813231021384</v>
      </c>
      <c r="Q719" s="221">
        <v>51.250838113685468</v>
      </c>
    </row>
    <row r="720" spans="1:17" ht="12.75" customHeight="1" x14ac:dyDescent="0.2">
      <c r="A720" s="444"/>
      <c r="B720" s="198" t="s">
        <v>490</v>
      </c>
      <c r="C720" s="75" t="s">
        <v>484</v>
      </c>
      <c r="D720" s="67">
        <v>14</v>
      </c>
      <c r="E720" s="67">
        <v>1960</v>
      </c>
      <c r="F720" s="76">
        <v>8.7440999999999995</v>
      </c>
      <c r="G720" s="76">
        <v>2.1760999999999999</v>
      </c>
      <c r="H720" s="76">
        <v>0</v>
      </c>
      <c r="I720" s="76">
        <v>6.5679999999999996</v>
      </c>
      <c r="J720" s="76">
        <v>444.73</v>
      </c>
      <c r="K720" s="76">
        <v>6.5679999999999996</v>
      </c>
      <c r="L720" s="76">
        <v>444.73</v>
      </c>
      <c r="M720" s="108">
        <v>1.4768511231533738E-2</v>
      </c>
      <c r="N720" s="74">
        <v>44.9</v>
      </c>
      <c r="O720" s="109">
        <v>0.66310615429586484</v>
      </c>
      <c r="P720" s="109">
        <v>886.11067389202424</v>
      </c>
      <c r="Q720" s="222">
        <v>39.786369257751886</v>
      </c>
    </row>
    <row r="721" spans="1:17" ht="12.75" customHeight="1" x14ac:dyDescent="0.2">
      <c r="A721" s="444"/>
      <c r="B721" s="198" t="s">
        <v>860</v>
      </c>
      <c r="C721" s="105" t="s">
        <v>855</v>
      </c>
      <c r="D721" s="102">
        <v>6</v>
      </c>
      <c r="E721" s="102">
        <v>1968</v>
      </c>
      <c r="F721" s="103">
        <v>3.7349999999999999</v>
      </c>
      <c r="G721" s="103">
        <v>0</v>
      </c>
      <c r="H721" s="103">
        <v>0</v>
      </c>
      <c r="I721" s="103">
        <v>3.7349999999999999</v>
      </c>
      <c r="J721" s="103">
        <v>252.14</v>
      </c>
      <c r="K721" s="103">
        <v>3.7349999999999999</v>
      </c>
      <c r="L721" s="103">
        <v>252.14</v>
      </c>
      <c r="M721" s="106">
        <v>1.481319901641945E-2</v>
      </c>
      <c r="N721" s="104">
        <v>71.722000000000008</v>
      </c>
      <c r="O721" s="104">
        <v>1.0624322598556359</v>
      </c>
      <c r="P721" s="104">
        <v>888.791940985167</v>
      </c>
      <c r="Q721" s="223">
        <v>63.74593559133816</v>
      </c>
    </row>
    <row r="722" spans="1:17" ht="12.75" customHeight="1" x14ac:dyDescent="0.2">
      <c r="A722" s="444"/>
      <c r="B722" s="198" t="s">
        <v>860</v>
      </c>
      <c r="C722" s="105" t="s">
        <v>856</v>
      </c>
      <c r="D722" s="102">
        <v>24</v>
      </c>
      <c r="E722" s="102">
        <v>1962</v>
      </c>
      <c r="F722" s="103">
        <v>17.962</v>
      </c>
      <c r="G722" s="103">
        <v>1.5186850000000001</v>
      </c>
      <c r="H722" s="103">
        <v>0</v>
      </c>
      <c r="I722" s="103">
        <v>16.443317</v>
      </c>
      <c r="J722" s="103">
        <v>1108.08</v>
      </c>
      <c r="K722" s="103">
        <v>16.443317</v>
      </c>
      <c r="L722" s="103">
        <v>1108.08</v>
      </c>
      <c r="M722" s="106">
        <v>1.4839467366977116E-2</v>
      </c>
      <c r="N722" s="104">
        <v>71.722000000000008</v>
      </c>
      <c r="O722" s="104">
        <v>1.0643162784943327</v>
      </c>
      <c r="P722" s="104">
        <v>890.36804201862697</v>
      </c>
      <c r="Q722" s="223">
        <v>63.85897670965997</v>
      </c>
    </row>
    <row r="723" spans="1:17" ht="12.75" customHeight="1" x14ac:dyDescent="0.2">
      <c r="A723" s="444"/>
      <c r="B723" s="198" t="s">
        <v>35</v>
      </c>
      <c r="C723" s="131" t="s">
        <v>425</v>
      </c>
      <c r="D723" s="68">
        <v>40</v>
      </c>
      <c r="E723" s="68">
        <v>1986</v>
      </c>
      <c r="F723" s="77">
        <v>34.554000000000002</v>
      </c>
      <c r="G723" s="77">
        <v>3.3996</v>
      </c>
      <c r="H723" s="77">
        <v>6.4</v>
      </c>
      <c r="I723" s="77">
        <v>24.7544</v>
      </c>
      <c r="J723" s="77">
        <v>1664.05</v>
      </c>
      <c r="K723" s="77">
        <v>24.7544</v>
      </c>
      <c r="L723" s="77">
        <v>1664.05</v>
      </c>
      <c r="M723" s="110">
        <v>1.4875995312640847E-2</v>
      </c>
      <c r="N723" s="87">
        <v>50.576000000000001</v>
      </c>
      <c r="O723" s="111">
        <v>0.75236833893212351</v>
      </c>
      <c r="P723" s="111">
        <v>892.55971875845091</v>
      </c>
      <c r="Q723" s="219">
        <v>45.14210033592741</v>
      </c>
    </row>
    <row r="724" spans="1:17" ht="12.75" customHeight="1" x14ac:dyDescent="0.2">
      <c r="A724" s="444"/>
      <c r="B724" s="197" t="s">
        <v>214</v>
      </c>
      <c r="C724" s="138" t="s">
        <v>685</v>
      </c>
      <c r="D724" s="88">
        <v>7</v>
      </c>
      <c r="E724" s="88" t="s">
        <v>33</v>
      </c>
      <c r="F724" s="123">
        <v>6.4</v>
      </c>
      <c r="G724" s="123">
        <v>0.5</v>
      </c>
      <c r="H724" s="123">
        <v>1</v>
      </c>
      <c r="I724" s="123">
        <v>4.9000000000000004</v>
      </c>
      <c r="J724" s="123">
        <v>328.9</v>
      </c>
      <c r="K724" s="123">
        <v>4.9000000000000004</v>
      </c>
      <c r="L724" s="123">
        <v>328.9</v>
      </c>
      <c r="M724" s="124">
        <v>1.4880000000000001E-2</v>
      </c>
      <c r="N724" s="125">
        <v>43.4</v>
      </c>
      <c r="O724" s="126">
        <v>0.65</v>
      </c>
      <c r="P724" s="126">
        <v>892.78</v>
      </c>
      <c r="Q724" s="427">
        <v>38.75</v>
      </c>
    </row>
    <row r="725" spans="1:17" ht="12.75" customHeight="1" x14ac:dyDescent="0.2">
      <c r="A725" s="444"/>
      <c r="B725" s="197" t="s">
        <v>29</v>
      </c>
      <c r="C725" s="75" t="s">
        <v>341</v>
      </c>
      <c r="D725" s="67">
        <v>48</v>
      </c>
      <c r="E725" s="67">
        <v>1992</v>
      </c>
      <c r="F725" s="76">
        <v>28.26</v>
      </c>
      <c r="G725" s="76">
        <v>3.4889999999999999</v>
      </c>
      <c r="H725" s="76">
        <v>0.48</v>
      </c>
      <c r="I725" s="76">
        <v>24.291</v>
      </c>
      <c r="J725" s="76">
        <v>1629.57</v>
      </c>
      <c r="K725" s="76">
        <v>24.291</v>
      </c>
      <c r="L725" s="76">
        <v>1629.57</v>
      </c>
      <c r="M725" s="108">
        <f>K725/L725</f>
        <v>1.4906386347318619E-2</v>
      </c>
      <c r="N725" s="74">
        <v>64.745999999999995</v>
      </c>
      <c r="O725" s="109">
        <f>M725*N725</f>
        <v>0.96512889044349126</v>
      </c>
      <c r="P725" s="109">
        <f>M725*60*1000</f>
        <v>894.38318083911713</v>
      </c>
      <c r="Q725" s="222">
        <f>P725*N725/1000</f>
        <v>57.907733426609475</v>
      </c>
    </row>
    <row r="726" spans="1:17" ht="12.75" customHeight="1" x14ac:dyDescent="0.2">
      <c r="A726" s="444"/>
      <c r="B726" s="198" t="s">
        <v>860</v>
      </c>
      <c r="C726" s="105" t="s">
        <v>857</v>
      </c>
      <c r="D726" s="102">
        <v>8</v>
      </c>
      <c r="E726" s="102">
        <v>1972</v>
      </c>
      <c r="F726" s="103">
        <v>7.6849999999999996</v>
      </c>
      <c r="G726" s="103">
        <v>0.44033600000000001</v>
      </c>
      <c r="H726" s="103">
        <v>0.67</v>
      </c>
      <c r="I726" s="103">
        <v>6.5746650000000004</v>
      </c>
      <c r="J726" s="103">
        <v>440.39</v>
      </c>
      <c r="K726" s="103">
        <v>6.5746650000000004</v>
      </c>
      <c r="L726" s="103">
        <v>440.39</v>
      </c>
      <c r="M726" s="106">
        <v>1.4929187765389769E-2</v>
      </c>
      <c r="N726" s="104">
        <v>71.722000000000008</v>
      </c>
      <c r="O726" s="104">
        <v>1.0707512049092851</v>
      </c>
      <c r="P726" s="104">
        <v>895.7512659233862</v>
      </c>
      <c r="Q726" s="223">
        <v>64.245072294557104</v>
      </c>
    </row>
    <row r="727" spans="1:17" ht="12.75" customHeight="1" x14ac:dyDescent="0.2">
      <c r="A727" s="444"/>
      <c r="B727" s="198" t="s">
        <v>245</v>
      </c>
      <c r="C727" s="131" t="s">
        <v>538</v>
      </c>
      <c r="D727" s="68">
        <v>14</v>
      </c>
      <c r="E727" s="68" t="s">
        <v>33</v>
      </c>
      <c r="F727" s="77">
        <v>10.374000000000001</v>
      </c>
      <c r="G727" s="77">
        <v>0.63700000000000001</v>
      </c>
      <c r="H727" s="77">
        <v>0.13900000000000001</v>
      </c>
      <c r="I727" s="77">
        <v>9.5980000000000008</v>
      </c>
      <c r="J727" s="77">
        <v>635.91</v>
      </c>
      <c r="K727" s="77">
        <v>9.5980000000000008</v>
      </c>
      <c r="L727" s="77">
        <v>635.91</v>
      </c>
      <c r="M727" s="110">
        <v>1.5093330817254016E-2</v>
      </c>
      <c r="N727" s="87">
        <v>72.400000000000006</v>
      </c>
      <c r="O727" s="111">
        <v>1.0927571511691909</v>
      </c>
      <c r="P727" s="111">
        <v>905.59984903524105</v>
      </c>
      <c r="Q727" s="219">
        <v>65.565429070151453</v>
      </c>
    </row>
    <row r="728" spans="1:17" ht="12.75" customHeight="1" x14ac:dyDescent="0.2">
      <c r="A728" s="444"/>
      <c r="B728" s="198" t="s">
        <v>832</v>
      </c>
      <c r="C728" s="96" t="s">
        <v>830</v>
      </c>
      <c r="D728" s="97">
        <v>12</v>
      </c>
      <c r="E728" s="97">
        <v>1967</v>
      </c>
      <c r="F728" s="99">
        <v>9.8390000000000004</v>
      </c>
      <c r="G728" s="99">
        <v>1.8360000000000001</v>
      </c>
      <c r="H728" s="99">
        <v>0</v>
      </c>
      <c r="I728" s="99">
        <v>8.0030009999999994</v>
      </c>
      <c r="J728" s="99">
        <v>529.73</v>
      </c>
      <c r="K728" s="99">
        <v>8.0030009999999994</v>
      </c>
      <c r="L728" s="99">
        <v>529.73</v>
      </c>
      <c r="M728" s="100">
        <v>1.5107698261378436E-2</v>
      </c>
      <c r="N728" s="101">
        <v>57.661000000000001</v>
      </c>
      <c r="O728" s="101">
        <v>0.87112498944934202</v>
      </c>
      <c r="P728" s="101">
        <v>906.4618956827062</v>
      </c>
      <c r="Q728" s="224">
        <v>52.267499366960521</v>
      </c>
    </row>
    <row r="729" spans="1:17" ht="12.75" customHeight="1" x14ac:dyDescent="0.2">
      <c r="A729" s="444"/>
      <c r="B729" s="197" t="s">
        <v>449</v>
      </c>
      <c r="C729" s="133" t="s">
        <v>52</v>
      </c>
      <c r="D729" s="70">
        <v>28</v>
      </c>
      <c r="E729" s="70">
        <v>1957</v>
      </c>
      <c r="F729" s="72">
        <v>22.13</v>
      </c>
      <c r="G729" s="141"/>
      <c r="H729" s="141"/>
      <c r="I729" s="72">
        <v>22.13</v>
      </c>
      <c r="J729" s="72">
        <v>1462.5</v>
      </c>
      <c r="K729" s="72">
        <v>19.687604581196581</v>
      </c>
      <c r="L729" s="72">
        <v>1301.0899999999999</v>
      </c>
      <c r="M729" s="73">
        <v>1.5131623931623933E-2</v>
      </c>
      <c r="N729" s="71">
        <v>45.234999999999999</v>
      </c>
      <c r="O729" s="71">
        <v>0.68</v>
      </c>
      <c r="P729" s="71">
        <v>907.89743589743603</v>
      </c>
      <c r="Q729" s="220">
        <v>41.07</v>
      </c>
    </row>
    <row r="730" spans="1:17" ht="12.75" customHeight="1" x14ac:dyDescent="0.2">
      <c r="A730" s="444"/>
      <c r="B730" s="197" t="s">
        <v>214</v>
      </c>
      <c r="C730" s="138" t="s">
        <v>213</v>
      </c>
      <c r="D730" s="88">
        <v>10</v>
      </c>
      <c r="E730" s="88" t="s">
        <v>33</v>
      </c>
      <c r="F730" s="123">
        <v>5.5</v>
      </c>
      <c r="G730" s="123">
        <v>0.7</v>
      </c>
      <c r="H730" s="123">
        <v>0</v>
      </c>
      <c r="I730" s="123">
        <v>4.8</v>
      </c>
      <c r="J730" s="123">
        <v>314.2</v>
      </c>
      <c r="K730" s="123">
        <v>4.8</v>
      </c>
      <c r="L730" s="123">
        <v>314.2</v>
      </c>
      <c r="M730" s="124">
        <v>1.523E-2</v>
      </c>
      <c r="N730" s="125">
        <v>43.4</v>
      </c>
      <c r="O730" s="126">
        <v>0.66</v>
      </c>
      <c r="P730" s="126">
        <v>913.97</v>
      </c>
      <c r="Q730" s="427">
        <v>39.67</v>
      </c>
    </row>
    <row r="731" spans="1:17" ht="12.75" customHeight="1" x14ac:dyDescent="0.2">
      <c r="A731" s="444"/>
      <c r="B731" s="198" t="s">
        <v>748</v>
      </c>
      <c r="C731" s="54" t="s">
        <v>738</v>
      </c>
      <c r="D731" s="55">
        <v>4</v>
      </c>
      <c r="E731" s="55">
        <v>1951</v>
      </c>
      <c r="F731" s="56">
        <v>4.423</v>
      </c>
      <c r="G731" s="56">
        <v>0.99748099999999995</v>
      </c>
      <c r="H731" s="56">
        <v>0</v>
      </c>
      <c r="I731" s="56">
        <v>3.4255170000000001</v>
      </c>
      <c r="J731" s="56">
        <v>224.57</v>
      </c>
      <c r="K731" s="56">
        <v>3.4255170000000001</v>
      </c>
      <c r="L731" s="56">
        <v>224.57</v>
      </c>
      <c r="M731" s="127">
        <v>1.5253671461014385E-2</v>
      </c>
      <c r="N731" s="57">
        <v>55.045000000000002</v>
      </c>
      <c r="O731" s="57">
        <v>0.83963834557153683</v>
      </c>
      <c r="P731" s="57">
        <v>915.22028766086305</v>
      </c>
      <c r="Q731" s="58">
        <v>50.378300734292203</v>
      </c>
    </row>
    <row r="732" spans="1:17" ht="12.75" customHeight="1" x14ac:dyDescent="0.2">
      <c r="A732" s="444"/>
      <c r="B732" s="198" t="s">
        <v>107</v>
      </c>
      <c r="C732" s="134" t="s">
        <v>100</v>
      </c>
      <c r="D732" s="78">
        <v>6</v>
      </c>
      <c r="E732" s="81" t="s">
        <v>33</v>
      </c>
      <c r="F732" s="142">
        <v>6.61</v>
      </c>
      <c r="G732" s="142">
        <v>0.96</v>
      </c>
      <c r="H732" s="142">
        <v>0.96</v>
      </c>
      <c r="I732" s="142">
        <v>4.6900000000000004</v>
      </c>
      <c r="J732" s="142">
        <v>305.61</v>
      </c>
      <c r="K732" s="142">
        <v>4.6900000000000004</v>
      </c>
      <c r="L732" s="142">
        <v>305.61</v>
      </c>
      <c r="M732" s="108">
        <v>1.5350000000000001E-2</v>
      </c>
      <c r="N732" s="74">
        <v>56.7</v>
      </c>
      <c r="O732" s="109">
        <v>0.87</v>
      </c>
      <c r="P732" s="109">
        <v>920.78</v>
      </c>
      <c r="Q732" s="222">
        <v>52.21</v>
      </c>
    </row>
    <row r="733" spans="1:17" ht="12.75" customHeight="1" x14ac:dyDescent="0.2">
      <c r="A733" s="444"/>
      <c r="B733" s="198" t="s">
        <v>245</v>
      </c>
      <c r="C733" s="131" t="s">
        <v>539</v>
      </c>
      <c r="D733" s="68">
        <v>4</v>
      </c>
      <c r="E733" s="68" t="s">
        <v>33</v>
      </c>
      <c r="F733" s="77">
        <v>3.9209999999999998</v>
      </c>
      <c r="G733" s="77">
        <v>0</v>
      </c>
      <c r="H733" s="77">
        <v>0</v>
      </c>
      <c r="I733" s="77">
        <v>3.9209999999999998</v>
      </c>
      <c r="J733" s="77">
        <v>253.29</v>
      </c>
      <c r="K733" s="77">
        <v>3.9209999999999998</v>
      </c>
      <c r="L733" s="77">
        <v>253.29</v>
      </c>
      <c r="M733" s="110">
        <v>1.5480279521497099E-2</v>
      </c>
      <c r="N733" s="87">
        <v>72.400000000000006</v>
      </c>
      <c r="O733" s="111">
        <v>1.12077223735639</v>
      </c>
      <c r="P733" s="111">
        <v>928.81677128982585</v>
      </c>
      <c r="Q733" s="219">
        <v>67.246334241383408</v>
      </c>
    </row>
    <row r="734" spans="1:17" ht="12.75" customHeight="1" x14ac:dyDescent="0.2">
      <c r="A734" s="444"/>
      <c r="B734" s="198" t="s">
        <v>245</v>
      </c>
      <c r="C734" s="131" t="s">
        <v>540</v>
      </c>
      <c r="D734" s="68">
        <v>8</v>
      </c>
      <c r="E734" s="68" t="s">
        <v>33</v>
      </c>
      <c r="F734" s="77">
        <v>5.6680000000000001</v>
      </c>
      <c r="G734" s="77">
        <v>0</v>
      </c>
      <c r="H734" s="77">
        <v>0</v>
      </c>
      <c r="I734" s="77">
        <v>5.6680000000000001</v>
      </c>
      <c r="J734" s="77">
        <v>366.13</v>
      </c>
      <c r="K734" s="77">
        <v>5.6680000000000001</v>
      </c>
      <c r="L734" s="77">
        <v>366.13</v>
      </c>
      <c r="M734" s="110">
        <v>1.5480840138748533E-2</v>
      </c>
      <c r="N734" s="87">
        <v>72.400000000000006</v>
      </c>
      <c r="O734" s="111">
        <v>1.1208128260453938</v>
      </c>
      <c r="P734" s="111">
        <v>928.850408324912</v>
      </c>
      <c r="Q734" s="219">
        <v>67.248769562723638</v>
      </c>
    </row>
    <row r="735" spans="1:17" ht="12.75" customHeight="1" x14ac:dyDescent="0.2">
      <c r="A735" s="444"/>
      <c r="B735" s="197" t="s">
        <v>782</v>
      </c>
      <c r="C735" s="92" t="s">
        <v>781</v>
      </c>
      <c r="D735" s="93">
        <v>6</v>
      </c>
      <c r="E735" s="93">
        <v>1959</v>
      </c>
      <c r="F735" s="94">
        <v>6.3339999999999996</v>
      </c>
      <c r="G735" s="94">
        <v>0.50969399999999998</v>
      </c>
      <c r="H735" s="94">
        <v>0.96</v>
      </c>
      <c r="I735" s="94">
        <v>4.864306</v>
      </c>
      <c r="J735" s="94">
        <v>313.25</v>
      </c>
      <c r="K735" s="94">
        <v>4.864306</v>
      </c>
      <c r="L735" s="94">
        <v>313.25</v>
      </c>
      <c r="M735" s="129">
        <v>1.5528510774142058E-2</v>
      </c>
      <c r="N735" s="95">
        <v>70.850000000000009</v>
      </c>
      <c r="O735" s="95">
        <v>1.1001949883479649</v>
      </c>
      <c r="P735" s="95">
        <v>931.71064644852356</v>
      </c>
      <c r="Q735" s="218">
        <v>66.011699300877893</v>
      </c>
    </row>
    <row r="736" spans="1:17" ht="12.75" customHeight="1" x14ac:dyDescent="0.2">
      <c r="A736" s="444"/>
      <c r="B736" s="198" t="s">
        <v>107</v>
      </c>
      <c r="C736" s="135" t="s">
        <v>546</v>
      </c>
      <c r="D736" s="80">
        <v>47</v>
      </c>
      <c r="E736" s="81" t="s">
        <v>33</v>
      </c>
      <c r="F736" s="142">
        <v>34.08</v>
      </c>
      <c r="G736" s="142">
        <v>1.97</v>
      </c>
      <c r="H736" s="142">
        <v>7.23</v>
      </c>
      <c r="I736" s="142">
        <v>24.88</v>
      </c>
      <c r="J736" s="143">
        <v>1586.55</v>
      </c>
      <c r="K736" s="142">
        <v>24.39</v>
      </c>
      <c r="L736" s="142">
        <v>1555.54</v>
      </c>
      <c r="M736" s="108">
        <v>1.5679999999999999E-2</v>
      </c>
      <c r="N736" s="74">
        <v>56.7</v>
      </c>
      <c r="O736" s="109">
        <v>0.89</v>
      </c>
      <c r="P736" s="109">
        <v>940.77</v>
      </c>
      <c r="Q736" s="222">
        <v>53.34</v>
      </c>
    </row>
    <row r="737" spans="1:17" ht="12.75" customHeight="1" x14ac:dyDescent="0.2">
      <c r="A737" s="444"/>
      <c r="B737" s="198" t="s">
        <v>35</v>
      </c>
      <c r="C737" s="131" t="s">
        <v>223</v>
      </c>
      <c r="D737" s="68">
        <v>22</v>
      </c>
      <c r="E737" s="68">
        <v>1990</v>
      </c>
      <c r="F737" s="77">
        <v>47.636299999999999</v>
      </c>
      <c r="G737" s="77">
        <v>22.543299999999999</v>
      </c>
      <c r="H737" s="77">
        <v>2.5497000000000001</v>
      </c>
      <c r="I737" s="77">
        <v>22.543299999999999</v>
      </c>
      <c r="J737" s="77">
        <v>1435.18</v>
      </c>
      <c r="K737" s="77">
        <v>22.543299999999999</v>
      </c>
      <c r="L737" s="77">
        <v>1435.18</v>
      </c>
      <c r="M737" s="110">
        <v>1.5707646427625802E-2</v>
      </c>
      <c r="N737" s="87">
        <v>50.576000000000001</v>
      </c>
      <c r="O737" s="111">
        <v>0.79442992572360249</v>
      </c>
      <c r="P737" s="111">
        <v>942.45878565754811</v>
      </c>
      <c r="Q737" s="219">
        <v>47.665795543416159</v>
      </c>
    </row>
    <row r="738" spans="1:17" ht="12.75" customHeight="1" x14ac:dyDescent="0.2">
      <c r="A738" s="444"/>
      <c r="B738" s="197" t="s">
        <v>214</v>
      </c>
      <c r="C738" s="138" t="s">
        <v>686</v>
      </c>
      <c r="D738" s="88">
        <v>17</v>
      </c>
      <c r="E738" s="88" t="s">
        <v>33</v>
      </c>
      <c r="F738" s="123">
        <v>13.5</v>
      </c>
      <c r="G738" s="123">
        <v>1.2</v>
      </c>
      <c r="H738" s="123">
        <v>0</v>
      </c>
      <c r="I738" s="123">
        <v>12.3</v>
      </c>
      <c r="J738" s="123">
        <v>781.8</v>
      </c>
      <c r="K738" s="123">
        <v>12.3</v>
      </c>
      <c r="L738" s="123">
        <v>781.8</v>
      </c>
      <c r="M738" s="124">
        <v>1.5730000000000001E-2</v>
      </c>
      <c r="N738" s="125">
        <v>43.4</v>
      </c>
      <c r="O738" s="126">
        <v>0.68</v>
      </c>
      <c r="P738" s="126">
        <v>943.96</v>
      </c>
      <c r="Q738" s="427">
        <v>40.97</v>
      </c>
    </row>
    <row r="739" spans="1:17" ht="12.75" customHeight="1" x14ac:dyDescent="0.2">
      <c r="A739" s="444"/>
      <c r="B739" s="197" t="s">
        <v>214</v>
      </c>
      <c r="C739" s="138" t="s">
        <v>687</v>
      </c>
      <c r="D739" s="88">
        <v>7</v>
      </c>
      <c r="E739" s="88" t="s">
        <v>33</v>
      </c>
      <c r="F739" s="123">
        <v>6.7</v>
      </c>
      <c r="G739" s="123">
        <v>0.3</v>
      </c>
      <c r="H739" s="123">
        <v>1.1000000000000001</v>
      </c>
      <c r="I739" s="123">
        <v>5.3</v>
      </c>
      <c r="J739" s="123">
        <v>337.3</v>
      </c>
      <c r="K739" s="123">
        <v>5.3</v>
      </c>
      <c r="L739" s="123">
        <v>337.3</v>
      </c>
      <c r="M739" s="124">
        <v>1.575E-2</v>
      </c>
      <c r="N739" s="125">
        <v>43.4</v>
      </c>
      <c r="O739" s="126">
        <v>0.68</v>
      </c>
      <c r="P739" s="126">
        <v>945.06</v>
      </c>
      <c r="Q739" s="427">
        <v>41.02</v>
      </c>
    </row>
    <row r="740" spans="1:17" ht="12.75" customHeight="1" x14ac:dyDescent="0.2">
      <c r="A740" s="444"/>
      <c r="B740" s="197" t="s">
        <v>29</v>
      </c>
      <c r="C740" s="75" t="s">
        <v>345</v>
      </c>
      <c r="D740" s="67">
        <v>3</v>
      </c>
      <c r="E740" s="67">
        <v>1979</v>
      </c>
      <c r="F740" s="76">
        <v>3.8809999999999998</v>
      </c>
      <c r="G740" s="76">
        <v>0.26100000000000001</v>
      </c>
      <c r="H740" s="76">
        <v>0.71</v>
      </c>
      <c r="I740" s="76">
        <v>2.91</v>
      </c>
      <c r="J740" s="76">
        <v>500.39</v>
      </c>
      <c r="K740" s="76">
        <v>2.91</v>
      </c>
      <c r="L740" s="76">
        <v>184.25</v>
      </c>
      <c r="M740" s="108">
        <f>K740/L740</f>
        <v>1.5793758480325645E-2</v>
      </c>
      <c r="N740" s="74">
        <v>64.745999999999995</v>
      </c>
      <c r="O740" s="109">
        <f>M740*N740</f>
        <v>1.0225826865671641</v>
      </c>
      <c r="P740" s="109">
        <f>M740*60*1000</f>
        <v>947.62550881953871</v>
      </c>
      <c r="Q740" s="222">
        <f>P740*N740/1000</f>
        <v>61.354961194029848</v>
      </c>
    </row>
    <row r="741" spans="1:17" ht="12.75" customHeight="1" x14ac:dyDescent="0.2">
      <c r="A741" s="444"/>
      <c r="B741" s="198" t="s">
        <v>490</v>
      </c>
      <c r="C741" s="75" t="s">
        <v>483</v>
      </c>
      <c r="D741" s="67">
        <v>3</v>
      </c>
      <c r="E741" s="67">
        <v>1933</v>
      </c>
      <c r="F741" s="76">
        <v>5.1883999999999997</v>
      </c>
      <c r="G741" s="76">
        <v>0</v>
      </c>
      <c r="H741" s="76">
        <v>0</v>
      </c>
      <c r="I741" s="76">
        <v>5.1883999999999997</v>
      </c>
      <c r="J741" s="76">
        <v>327.44</v>
      </c>
      <c r="K741" s="76">
        <v>5.1883999999999997</v>
      </c>
      <c r="L741" s="76">
        <v>327.44</v>
      </c>
      <c r="M741" s="108">
        <v>1.5845345712191546E-2</v>
      </c>
      <c r="N741" s="74">
        <v>44.9</v>
      </c>
      <c r="O741" s="109">
        <v>0.71145602247740036</v>
      </c>
      <c r="P741" s="109">
        <v>950.72074273149281</v>
      </c>
      <c r="Q741" s="222">
        <v>42.687361348644025</v>
      </c>
    </row>
    <row r="742" spans="1:17" ht="12.75" customHeight="1" x14ac:dyDescent="0.2">
      <c r="A742" s="444"/>
      <c r="B742" s="198" t="s">
        <v>860</v>
      </c>
      <c r="C742" s="105" t="s">
        <v>858</v>
      </c>
      <c r="D742" s="102">
        <v>17</v>
      </c>
      <c r="E742" s="102">
        <v>1983</v>
      </c>
      <c r="F742" s="103">
        <v>22.757000000000001</v>
      </c>
      <c r="G742" s="103">
        <v>1.477195</v>
      </c>
      <c r="H742" s="103">
        <v>2.88</v>
      </c>
      <c r="I742" s="103">
        <v>18.399805000000001</v>
      </c>
      <c r="J742" s="103">
        <v>1153.81</v>
      </c>
      <c r="K742" s="103">
        <v>18.399805000000001</v>
      </c>
      <c r="L742" s="103">
        <v>1153.81</v>
      </c>
      <c r="M742" s="106">
        <v>1.5946997339249966E-2</v>
      </c>
      <c r="N742" s="104">
        <v>71.722000000000008</v>
      </c>
      <c r="O742" s="104">
        <v>1.1437505431656863</v>
      </c>
      <c r="P742" s="104">
        <v>956.81984035499795</v>
      </c>
      <c r="Q742" s="223">
        <v>68.625032589941171</v>
      </c>
    </row>
    <row r="743" spans="1:17" ht="12.75" customHeight="1" x14ac:dyDescent="0.2">
      <c r="A743" s="444"/>
      <c r="B743" s="198" t="s">
        <v>35</v>
      </c>
      <c r="C743" s="131" t="s">
        <v>426</v>
      </c>
      <c r="D743" s="68">
        <v>9</v>
      </c>
      <c r="E743" s="68" t="s">
        <v>33</v>
      </c>
      <c r="F743" s="77">
        <v>8.2520000000000007</v>
      </c>
      <c r="G743" s="77">
        <v>0</v>
      </c>
      <c r="H743" s="77">
        <v>0</v>
      </c>
      <c r="I743" s="77">
        <v>8.2520000000000007</v>
      </c>
      <c r="J743" s="77">
        <v>513.61</v>
      </c>
      <c r="K743" s="77">
        <v>8.2520000000000007</v>
      </c>
      <c r="L743" s="77">
        <v>513.61</v>
      </c>
      <c r="M743" s="110">
        <v>1.606666536866494E-2</v>
      </c>
      <c r="N743" s="87">
        <v>50.576000000000001</v>
      </c>
      <c r="O743" s="111">
        <v>0.81258766768559798</v>
      </c>
      <c r="P743" s="111">
        <v>963.99992211989638</v>
      </c>
      <c r="Q743" s="219">
        <v>48.755260061135878</v>
      </c>
    </row>
    <row r="744" spans="1:17" ht="12.75" customHeight="1" x14ac:dyDescent="0.2">
      <c r="A744" s="444"/>
      <c r="B744" s="197" t="s">
        <v>146</v>
      </c>
      <c r="C744" s="83" t="s">
        <v>142</v>
      </c>
      <c r="D744" s="82">
        <v>24</v>
      </c>
      <c r="E744" s="82">
        <v>1960</v>
      </c>
      <c r="F744" s="117">
        <v>15.43</v>
      </c>
      <c r="G744" s="117"/>
      <c r="H744" s="117"/>
      <c r="I744" s="117">
        <v>15.43</v>
      </c>
      <c r="J744" s="117">
        <v>956.08</v>
      </c>
      <c r="K744" s="117">
        <v>15.43</v>
      </c>
      <c r="L744" s="117">
        <v>956.08</v>
      </c>
      <c r="M744" s="144">
        <v>1.6138816835411261E-2</v>
      </c>
      <c r="N744" s="116">
        <v>54.173000000000002</v>
      </c>
      <c r="O744" s="116">
        <v>0.87428812442473425</v>
      </c>
      <c r="P744" s="116">
        <v>968.32901012467573</v>
      </c>
      <c r="Q744" s="225">
        <v>52.457287465484058</v>
      </c>
    </row>
    <row r="745" spans="1:17" ht="12.75" customHeight="1" x14ac:dyDescent="0.2">
      <c r="A745" s="444"/>
      <c r="B745" s="198" t="s">
        <v>197</v>
      </c>
      <c r="C745" s="136" t="s">
        <v>578</v>
      </c>
      <c r="D745" s="84">
        <v>40</v>
      </c>
      <c r="E745" s="84">
        <v>1984</v>
      </c>
      <c r="F745" s="86">
        <v>41.531999999999996</v>
      </c>
      <c r="G745" s="86">
        <v>2.91</v>
      </c>
      <c r="H745" s="86">
        <v>5.76</v>
      </c>
      <c r="I745" s="86">
        <v>32.862000000000002</v>
      </c>
      <c r="J745" s="86">
        <v>2237.98</v>
      </c>
      <c r="K745" s="86">
        <v>32.186</v>
      </c>
      <c r="L745" s="86">
        <v>1982.29</v>
      </c>
      <c r="M745" s="118">
        <v>1.6236776657300396E-2</v>
      </c>
      <c r="N745" s="119">
        <v>68.233999999999995</v>
      </c>
      <c r="O745" s="120">
        <v>1.107900218434235</v>
      </c>
      <c r="P745" s="120">
        <v>974.20659943802377</v>
      </c>
      <c r="Q745" s="221">
        <v>66.474013106054102</v>
      </c>
    </row>
    <row r="746" spans="1:17" ht="12.75" customHeight="1" x14ac:dyDescent="0.2">
      <c r="A746" s="444"/>
      <c r="B746" s="197" t="s">
        <v>214</v>
      </c>
      <c r="C746" s="138" t="s">
        <v>212</v>
      </c>
      <c r="D746" s="88">
        <v>4</v>
      </c>
      <c r="E746" s="88" t="s">
        <v>33</v>
      </c>
      <c r="F746" s="123">
        <v>3.7</v>
      </c>
      <c r="G746" s="123">
        <v>0.5</v>
      </c>
      <c r="H746" s="123">
        <v>0.6</v>
      </c>
      <c r="I746" s="123">
        <v>2.6</v>
      </c>
      <c r="J746" s="123">
        <v>162.9</v>
      </c>
      <c r="K746" s="123">
        <v>2.6</v>
      </c>
      <c r="L746" s="123">
        <v>162.9</v>
      </c>
      <c r="M746" s="124">
        <v>1.626E-2</v>
      </c>
      <c r="N746" s="125">
        <v>43.4</v>
      </c>
      <c r="O746" s="126">
        <v>0.71</v>
      </c>
      <c r="P746" s="126">
        <v>975.38</v>
      </c>
      <c r="Q746" s="427">
        <v>42.33</v>
      </c>
    </row>
    <row r="747" spans="1:17" ht="12.75" customHeight="1" x14ac:dyDescent="0.2">
      <c r="A747" s="444"/>
      <c r="B747" s="197" t="s">
        <v>146</v>
      </c>
      <c r="C747" s="83" t="s">
        <v>138</v>
      </c>
      <c r="D747" s="82">
        <v>7</v>
      </c>
      <c r="E747" s="82">
        <v>1955</v>
      </c>
      <c r="F747" s="117">
        <v>5.36</v>
      </c>
      <c r="G747" s="117"/>
      <c r="H747" s="117"/>
      <c r="I747" s="117">
        <v>5.36</v>
      </c>
      <c r="J747" s="117">
        <v>326.22000000000003</v>
      </c>
      <c r="K747" s="117">
        <v>5.36</v>
      </c>
      <c r="L747" s="117">
        <v>326.22000000000003</v>
      </c>
      <c r="M747" s="144">
        <v>1.6430629636441665E-2</v>
      </c>
      <c r="N747" s="116">
        <v>54.173000000000002</v>
      </c>
      <c r="O747" s="116">
        <v>0.89009649929495438</v>
      </c>
      <c r="P747" s="116">
        <v>985.83777818649992</v>
      </c>
      <c r="Q747" s="225">
        <v>53.405789957697266</v>
      </c>
    </row>
    <row r="748" spans="1:17" ht="12.75" customHeight="1" x14ac:dyDescent="0.2">
      <c r="A748" s="444"/>
      <c r="B748" s="198" t="s">
        <v>490</v>
      </c>
      <c r="C748" s="75" t="s">
        <v>485</v>
      </c>
      <c r="D748" s="67">
        <v>12</v>
      </c>
      <c r="E748" s="67">
        <v>1961</v>
      </c>
      <c r="F748" s="76">
        <v>10.6393</v>
      </c>
      <c r="G748" s="76">
        <v>1.4790000000000001</v>
      </c>
      <c r="H748" s="76">
        <v>0.12</v>
      </c>
      <c r="I748" s="76">
        <v>9.0403000000000002</v>
      </c>
      <c r="J748" s="76">
        <v>548.89</v>
      </c>
      <c r="K748" s="76">
        <v>9.0403000000000002</v>
      </c>
      <c r="L748" s="76">
        <v>548.89</v>
      </c>
      <c r="M748" s="108">
        <v>1.6470148845852541E-2</v>
      </c>
      <c r="N748" s="74">
        <v>44.9</v>
      </c>
      <c r="O748" s="109">
        <v>0.73950968317877908</v>
      </c>
      <c r="P748" s="109">
        <v>988.20893075115248</v>
      </c>
      <c r="Q748" s="222">
        <v>44.370580990726744</v>
      </c>
    </row>
    <row r="749" spans="1:17" ht="12.75" customHeight="1" x14ac:dyDescent="0.2">
      <c r="A749" s="444"/>
      <c r="B749" s="198" t="s">
        <v>748</v>
      </c>
      <c r="C749" s="54" t="s">
        <v>735</v>
      </c>
      <c r="D749" s="55">
        <v>47</v>
      </c>
      <c r="E749" s="55" t="s">
        <v>33</v>
      </c>
      <c r="F749" s="56">
        <v>36.018000000000001</v>
      </c>
      <c r="G749" s="56">
        <v>5.042967</v>
      </c>
      <c r="H749" s="56">
        <v>0</v>
      </c>
      <c r="I749" s="56">
        <v>30.97503</v>
      </c>
      <c r="J749" s="56">
        <v>1879.63</v>
      </c>
      <c r="K749" s="56">
        <v>30.97503</v>
      </c>
      <c r="L749" s="56">
        <v>1879.63</v>
      </c>
      <c r="M749" s="127">
        <v>1.6479323058261466E-2</v>
      </c>
      <c r="N749" s="57">
        <v>55.045000000000002</v>
      </c>
      <c r="O749" s="57">
        <v>0.90710433774200239</v>
      </c>
      <c r="P749" s="57">
        <v>988.75938349568787</v>
      </c>
      <c r="Q749" s="58">
        <v>54.426260264520138</v>
      </c>
    </row>
    <row r="750" spans="1:17" ht="12.75" customHeight="1" x14ac:dyDescent="0.2">
      <c r="A750" s="444"/>
      <c r="B750" s="198" t="s">
        <v>748</v>
      </c>
      <c r="C750" s="54" t="s">
        <v>736</v>
      </c>
      <c r="D750" s="55">
        <v>60</v>
      </c>
      <c r="E750" s="55">
        <v>1981</v>
      </c>
      <c r="F750" s="56">
        <v>70.98</v>
      </c>
      <c r="G750" s="56">
        <v>9.3469200000000008</v>
      </c>
      <c r="H750" s="56">
        <v>9.6</v>
      </c>
      <c r="I750" s="56">
        <v>52.033079999999998</v>
      </c>
      <c r="J750" s="56">
        <v>3139.2</v>
      </c>
      <c r="K750" s="56">
        <v>52.033079999999998</v>
      </c>
      <c r="L750" s="56">
        <v>3139.2</v>
      </c>
      <c r="M750" s="127">
        <v>1.6575267584097858E-2</v>
      </c>
      <c r="N750" s="57">
        <v>55.045000000000002</v>
      </c>
      <c r="O750" s="57">
        <v>0.91238560416666659</v>
      </c>
      <c r="P750" s="57">
        <v>994.51605504587144</v>
      </c>
      <c r="Q750" s="58">
        <v>54.743136249999999</v>
      </c>
    </row>
    <row r="751" spans="1:17" ht="12.75" customHeight="1" x14ac:dyDescent="0.2">
      <c r="A751" s="444"/>
      <c r="B751" s="198" t="s">
        <v>107</v>
      </c>
      <c r="C751" s="135" t="s">
        <v>102</v>
      </c>
      <c r="D751" s="78">
        <v>39</v>
      </c>
      <c r="E751" s="79" t="s">
        <v>33</v>
      </c>
      <c r="F751" s="142">
        <v>26.23</v>
      </c>
      <c r="G751" s="142">
        <v>1.76</v>
      </c>
      <c r="H751" s="142">
        <v>4.84</v>
      </c>
      <c r="I751" s="142">
        <v>19.63</v>
      </c>
      <c r="J751" s="143">
        <v>1183.53</v>
      </c>
      <c r="K751" s="142">
        <v>19.63</v>
      </c>
      <c r="L751" s="143">
        <v>1183.53</v>
      </c>
      <c r="M751" s="108">
        <v>1.6590000000000001E-2</v>
      </c>
      <c r="N751" s="74">
        <v>56.7</v>
      </c>
      <c r="O751" s="109">
        <v>0.94</v>
      </c>
      <c r="P751" s="109">
        <v>995.16</v>
      </c>
      <c r="Q751" s="222">
        <v>56.43</v>
      </c>
    </row>
    <row r="752" spans="1:17" ht="12.75" customHeight="1" x14ac:dyDescent="0.2">
      <c r="A752" s="444"/>
      <c r="B752" s="198" t="s">
        <v>565</v>
      </c>
      <c r="C752" s="131" t="s">
        <v>559</v>
      </c>
      <c r="D752" s="68">
        <v>24</v>
      </c>
      <c r="E752" s="68">
        <v>1964</v>
      </c>
      <c r="F752" s="77">
        <v>19.753000999999998</v>
      </c>
      <c r="G752" s="77">
        <v>1.00149</v>
      </c>
      <c r="H752" s="77">
        <v>0.69</v>
      </c>
      <c r="I752" s="77">
        <v>18.061510999999999</v>
      </c>
      <c r="J752" s="77">
        <v>1088.51</v>
      </c>
      <c r="K752" s="77">
        <v>18.061510999999999</v>
      </c>
      <c r="L752" s="77">
        <v>1088.51</v>
      </c>
      <c r="M752" s="110">
        <v>1.6592875582217895E-2</v>
      </c>
      <c r="N752" s="87">
        <v>52.756</v>
      </c>
      <c r="O752" s="111">
        <v>0.8753737442154873</v>
      </c>
      <c r="P752" s="111">
        <v>995.57253493307371</v>
      </c>
      <c r="Q752" s="219">
        <v>52.522424652929239</v>
      </c>
    </row>
    <row r="753" spans="1:17" ht="12.75" customHeight="1" x14ac:dyDescent="0.2">
      <c r="A753" s="444"/>
      <c r="B753" s="198" t="s">
        <v>107</v>
      </c>
      <c r="C753" s="135" t="s">
        <v>101</v>
      </c>
      <c r="D753" s="78">
        <v>19</v>
      </c>
      <c r="E753" s="81" t="s">
        <v>33</v>
      </c>
      <c r="F753" s="142">
        <v>12.89</v>
      </c>
      <c r="G753" s="142">
        <v>1.27</v>
      </c>
      <c r="H753" s="142">
        <v>0.49</v>
      </c>
      <c r="I753" s="142">
        <v>11.13</v>
      </c>
      <c r="J753" s="143">
        <v>670.33</v>
      </c>
      <c r="K753" s="142">
        <v>11.13</v>
      </c>
      <c r="L753" s="143">
        <v>670.33</v>
      </c>
      <c r="M753" s="108">
        <v>1.66E-2</v>
      </c>
      <c r="N753" s="74">
        <v>56.7</v>
      </c>
      <c r="O753" s="109">
        <v>0.94</v>
      </c>
      <c r="P753" s="109">
        <v>996.23</v>
      </c>
      <c r="Q753" s="222">
        <v>56.49</v>
      </c>
    </row>
    <row r="754" spans="1:17" ht="12.75" customHeight="1" x14ac:dyDescent="0.2">
      <c r="A754" s="444"/>
      <c r="B754" s="198" t="s">
        <v>748</v>
      </c>
      <c r="C754" s="54" t="s">
        <v>739</v>
      </c>
      <c r="D754" s="55">
        <v>4</v>
      </c>
      <c r="E754" s="55">
        <v>1963</v>
      </c>
      <c r="F754" s="56">
        <v>3.0779999999999998</v>
      </c>
      <c r="G754" s="56">
        <v>0.52654800000000002</v>
      </c>
      <c r="H754" s="56">
        <v>0.04</v>
      </c>
      <c r="I754" s="56">
        <v>2.5114529999999999</v>
      </c>
      <c r="J754" s="56">
        <v>150.99</v>
      </c>
      <c r="K754" s="56">
        <v>2.5114529999999999</v>
      </c>
      <c r="L754" s="56">
        <v>150.99</v>
      </c>
      <c r="M754" s="127">
        <v>1.6633240611961055E-2</v>
      </c>
      <c r="N754" s="57">
        <v>55.045000000000002</v>
      </c>
      <c r="O754" s="57">
        <v>0.91557672948539637</v>
      </c>
      <c r="P754" s="57">
        <v>997.99443671766335</v>
      </c>
      <c r="Q754" s="58">
        <v>54.934603769123783</v>
      </c>
    </row>
    <row r="755" spans="1:17" ht="12.75" customHeight="1" x14ac:dyDescent="0.2">
      <c r="A755" s="444"/>
      <c r="B755" s="198" t="s">
        <v>245</v>
      </c>
      <c r="C755" s="131" t="s">
        <v>541</v>
      </c>
      <c r="D755" s="68">
        <v>4</v>
      </c>
      <c r="E755" s="68" t="s">
        <v>33</v>
      </c>
      <c r="F755" s="77">
        <v>3.2810000000000001</v>
      </c>
      <c r="G755" s="77">
        <v>0.10199999999999999</v>
      </c>
      <c r="H755" s="77">
        <v>0.64</v>
      </c>
      <c r="I755" s="77">
        <v>2.5390000000000001</v>
      </c>
      <c r="J755" s="77">
        <v>151.85</v>
      </c>
      <c r="K755" s="77">
        <v>2.5390000000000001</v>
      </c>
      <c r="L755" s="77">
        <v>151.85</v>
      </c>
      <c r="M755" s="110">
        <v>1.6720447810339153E-2</v>
      </c>
      <c r="N755" s="87">
        <v>72.400000000000006</v>
      </c>
      <c r="O755" s="111">
        <v>1.2105604214685548</v>
      </c>
      <c r="P755" s="111">
        <v>1003.2268686203491</v>
      </c>
      <c r="Q755" s="219">
        <v>72.633625288113279</v>
      </c>
    </row>
    <row r="756" spans="1:17" ht="12.75" customHeight="1" x14ac:dyDescent="0.2">
      <c r="A756" s="444"/>
      <c r="B756" s="198" t="s">
        <v>107</v>
      </c>
      <c r="C756" s="135" t="s">
        <v>103</v>
      </c>
      <c r="D756" s="78">
        <v>16</v>
      </c>
      <c r="E756" s="81" t="s">
        <v>33</v>
      </c>
      <c r="F756" s="142">
        <v>19.77</v>
      </c>
      <c r="G756" s="142">
        <v>1.71</v>
      </c>
      <c r="H756" s="142">
        <v>2.3199999999999998</v>
      </c>
      <c r="I756" s="142">
        <v>15.74</v>
      </c>
      <c r="J756" s="143">
        <v>939.96</v>
      </c>
      <c r="K756" s="142">
        <v>14.6</v>
      </c>
      <c r="L756" s="143">
        <v>872.36</v>
      </c>
      <c r="M756" s="108">
        <v>1.6740000000000001E-2</v>
      </c>
      <c r="N756" s="74">
        <v>56.7</v>
      </c>
      <c r="O756" s="109">
        <v>0.95</v>
      </c>
      <c r="P756" s="109">
        <v>1004.17</v>
      </c>
      <c r="Q756" s="222">
        <v>56.94</v>
      </c>
    </row>
    <row r="757" spans="1:17" ht="12.75" customHeight="1" x14ac:dyDescent="0.2">
      <c r="A757" s="444"/>
      <c r="B757" s="198" t="s">
        <v>565</v>
      </c>
      <c r="C757" s="131" t="s">
        <v>560</v>
      </c>
      <c r="D757" s="68">
        <v>20</v>
      </c>
      <c r="E757" s="68">
        <v>1983</v>
      </c>
      <c r="F757" s="77">
        <v>22.703001</v>
      </c>
      <c r="G757" s="77">
        <v>2.0556899999999998</v>
      </c>
      <c r="H757" s="77">
        <v>3.2</v>
      </c>
      <c r="I757" s="77">
        <v>17.447310999999999</v>
      </c>
      <c r="J757" s="77">
        <v>1040.3900000000001</v>
      </c>
      <c r="K757" s="77">
        <v>17.447310999999999</v>
      </c>
      <c r="L757" s="77">
        <v>1040.3900000000001</v>
      </c>
      <c r="M757" s="110">
        <v>1.6769971837484018E-2</v>
      </c>
      <c r="N757" s="87">
        <v>52.756</v>
      </c>
      <c r="O757" s="111">
        <v>0.88471663425830682</v>
      </c>
      <c r="P757" s="111">
        <v>1006.198310249041</v>
      </c>
      <c r="Q757" s="219">
        <v>53.082998055498408</v>
      </c>
    </row>
    <row r="758" spans="1:17" ht="12.75" customHeight="1" x14ac:dyDescent="0.2">
      <c r="A758" s="444"/>
      <c r="B758" s="198" t="s">
        <v>565</v>
      </c>
      <c r="C758" s="131" t="s">
        <v>561</v>
      </c>
      <c r="D758" s="68">
        <v>14</v>
      </c>
      <c r="E758" s="68">
        <v>1969</v>
      </c>
      <c r="F758" s="77">
        <v>14.958</v>
      </c>
      <c r="G758" s="77">
        <v>1.2650399999999999</v>
      </c>
      <c r="H758" s="77">
        <v>1.573</v>
      </c>
      <c r="I758" s="77">
        <v>12.119960000000001</v>
      </c>
      <c r="J758" s="77">
        <v>717.57</v>
      </c>
      <c r="K758" s="77">
        <v>12.119960000000001</v>
      </c>
      <c r="L758" s="77">
        <v>717.57</v>
      </c>
      <c r="M758" s="110">
        <v>1.6890282481151663E-2</v>
      </c>
      <c r="N758" s="87">
        <v>52.756</v>
      </c>
      <c r="O758" s="111">
        <v>0.89106374257563714</v>
      </c>
      <c r="P758" s="111">
        <v>1013.4169488690999</v>
      </c>
      <c r="Q758" s="219">
        <v>53.463824554538228</v>
      </c>
    </row>
    <row r="759" spans="1:17" ht="12.75" customHeight="1" x14ac:dyDescent="0.2">
      <c r="A759" s="444"/>
      <c r="B759" s="198" t="s">
        <v>748</v>
      </c>
      <c r="C759" s="54" t="s">
        <v>737</v>
      </c>
      <c r="D759" s="55">
        <v>32</v>
      </c>
      <c r="E759" s="55">
        <v>1960</v>
      </c>
      <c r="F759" s="56">
        <v>24.190999999999999</v>
      </c>
      <c r="G759" s="56">
        <v>3.3430330000000001</v>
      </c>
      <c r="H759" s="56">
        <v>0.32</v>
      </c>
      <c r="I759" s="56">
        <v>20.527968999999999</v>
      </c>
      <c r="J759" s="56">
        <v>1214.6199999999999</v>
      </c>
      <c r="K759" s="56">
        <v>20.527968999999999</v>
      </c>
      <c r="L759" s="56">
        <v>1214.6199999999999</v>
      </c>
      <c r="M759" s="127">
        <v>1.6900733562760371E-2</v>
      </c>
      <c r="N759" s="57">
        <v>55.045000000000002</v>
      </c>
      <c r="O759" s="57">
        <v>0.93030087896214464</v>
      </c>
      <c r="P759" s="57">
        <v>1014.0440137656221</v>
      </c>
      <c r="Q759" s="58">
        <v>55.818052737728671</v>
      </c>
    </row>
    <row r="760" spans="1:17" ht="12.75" customHeight="1" x14ac:dyDescent="0.2">
      <c r="A760" s="444"/>
      <c r="B760" s="198" t="s">
        <v>197</v>
      </c>
      <c r="C760" s="136" t="s">
        <v>270</v>
      </c>
      <c r="D760" s="84">
        <v>5</v>
      </c>
      <c r="E760" s="84">
        <v>1932</v>
      </c>
      <c r="F760" s="86">
        <v>4.5430000000000001</v>
      </c>
      <c r="G760" s="86">
        <v>0.17</v>
      </c>
      <c r="H760" s="86">
        <v>0.08</v>
      </c>
      <c r="I760" s="86">
        <v>4.2930000000000001</v>
      </c>
      <c r="J760" s="86">
        <v>253.41</v>
      </c>
      <c r="K760" s="86">
        <v>2.7690000000000001</v>
      </c>
      <c r="L760" s="86">
        <v>163.44</v>
      </c>
      <c r="M760" s="118">
        <v>1.694199706314244E-2</v>
      </c>
      <c r="N760" s="119">
        <v>68.233999999999995</v>
      </c>
      <c r="O760" s="120">
        <v>1.1560202276064611</v>
      </c>
      <c r="P760" s="120">
        <v>1016.5198237885464</v>
      </c>
      <c r="Q760" s="221">
        <v>69.361213656387676</v>
      </c>
    </row>
    <row r="761" spans="1:17" ht="12.75" customHeight="1" x14ac:dyDescent="0.2">
      <c r="A761" s="444"/>
      <c r="B761" s="198" t="s">
        <v>63</v>
      </c>
      <c r="C761" s="131" t="s">
        <v>514</v>
      </c>
      <c r="D761" s="68">
        <v>109</v>
      </c>
      <c r="E761" s="68" t="s">
        <v>33</v>
      </c>
      <c r="F761" s="77"/>
      <c r="G761" s="77">
        <v>3.9780000000000002</v>
      </c>
      <c r="H761" s="77">
        <v>16.38</v>
      </c>
      <c r="I761" s="77">
        <v>43.421999</v>
      </c>
      <c r="J761" s="77">
        <v>2560.75</v>
      </c>
      <c r="K761" s="77">
        <v>43.421999</v>
      </c>
      <c r="L761" s="77">
        <v>2560.75</v>
      </c>
      <c r="M761" s="110">
        <v>1.6956750561358976E-2</v>
      </c>
      <c r="N761" s="87">
        <v>49.2</v>
      </c>
      <c r="O761" s="111">
        <v>0.83427212761886171</v>
      </c>
      <c r="P761" s="111">
        <v>1017.4050336815386</v>
      </c>
      <c r="Q761" s="219">
        <v>50.056327657131703</v>
      </c>
    </row>
    <row r="762" spans="1:17" ht="12.75" customHeight="1" x14ac:dyDescent="0.2">
      <c r="A762" s="444"/>
      <c r="B762" s="197" t="s">
        <v>29</v>
      </c>
      <c r="C762" s="75" t="s">
        <v>344</v>
      </c>
      <c r="D762" s="67">
        <v>8</v>
      </c>
      <c r="E762" s="67">
        <v>1987</v>
      </c>
      <c r="F762" s="76">
        <v>5.9240000000000004</v>
      </c>
      <c r="G762" s="76">
        <v>0.58699999999999997</v>
      </c>
      <c r="H762" s="76">
        <v>7.0000000000000007E-2</v>
      </c>
      <c r="I762" s="76">
        <v>5.266</v>
      </c>
      <c r="J762" s="76">
        <v>334.89</v>
      </c>
      <c r="K762" s="76">
        <v>5.266</v>
      </c>
      <c r="L762" s="76">
        <v>310.43</v>
      </c>
      <c r="M762" s="108">
        <f>K762/L762</f>
        <v>1.6963566665592886E-2</v>
      </c>
      <c r="N762" s="74">
        <v>64.745999999999995</v>
      </c>
      <c r="O762" s="109">
        <f>M762*N762</f>
        <v>1.0983230873304768</v>
      </c>
      <c r="P762" s="109">
        <f>M762*60*1000</f>
        <v>1017.8139999355731</v>
      </c>
      <c r="Q762" s="222">
        <f>P762*N762/1000</f>
        <v>65.899385239828604</v>
      </c>
    </row>
    <row r="763" spans="1:17" ht="12.75" customHeight="1" x14ac:dyDescent="0.2">
      <c r="A763" s="444"/>
      <c r="B763" s="198" t="s">
        <v>245</v>
      </c>
      <c r="C763" s="131" t="s">
        <v>542</v>
      </c>
      <c r="D763" s="68">
        <v>15</v>
      </c>
      <c r="E763" s="68" t="s">
        <v>33</v>
      </c>
      <c r="F763" s="77">
        <v>9.3550000000000004</v>
      </c>
      <c r="G763" s="77">
        <v>0.68799999999999994</v>
      </c>
      <c r="H763" s="77">
        <v>0.13900000000000001</v>
      </c>
      <c r="I763" s="77">
        <v>8.5280000000000005</v>
      </c>
      <c r="J763" s="77">
        <v>502.04</v>
      </c>
      <c r="K763" s="77">
        <v>8.5280000000000005</v>
      </c>
      <c r="L763" s="77">
        <v>502.04</v>
      </c>
      <c r="M763" s="110">
        <v>1.6986694287307785E-2</v>
      </c>
      <c r="N763" s="87">
        <v>72.400000000000006</v>
      </c>
      <c r="O763" s="111">
        <v>1.2298366664010838</v>
      </c>
      <c r="P763" s="111">
        <v>1019.201657238467</v>
      </c>
      <c r="Q763" s="219">
        <v>73.790199984065012</v>
      </c>
    </row>
    <row r="764" spans="1:17" ht="12.75" customHeight="1" x14ac:dyDescent="0.2">
      <c r="A764" s="444"/>
      <c r="B764" s="198" t="s">
        <v>565</v>
      </c>
      <c r="C764" s="131" t="s">
        <v>257</v>
      </c>
      <c r="D764" s="68">
        <v>8</v>
      </c>
      <c r="E764" s="68">
        <v>1952</v>
      </c>
      <c r="F764" s="77">
        <v>3.573</v>
      </c>
      <c r="G764" s="77">
        <v>0</v>
      </c>
      <c r="H764" s="77">
        <v>0</v>
      </c>
      <c r="I764" s="77">
        <v>3.573</v>
      </c>
      <c r="J764" s="77">
        <v>209.16</v>
      </c>
      <c r="K764" s="77">
        <v>3.573</v>
      </c>
      <c r="L764" s="77">
        <v>209.16</v>
      </c>
      <c r="M764" s="110">
        <v>1.7082616179001722E-2</v>
      </c>
      <c r="N764" s="87">
        <v>52.756</v>
      </c>
      <c r="O764" s="111">
        <v>0.90121049913941487</v>
      </c>
      <c r="P764" s="111">
        <v>1024.9569707401033</v>
      </c>
      <c r="Q764" s="219">
        <v>54.072629948364892</v>
      </c>
    </row>
    <row r="765" spans="1:17" ht="12.75" customHeight="1" x14ac:dyDescent="0.2">
      <c r="A765" s="444"/>
      <c r="B765" s="441" t="s">
        <v>24</v>
      </c>
      <c r="C765" s="75" t="s">
        <v>308</v>
      </c>
      <c r="D765" s="67">
        <v>6</v>
      </c>
      <c r="E765" s="67" t="s">
        <v>28</v>
      </c>
      <c r="F765" s="76">
        <f>+G765+H765+I765</f>
        <v>2.7759990000000001</v>
      </c>
      <c r="G765" s="76">
        <v>8.3055000000000004E-2</v>
      </c>
      <c r="H765" s="76">
        <v>0.02</v>
      </c>
      <c r="I765" s="76">
        <v>2.6729440000000002</v>
      </c>
      <c r="J765" s="76">
        <v>156.38999999999999</v>
      </c>
      <c r="K765" s="76">
        <v>2.6729440000000002</v>
      </c>
      <c r="L765" s="76">
        <v>156.38999999999999</v>
      </c>
      <c r="M765" s="108">
        <f>K765/L765</f>
        <v>1.7091527591278216E-2</v>
      </c>
      <c r="N765" s="74">
        <v>60.930999999999997</v>
      </c>
      <c r="O765" s="109">
        <f>M765*N765</f>
        <v>1.041403867664173</v>
      </c>
      <c r="P765" s="109">
        <f>M765*60*1000</f>
        <v>1025.491655476693</v>
      </c>
      <c r="Q765" s="222">
        <f>P765*N765/1000</f>
        <v>62.484232059850378</v>
      </c>
    </row>
    <row r="766" spans="1:17" ht="12.75" customHeight="1" x14ac:dyDescent="0.2">
      <c r="A766" s="444"/>
      <c r="B766" s="198" t="s">
        <v>490</v>
      </c>
      <c r="C766" s="75" t="s">
        <v>486</v>
      </c>
      <c r="D766" s="67">
        <v>17</v>
      </c>
      <c r="E766" s="67">
        <v>1997</v>
      </c>
      <c r="F766" s="76">
        <v>16.4696</v>
      </c>
      <c r="G766" s="76">
        <v>2.4742999999999999</v>
      </c>
      <c r="H766" s="76">
        <v>0</v>
      </c>
      <c r="I766" s="76">
        <v>13.9962</v>
      </c>
      <c r="J766" s="76">
        <v>818.09</v>
      </c>
      <c r="K766" s="76">
        <v>13.9962</v>
      </c>
      <c r="L766" s="76">
        <v>818.09</v>
      </c>
      <c r="M766" s="108">
        <v>1.7108386607830435E-2</v>
      </c>
      <c r="N766" s="74">
        <v>44.9</v>
      </c>
      <c r="O766" s="109">
        <v>0.76816655869158645</v>
      </c>
      <c r="P766" s="109">
        <v>1026.5031964698262</v>
      </c>
      <c r="Q766" s="222">
        <v>46.089993521495195</v>
      </c>
    </row>
    <row r="767" spans="1:17" ht="12.75" customHeight="1" x14ac:dyDescent="0.2">
      <c r="A767" s="444"/>
      <c r="B767" s="198" t="s">
        <v>565</v>
      </c>
      <c r="C767" s="131" t="s">
        <v>562</v>
      </c>
      <c r="D767" s="68">
        <v>24</v>
      </c>
      <c r="E767" s="68">
        <v>1967</v>
      </c>
      <c r="F767" s="77">
        <v>21.774001000000002</v>
      </c>
      <c r="G767" s="77">
        <v>1.9766250000000001</v>
      </c>
      <c r="H767" s="77">
        <v>0.63900000000000001</v>
      </c>
      <c r="I767" s="77">
        <v>19.158376000000001</v>
      </c>
      <c r="J767" s="77">
        <v>1119.6199999999999</v>
      </c>
      <c r="K767" s="77">
        <v>19.158376000000001</v>
      </c>
      <c r="L767" s="77">
        <v>1119.6199999999999</v>
      </c>
      <c r="M767" s="110">
        <v>1.7111498544148909E-2</v>
      </c>
      <c r="N767" s="87">
        <v>52.756</v>
      </c>
      <c r="O767" s="111">
        <v>0.90273421719511981</v>
      </c>
      <c r="P767" s="111">
        <v>1026.6899126489345</v>
      </c>
      <c r="Q767" s="219">
        <v>54.164053031707191</v>
      </c>
    </row>
    <row r="768" spans="1:17" ht="12.75" customHeight="1" x14ac:dyDescent="0.2">
      <c r="A768" s="444"/>
      <c r="B768" s="198" t="s">
        <v>565</v>
      </c>
      <c r="C768" s="131" t="s">
        <v>259</v>
      </c>
      <c r="D768" s="68">
        <v>6</v>
      </c>
      <c r="E768" s="68">
        <v>1936</v>
      </c>
      <c r="F768" s="77">
        <v>5.5179999999999998</v>
      </c>
      <c r="G768" s="77">
        <v>0.89601699999999995</v>
      </c>
      <c r="H768" s="77">
        <v>0.06</v>
      </c>
      <c r="I768" s="77">
        <v>4.5619829999999997</v>
      </c>
      <c r="J768" s="77">
        <v>266.57</v>
      </c>
      <c r="K768" s="77">
        <v>4.5619829999999997</v>
      </c>
      <c r="L768" s="77">
        <v>266.57</v>
      </c>
      <c r="M768" s="110">
        <v>1.7113639944479873E-2</v>
      </c>
      <c r="N768" s="87">
        <v>52.756</v>
      </c>
      <c r="O768" s="111">
        <v>0.90284718891098015</v>
      </c>
      <c r="P768" s="111">
        <v>1026.8183966687923</v>
      </c>
      <c r="Q768" s="219">
        <v>54.170831334658807</v>
      </c>
    </row>
    <row r="769" spans="1:17" ht="12.75" customHeight="1" x14ac:dyDescent="0.2">
      <c r="A769" s="444"/>
      <c r="B769" s="198" t="s">
        <v>884</v>
      </c>
      <c r="C769" s="105" t="s">
        <v>882</v>
      </c>
      <c r="D769" s="102">
        <v>6</v>
      </c>
      <c r="E769" s="102">
        <v>1910</v>
      </c>
      <c r="F769" s="103">
        <v>6.5860000000000003</v>
      </c>
      <c r="G769" s="103">
        <v>0.40799999999999997</v>
      </c>
      <c r="H769" s="103">
        <v>0.96</v>
      </c>
      <c r="I769" s="103">
        <v>5.218</v>
      </c>
      <c r="J769" s="103">
        <v>303.89999999999998</v>
      </c>
      <c r="K769" s="103">
        <v>5.218</v>
      </c>
      <c r="L769" s="103">
        <v>303.89999999999998</v>
      </c>
      <c r="M769" s="106">
        <v>1.7170121750575848E-2</v>
      </c>
      <c r="N769" s="104">
        <v>87.853999999999999</v>
      </c>
      <c r="O769" s="104">
        <v>1.5084638762750906</v>
      </c>
      <c r="P769" s="104">
        <v>1030.2073050345509</v>
      </c>
      <c r="Q769" s="223">
        <v>90.507832576505436</v>
      </c>
    </row>
    <row r="770" spans="1:17" ht="12.75" customHeight="1" x14ac:dyDescent="0.2">
      <c r="A770" s="444"/>
      <c r="B770" s="441" t="s">
        <v>24</v>
      </c>
      <c r="C770" s="75" t="s">
        <v>309</v>
      </c>
      <c r="D770" s="67">
        <v>8</v>
      </c>
      <c r="E770" s="67" t="s">
        <v>28</v>
      </c>
      <c r="F770" s="76">
        <f>+G770+H770+I770</f>
        <v>6.2169999999999996</v>
      </c>
      <c r="G770" s="76">
        <v>0</v>
      </c>
      <c r="H770" s="76">
        <v>0</v>
      </c>
      <c r="I770" s="76">
        <v>6.2169999999999996</v>
      </c>
      <c r="J770" s="76">
        <v>360.37</v>
      </c>
      <c r="K770" s="76">
        <v>6.218</v>
      </c>
      <c r="L770" s="76">
        <v>360.37</v>
      </c>
      <c r="M770" s="108">
        <f>K770/L770</f>
        <v>1.7254488442434164E-2</v>
      </c>
      <c r="N770" s="74">
        <v>60.930999999999997</v>
      </c>
      <c r="O770" s="109">
        <f>M770*N770</f>
        <v>1.0513332352859559</v>
      </c>
      <c r="P770" s="109">
        <f>M770*60*1000</f>
        <v>1035.2693065460498</v>
      </c>
      <c r="Q770" s="222">
        <f>P770*N770/1000</f>
        <v>63.079994117157362</v>
      </c>
    </row>
    <row r="771" spans="1:17" ht="12.75" customHeight="1" x14ac:dyDescent="0.2">
      <c r="A771" s="444"/>
      <c r="B771" s="197" t="s">
        <v>214</v>
      </c>
      <c r="C771" s="138" t="s">
        <v>211</v>
      </c>
      <c r="D771" s="88">
        <v>6</v>
      </c>
      <c r="E771" s="88" t="s">
        <v>33</v>
      </c>
      <c r="F771" s="123">
        <v>7</v>
      </c>
      <c r="G771" s="123">
        <v>0.6</v>
      </c>
      <c r="H771" s="123">
        <v>0.8</v>
      </c>
      <c r="I771" s="123">
        <v>5.6</v>
      </c>
      <c r="J771" s="123">
        <v>323.7</v>
      </c>
      <c r="K771" s="123">
        <v>5.6</v>
      </c>
      <c r="L771" s="123">
        <v>323.7</v>
      </c>
      <c r="M771" s="124">
        <v>1.7260000000000001E-2</v>
      </c>
      <c r="N771" s="125">
        <v>43.4</v>
      </c>
      <c r="O771" s="126">
        <v>0.75</v>
      </c>
      <c r="P771" s="126">
        <v>1035.81</v>
      </c>
      <c r="Q771" s="427">
        <v>44.95</v>
      </c>
    </row>
    <row r="772" spans="1:17" ht="12.75" customHeight="1" x14ac:dyDescent="0.2">
      <c r="A772" s="444"/>
      <c r="B772" s="198" t="s">
        <v>565</v>
      </c>
      <c r="C772" s="131" t="s">
        <v>563</v>
      </c>
      <c r="D772" s="68">
        <v>8</v>
      </c>
      <c r="E772" s="68">
        <v>1961</v>
      </c>
      <c r="F772" s="77">
        <v>6.7469990000000006</v>
      </c>
      <c r="G772" s="77">
        <v>0.36897000000000002</v>
      </c>
      <c r="H772" s="77">
        <v>0.91900000000000004</v>
      </c>
      <c r="I772" s="77">
        <v>5.4590290000000001</v>
      </c>
      <c r="J772" s="77">
        <v>316.22000000000003</v>
      </c>
      <c r="K772" s="77">
        <v>5.4590290000000001</v>
      </c>
      <c r="L772" s="77">
        <v>316.22000000000003</v>
      </c>
      <c r="M772" s="110">
        <v>1.7263389412434379E-2</v>
      </c>
      <c r="N772" s="87">
        <v>52.756</v>
      </c>
      <c r="O772" s="111">
        <v>0.91074737184238808</v>
      </c>
      <c r="P772" s="111">
        <v>1035.8033647460627</v>
      </c>
      <c r="Q772" s="219">
        <v>54.644842310543282</v>
      </c>
    </row>
    <row r="773" spans="1:17" ht="12.75" customHeight="1" x14ac:dyDescent="0.2">
      <c r="A773" s="444"/>
      <c r="B773" s="198" t="s">
        <v>197</v>
      </c>
      <c r="C773" s="136" t="s">
        <v>194</v>
      </c>
      <c r="D773" s="84">
        <v>12</v>
      </c>
      <c r="E773" s="84">
        <v>1965</v>
      </c>
      <c r="F773" s="86">
        <v>10.007999999999999</v>
      </c>
      <c r="G773" s="86">
        <v>0.49299999999999999</v>
      </c>
      <c r="H773" s="86">
        <v>0.192</v>
      </c>
      <c r="I773" s="86">
        <v>9.3230000000000004</v>
      </c>
      <c r="J773" s="86">
        <v>537.54999999999995</v>
      </c>
      <c r="K773" s="86">
        <v>8.5890000000000004</v>
      </c>
      <c r="L773" s="86">
        <v>495.2</v>
      </c>
      <c r="M773" s="118">
        <v>1.7344507269789984E-2</v>
      </c>
      <c r="N773" s="119">
        <v>68.233999999999995</v>
      </c>
      <c r="O773" s="120">
        <v>1.1834851090468497</v>
      </c>
      <c r="P773" s="120">
        <v>1040.670436187399</v>
      </c>
      <c r="Q773" s="221">
        <v>71.009106542810969</v>
      </c>
    </row>
    <row r="774" spans="1:17" ht="12.75" customHeight="1" x14ac:dyDescent="0.2">
      <c r="A774" s="444"/>
      <c r="B774" s="197" t="s">
        <v>29</v>
      </c>
      <c r="C774" s="75" t="s">
        <v>343</v>
      </c>
      <c r="D774" s="67">
        <v>6</v>
      </c>
      <c r="E774" s="67">
        <v>1977</v>
      </c>
      <c r="F774" s="76">
        <v>5.5819999999999999</v>
      </c>
      <c r="G774" s="76">
        <v>0.28699999999999998</v>
      </c>
      <c r="H774" s="76">
        <v>0.05</v>
      </c>
      <c r="I774" s="76">
        <v>5.2450000000000001</v>
      </c>
      <c r="J774" s="76">
        <v>412.09</v>
      </c>
      <c r="K774" s="76">
        <v>5.2450000000000001</v>
      </c>
      <c r="L774" s="76">
        <v>301.83</v>
      </c>
      <c r="M774" s="108">
        <f>K774/L774</f>
        <v>1.7377331610509229E-2</v>
      </c>
      <c r="N774" s="74">
        <v>64.745999999999995</v>
      </c>
      <c r="O774" s="109">
        <f>M774*N774</f>
        <v>1.1251127124540306</v>
      </c>
      <c r="P774" s="109">
        <f>M774*60*1000</f>
        <v>1042.6398966305537</v>
      </c>
      <c r="Q774" s="222">
        <f>P774*N774/1000</f>
        <v>67.506762747241822</v>
      </c>
    </row>
    <row r="775" spans="1:17" ht="12.75" customHeight="1" x14ac:dyDescent="0.2">
      <c r="A775" s="444"/>
      <c r="B775" s="197" t="s">
        <v>146</v>
      </c>
      <c r="C775" s="83" t="s">
        <v>139</v>
      </c>
      <c r="D775" s="82">
        <v>8</v>
      </c>
      <c r="E775" s="82">
        <v>1976</v>
      </c>
      <c r="F775" s="117">
        <v>7.04</v>
      </c>
      <c r="G775" s="117"/>
      <c r="H775" s="117"/>
      <c r="I775" s="117">
        <v>7.04</v>
      </c>
      <c r="J775" s="117">
        <v>404.24</v>
      </c>
      <c r="K775" s="117">
        <v>7.04</v>
      </c>
      <c r="L775" s="117">
        <v>404.24</v>
      </c>
      <c r="M775" s="144">
        <v>1.7415396793983771E-2</v>
      </c>
      <c r="N775" s="116">
        <v>54.173000000000002</v>
      </c>
      <c r="O775" s="116">
        <v>0.94344429052048284</v>
      </c>
      <c r="P775" s="116">
        <v>1044.9238076390263</v>
      </c>
      <c r="Q775" s="225">
        <v>56.606657431228967</v>
      </c>
    </row>
    <row r="776" spans="1:17" ht="12.75" customHeight="1" x14ac:dyDescent="0.2">
      <c r="A776" s="444"/>
      <c r="B776" s="198" t="s">
        <v>37</v>
      </c>
      <c r="C776" s="132" t="s">
        <v>429</v>
      </c>
      <c r="D776" s="69">
        <v>9</v>
      </c>
      <c r="E776" s="69" t="s">
        <v>224</v>
      </c>
      <c r="F776" s="112">
        <v>9.3010000000000002</v>
      </c>
      <c r="G776" s="112">
        <v>0</v>
      </c>
      <c r="H776" s="112">
        <v>0</v>
      </c>
      <c r="I776" s="112">
        <v>9.3010000000000002</v>
      </c>
      <c r="J776" s="112">
        <v>533.78</v>
      </c>
      <c r="K776" s="112">
        <v>9.3010000000000002</v>
      </c>
      <c r="L776" s="112">
        <v>533.78</v>
      </c>
      <c r="M776" s="114">
        <v>1.7424781745288321E-2</v>
      </c>
      <c r="N776" s="113">
        <v>58.75</v>
      </c>
      <c r="O776" s="115">
        <v>1.0237059275356888</v>
      </c>
      <c r="P776" s="115">
        <v>1045.4869047172992</v>
      </c>
      <c r="Q776" s="428">
        <v>61.422355652141334</v>
      </c>
    </row>
    <row r="777" spans="1:17" ht="12.75" customHeight="1" x14ac:dyDescent="0.2">
      <c r="A777" s="444"/>
      <c r="B777" s="198" t="s">
        <v>197</v>
      </c>
      <c r="C777" s="136" t="s">
        <v>190</v>
      </c>
      <c r="D777" s="84">
        <v>12</v>
      </c>
      <c r="E777" s="84">
        <v>1960</v>
      </c>
      <c r="F777" s="86">
        <v>12.768000000000001</v>
      </c>
      <c r="G777" s="86">
        <v>1.08</v>
      </c>
      <c r="H777" s="86">
        <v>1.92</v>
      </c>
      <c r="I777" s="86">
        <v>9.7620000000000005</v>
      </c>
      <c r="J777" s="86">
        <v>557.91</v>
      </c>
      <c r="K777" s="86">
        <v>7.391</v>
      </c>
      <c r="L777" s="86">
        <v>422.39</v>
      </c>
      <c r="M777" s="118">
        <v>1.7498046828760151E-2</v>
      </c>
      <c r="N777" s="119">
        <v>68.233999999999995</v>
      </c>
      <c r="O777" s="120">
        <v>1.19396172731362</v>
      </c>
      <c r="P777" s="120">
        <v>1049.8828097256089</v>
      </c>
      <c r="Q777" s="221">
        <v>71.6377036388172</v>
      </c>
    </row>
    <row r="778" spans="1:17" ht="12.75" customHeight="1" x14ac:dyDescent="0.2">
      <c r="A778" s="444"/>
      <c r="B778" s="197" t="s">
        <v>32</v>
      </c>
      <c r="C778" s="131" t="s">
        <v>392</v>
      </c>
      <c r="D778" s="68">
        <v>24</v>
      </c>
      <c r="E778" s="68">
        <v>1981</v>
      </c>
      <c r="F778" s="77">
        <v>22.393000000000001</v>
      </c>
      <c r="G778" s="77">
        <v>1.0369999999999999</v>
      </c>
      <c r="H778" s="77">
        <v>3.84</v>
      </c>
      <c r="I778" s="77">
        <v>17.515999999999998</v>
      </c>
      <c r="J778" s="77">
        <v>996.18</v>
      </c>
      <c r="K778" s="77">
        <v>17.515999999999998</v>
      </c>
      <c r="L778" s="77">
        <v>996.18</v>
      </c>
      <c r="M778" s="110">
        <v>1.7583167700616353E-2</v>
      </c>
      <c r="N778" s="87">
        <v>63</v>
      </c>
      <c r="O778" s="111">
        <v>1.1077395651388302</v>
      </c>
      <c r="P778" s="111">
        <v>1054.9900620369813</v>
      </c>
      <c r="Q778" s="219">
        <v>66.464373908329819</v>
      </c>
    </row>
    <row r="779" spans="1:17" ht="12.75" customHeight="1" x14ac:dyDescent="0.2">
      <c r="A779" s="444"/>
      <c r="B779" s="197" t="s">
        <v>449</v>
      </c>
      <c r="C779" s="133" t="s">
        <v>54</v>
      </c>
      <c r="D779" s="70">
        <v>77</v>
      </c>
      <c r="E779" s="70">
        <v>1960</v>
      </c>
      <c r="F779" s="72">
        <v>28.71</v>
      </c>
      <c r="G779" s="141">
        <v>5.3</v>
      </c>
      <c r="H779" s="141">
        <v>1.1499999999999999</v>
      </c>
      <c r="I779" s="72">
        <v>22.26</v>
      </c>
      <c r="J779" s="72">
        <v>1264.2</v>
      </c>
      <c r="K779" s="72">
        <v>21.989013289036546</v>
      </c>
      <c r="L779" s="72">
        <v>1248.81</v>
      </c>
      <c r="M779" s="73">
        <v>1.7607973421926913E-2</v>
      </c>
      <c r="N779" s="71">
        <v>45.234999999999999</v>
      </c>
      <c r="O779" s="71">
        <v>0.8</v>
      </c>
      <c r="P779" s="71">
        <v>1056.4784053156147</v>
      </c>
      <c r="Q779" s="220">
        <v>47.79</v>
      </c>
    </row>
    <row r="780" spans="1:17" ht="12.75" customHeight="1" x14ac:dyDescent="0.2">
      <c r="A780" s="444"/>
      <c r="B780" s="197" t="s">
        <v>146</v>
      </c>
      <c r="C780" s="83" t="s">
        <v>141</v>
      </c>
      <c r="D780" s="82">
        <v>16</v>
      </c>
      <c r="E780" s="82">
        <v>1964</v>
      </c>
      <c r="F780" s="117">
        <v>10.7</v>
      </c>
      <c r="G780" s="117"/>
      <c r="H780" s="117"/>
      <c r="I780" s="117">
        <v>10.7</v>
      </c>
      <c r="J780" s="117">
        <v>606.77</v>
      </c>
      <c r="K780" s="117">
        <v>10.7</v>
      </c>
      <c r="L780" s="117">
        <v>606.77</v>
      </c>
      <c r="M780" s="144">
        <v>1.763435898281062E-2</v>
      </c>
      <c r="N780" s="116">
        <v>54.173000000000002</v>
      </c>
      <c r="O780" s="116">
        <v>0.95530612917579982</v>
      </c>
      <c r="P780" s="116">
        <v>1058.0615389686373</v>
      </c>
      <c r="Q780" s="225">
        <v>57.318367750547992</v>
      </c>
    </row>
    <row r="781" spans="1:17" ht="12.75" customHeight="1" x14ac:dyDescent="0.2">
      <c r="A781" s="444"/>
      <c r="B781" s="441" t="s">
        <v>24</v>
      </c>
      <c r="C781" s="75" t="s">
        <v>310</v>
      </c>
      <c r="D781" s="67">
        <v>15</v>
      </c>
      <c r="E781" s="67" t="s">
        <v>28</v>
      </c>
      <c r="F781" s="76">
        <f>+G781+H781+I781</f>
        <v>8.7799990000000001</v>
      </c>
      <c r="G781" s="76">
        <v>0</v>
      </c>
      <c r="H781" s="76">
        <v>0</v>
      </c>
      <c r="I781" s="76">
        <v>8.7799990000000001</v>
      </c>
      <c r="J781" s="76">
        <v>496.54</v>
      </c>
      <c r="K781" s="76">
        <v>8.7799990000000001</v>
      </c>
      <c r="L781" s="76">
        <v>496.54</v>
      </c>
      <c r="M781" s="108">
        <f>K781/L781</f>
        <v>1.7682359930720586E-2</v>
      </c>
      <c r="N781" s="74">
        <v>60.930999999999997</v>
      </c>
      <c r="O781" s="109">
        <f>M781*N781</f>
        <v>1.0774038729387359</v>
      </c>
      <c r="P781" s="109">
        <f>M781*60*1000</f>
        <v>1060.9415958432351</v>
      </c>
      <c r="Q781" s="222">
        <f>P781*N781/1000</f>
        <v>64.644232376324155</v>
      </c>
    </row>
    <row r="782" spans="1:17" ht="12.75" customHeight="1" x14ac:dyDescent="0.2">
      <c r="A782" s="444"/>
      <c r="B782" s="198" t="s">
        <v>565</v>
      </c>
      <c r="C782" s="131" t="s">
        <v>564</v>
      </c>
      <c r="D782" s="68">
        <v>8</v>
      </c>
      <c r="E782" s="68">
        <v>1961</v>
      </c>
      <c r="F782" s="77">
        <v>6.4550000000000001</v>
      </c>
      <c r="G782" s="77">
        <v>0</v>
      </c>
      <c r="H782" s="77">
        <v>0</v>
      </c>
      <c r="I782" s="77">
        <v>6.4550000000000001</v>
      </c>
      <c r="J782" s="77">
        <v>360.49</v>
      </c>
      <c r="K782" s="77">
        <v>6.4550000000000001</v>
      </c>
      <c r="L782" s="77">
        <v>360.49</v>
      </c>
      <c r="M782" s="110">
        <v>1.7906183250575605E-2</v>
      </c>
      <c r="N782" s="87">
        <v>52.756</v>
      </c>
      <c r="O782" s="111">
        <v>0.94465860356736664</v>
      </c>
      <c r="P782" s="111">
        <v>1074.3709950345365</v>
      </c>
      <c r="Q782" s="219">
        <v>56.67951621404201</v>
      </c>
    </row>
    <row r="783" spans="1:17" ht="12.75" customHeight="1" x14ac:dyDescent="0.2">
      <c r="A783" s="444"/>
      <c r="B783" s="441" t="s">
        <v>24</v>
      </c>
      <c r="C783" s="75" t="s">
        <v>311</v>
      </c>
      <c r="D783" s="67">
        <v>24</v>
      </c>
      <c r="E783" s="67" t="s">
        <v>28</v>
      </c>
      <c r="F783" s="76">
        <f>+G783+H783+I783</f>
        <v>22.130001999999998</v>
      </c>
      <c r="G783" s="76">
        <v>1.138228</v>
      </c>
      <c r="H783" s="76">
        <v>1.87</v>
      </c>
      <c r="I783" s="76">
        <v>19.121773999999998</v>
      </c>
      <c r="J783" s="76">
        <v>1067.26</v>
      </c>
      <c r="K783" s="76">
        <v>19.121773999999998</v>
      </c>
      <c r="L783" s="76">
        <v>1067.26</v>
      </c>
      <c r="M783" s="108">
        <f>K783/L783</f>
        <v>1.791669696231471E-2</v>
      </c>
      <c r="N783" s="74">
        <v>60.930999999999997</v>
      </c>
      <c r="O783" s="109">
        <f>M783*N783</f>
        <v>1.0916822626107976</v>
      </c>
      <c r="P783" s="109">
        <f>M783*60*1000</f>
        <v>1075.0018177388827</v>
      </c>
      <c r="Q783" s="222">
        <f>P783*N783/1000</f>
        <v>65.500935756647863</v>
      </c>
    </row>
    <row r="784" spans="1:17" ht="12.75" customHeight="1" x14ac:dyDescent="0.2">
      <c r="A784" s="444"/>
      <c r="B784" s="198" t="s">
        <v>181</v>
      </c>
      <c r="C784" s="137" t="s">
        <v>177</v>
      </c>
      <c r="D784" s="85">
        <v>8</v>
      </c>
      <c r="E784" s="85">
        <v>1962</v>
      </c>
      <c r="F784" s="121">
        <v>7.3</v>
      </c>
      <c r="G784" s="121">
        <v>0.5</v>
      </c>
      <c r="H784" s="121">
        <v>1.3</v>
      </c>
      <c r="I784" s="121">
        <v>5.5</v>
      </c>
      <c r="J784" s="121">
        <v>354.74</v>
      </c>
      <c r="K784" s="121">
        <v>5.5</v>
      </c>
      <c r="L784" s="121">
        <v>305.78699999999998</v>
      </c>
      <c r="M784" s="118">
        <v>1.7986376137638291E-2</v>
      </c>
      <c r="N784" s="119">
        <v>58.3</v>
      </c>
      <c r="O784" s="120">
        <v>1.0486057288243122</v>
      </c>
      <c r="P784" s="120">
        <v>1079.1825682582974</v>
      </c>
      <c r="Q784" s="221">
        <v>62.916343729458738</v>
      </c>
    </row>
    <row r="785" spans="1:17" ht="12.75" customHeight="1" x14ac:dyDescent="0.2">
      <c r="A785" s="444"/>
      <c r="B785" s="198" t="s">
        <v>37</v>
      </c>
      <c r="C785" s="132" t="s">
        <v>36</v>
      </c>
      <c r="D785" s="69">
        <v>35</v>
      </c>
      <c r="E785" s="69" t="s">
        <v>224</v>
      </c>
      <c r="F785" s="112">
        <v>22.18</v>
      </c>
      <c r="G785" s="112">
        <v>0</v>
      </c>
      <c r="H785" s="112">
        <v>0</v>
      </c>
      <c r="I785" s="112">
        <v>22.18</v>
      </c>
      <c r="J785" s="112">
        <v>1229.69</v>
      </c>
      <c r="K785" s="112">
        <v>22.18</v>
      </c>
      <c r="L785" s="112">
        <v>1229.69</v>
      </c>
      <c r="M785" s="114">
        <v>1.8037066252470133E-2</v>
      </c>
      <c r="N785" s="113">
        <v>58.75</v>
      </c>
      <c r="O785" s="115">
        <v>1.0596776423326202</v>
      </c>
      <c r="P785" s="115">
        <v>1082.223975148208</v>
      </c>
      <c r="Q785" s="428">
        <v>63.580658539957213</v>
      </c>
    </row>
    <row r="786" spans="1:17" ht="12.75" customHeight="1" x14ac:dyDescent="0.2">
      <c r="A786" s="444"/>
      <c r="B786" s="198" t="s">
        <v>107</v>
      </c>
      <c r="C786" s="135" t="s">
        <v>104</v>
      </c>
      <c r="D786" s="78">
        <v>4</v>
      </c>
      <c r="E786" s="81" t="s">
        <v>33</v>
      </c>
      <c r="F786" s="142">
        <v>5.27</v>
      </c>
      <c r="G786" s="142">
        <v>0.73</v>
      </c>
      <c r="H786" s="142">
        <v>0.64</v>
      </c>
      <c r="I786" s="142">
        <v>3.9</v>
      </c>
      <c r="J786" s="143">
        <v>215.91</v>
      </c>
      <c r="K786" s="142">
        <v>3.9</v>
      </c>
      <c r="L786" s="143">
        <v>215.91</v>
      </c>
      <c r="M786" s="108">
        <v>1.806E-2</v>
      </c>
      <c r="N786" s="74">
        <v>56.7</v>
      </c>
      <c r="O786" s="109">
        <v>1.02</v>
      </c>
      <c r="P786" s="109">
        <v>1083.78</v>
      </c>
      <c r="Q786" s="222">
        <v>61.45</v>
      </c>
    </row>
    <row r="787" spans="1:17" ht="12.75" customHeight="1" x14ac:dyDescent="0.2">
      <c r="A787" s="444"/>
      <c r="B787" s="197" t="s">
        <v>898</v>
      </c>
      <c r="C787" s="107" t="s">
        <v>902</v>
      </c>
      <c r="D787" s="98">
        <v>20</v>
      </c>
      <c r="E787" s="98">
        <v>1968</v>
      </c>
      <c r="F787" s="99">
        <v>14.971</v>
      </c>
      <c r="G787" s="99">
        <v>0</v>
      </c>
      <c r="H787" s="99">
        <v>0</v>
      </c>
      <c r="I787" s="99">
        <v>14.970997000000001</v>
      </c>
      <c r="J787" s="99">
        <v>828.47</v>
      </c>
      <c r="K787" s="99">
        <v>14.970997000000001</v>
      </c>
      <c r="L787" s="99">
        <v>828.47</v>
      </c>
      <c r="M787" s="100">
        <v>1.8070656752809396E-2</v>
      </c>
      <c r="N787" s="101">
        <v>59.514000000000003</v>
      </c>
      <c r="O787" s="101">
        <v>1.0754570659866984</v>
      </c>
      <c r="P787" s="101">
        <v>1084.2394051685637</v>
      </c>
      <c r="Q787" s="224">
        <v>64.527423959201911</v>
      </c>
    </row>
    <row r="788" spans="1:17" ht="12.75" customHeight="1" x14ac:dyDescent="0.2">
      <c r="A788" s="444"/>
      <c r="B788" s="197" t="s">
        <v>449</v>
      </c>
      <c r="C788" s="133" t="s">
        <v>49</v>
      </c>
      <c r="D788" s="70">
        <v>118</v>
      </c>
      <c r="E788" s="70">
        <v>1961</v>
      </c>
      <c r="F788" s="72">
        <v>59.16</v>
      </c>
      <c r="G788" s="141">
        <v>11.79</v>
      </c>
      <c r="H788" s="141"/>
      <c r="I788" s="72">
        <v>47.37</v>
      </c>
      <c r="J788" s="72">
        <v>2620.0300000000002</v>
      </c>
      <c r="K788" s="72">
        <v>47.37</v>
      </c>
      <c r="L788" s="72">
        <v>2620.0300000000002</v>
      </c>
      <c r="M788" s="73">
        <v>1.8079945649477295E-2</v>
      </c>
      <c r="N788" s="71">
        <v>45.234999999999999</v>
      </c>
      <c r="O788" s="71">
        <v>0.82</v>
      </c>
      <c r="P788" s="71">
        <v>1084.7967389686378</v>
      </c>
      <c r="Q788" s="220">
        <v>49.07</v>
      </c>
    </row>
    <row r="789" spans="1:17" ht="12.75" customHeight="1" x14ac:dyDescent="0.2">
      <c r="A789" s="444"/>
      <c r="B789" s="198" t="s">
        <v>884</v>
      </c>
      <c r="C789" s="105" t="s">
        <v>883</v>
      </c>
      <c r="D789" s="102">
        <v>6</v>
      </c>
      <c r="E789" s="102">
        <v>1930</v>
      </c>
      <c r="F789" s="103">
        <v>5.8780000000000001</v>
      </c>
      <c r="G789" s="103">
        <v>0.255</v>
      </c>
      <c r="H789" s="103">
        <v>0.8</v>
      </c>
      <c r="I789" s="103">
        <v>4.8230000000000004</v>
      </c>
      <c r="J789" s="103">
        <v>266.7</v>
      </c>
      <c r="K789" s="103">
        <v>4.8230000000000004</v>
      </c>
      <c r="L789" s="103">
        <v>266.7</v>
      </c>
      <c r="M789" s="106">
        <v>1.8083989501312337E-2</v>
      </c>
      <c r="N789" s="104">
        <v>87.853999999999999</v>
      </c>
      <c r="O789" s="104">
        <v>1.588750813648294</v>
      </c>
      <c r="P789" s="104">
        <v>1085.0393700787401</v>
      </c>
      <c r="Q789" s="223">
        <v>95.325048818897628</v>
      </c>
    </row>
    <row r="790" spans="1:17" ht="12.75" customHeight="1" x14ac:dyDescent="0.2">
      <c r="A790" s="444"/>
      <c r="B790" s="198" t="s">
        <v>63</v>
      </c>
      <c r="C790" s="131" t="s">
        <v>61</v>
      </c>
      <c r="D790" s="68">
        <v>12</v>
      </c>
      <c r="E790" s="68" t="s">
        <v>33</v>
      </c>
      <c r="F790" s="77"/>
      <c r="G790" s="77">
        <v>0.255</v>
      </c>
      <c r="H790" s="77">
        <v>1.92</v>
      </c>
      <c r="I790" s="77">
        <v>9.8350010000000001</v>
      </c>
      <c r="J790" s="77">
        <v>540.32000000000005</v>
      </c>
      <c r="K790" s="77">
        <v>9.8350010000000001</v>
      </c>
      <c r="L790" s="77">
        <v>540.32000000000005</v>
      </c>
      <c r="M790" s="110">
        <v>1.8202178338762212E-2</v>
      </c>
      <c r="N790" s="87">
        <v>49.2</v>
      </c>
      <c r="O790" s="111">
        <v>0.89554717426710084</v>
      </c>
      <c r="P790" s="111">
        <v>1092.1307003257327</v>
      </c>
      <c r="Q790" s="219">
        <v>53.732830456026051</v>
      </c>
    </row>
    <row r="791" spans="1:17" ht="12.75" customHeight="1" x14ac:dyDescent="0.2">
      <c r="A791" s="444"/>
      <c r="B791" s="198" t="s">
        <v>565</v>
      </c>
      <c r="C791" s="131" t="s">
        <v>158</v>
      </c>
      <c r="D791" s="68">
        <v>8</v>
      </c>
      <c r="E791" s="68">
        <v>1959</v>
      </c>
      <c r="F791" s="77">
        <v>6.5519999999999996</v>
      </c>
      <c r="G791" s="77">
        <v>0</v>
      </c>
      <c r="H791" s="77">
        <v>0</v>
      </c>
      <c r="I791" s="77">
        <v>6.5519999999999996</v>
      </c>
      <c r="J791" s="77">
        <v>359.86</v>
      </c>
      <c r="K791" s="77">
        <v>6.5519999999999996</v>
      </c>
      <c r="L791" s="77">
        <v>359.86</v>
      </c>
      <c r="M791" s="110">
        <v>1.8207080531317733E-2</v>
      </c>
      <c r="N791" s="87">
        <v>52.756</v>
      </c>
      <c r="O791" s="111">
        <v>0.96053274051019832</v>
      </c>
      <c r="P791" s="111">
        <v>1092.424831879064</v>
      </c>
      <c r="Q791" s="219">
        <v>57.631964430611902</v>
      </c>
    </row>
    <row r="792" spans="1:17" ht="12.75" customHeight="1" x14ac:dyDescent="0.2">
      <c r="A792" s="444"/>
      <c r="B792" s="197" t="s">
        <v>449</v>
      </c>
      <c r="C792" s="133" t="s">
        <v>56</v>
      </c>
      <c r="D792" s="70">
        <v>25</v>
      </c>
      <c r="E792" s="70">
        <v>1957</v>
      </c>
      <c r="F792" s="72">
        <v>28.52</v>
      </c>
      <c r="G792" s="141"/>
      <c r="H792" s="141"/>
      <c r="I792" s="72">
        <v>28.52</v>
      </c>
      <c r="J792" s="72">
        <v>1561.46</v>
      </c>
      <c r="K792" s="72">
        <v>28.52</v>
      </c>
      <c r="L792" s="72">
        <v>1561.46</v>
      </c>
      <c r="M792" s="73">
        <v>1.8264957155482688E-2</v>
      </c>
      <c r="N792" s="71">
        <v>45.234999999999999</v>
      </c>
      <c r="O792" s="71">
        <v>0.83</v>
      </c>
      <c r="P792" s="71">
        <v>1095.8974293289612</v>
      </c>
      <c r="Q792" s="220">
        <v>49.57</v>
      </c>
    </row>
    <row r="793" spans="1:17" ht="12.75" customHeight="1" x14ac:dyDescent="0.2">
      <c r="A793" s="444"/>
      <c r="B793" s="198" t="s">
        <v>197</v>
      </c>
      <c r="C793" s="136" t="s">
        <v>189</v>
      </c>
      <c r="D793" s="84">
        <v>4</v>
      </c>
      <c r="E793" s="84">
        <v>1950</v>
      </c>
      <c r="F793" s="86">
        <v>5.3680000000000003</v>
      </c>
      <c r="G793" s="86">
        <v>1.19</v>
      </c>
      <c r="H793" s="86">
        <v>0.64</v>
      </c>
      <c r="I793" s="86">
        <v>3.5379999999999998</v>
      </c>
      <c r="J793" s="86">
        <v>193.31</v>
      </c>
      <c r="K793" s="86">
        <v>3.5379999999999998</v>
      </c>
      <c r="L793" s="86">
        <v>193.31</v>
      </c>
      <c r="M793" s="118">
        <v>1.8302208887279497E-2</v>
      </c>
      <c r="N793" s="119">
        <v>68.233999999999995</v>
      </c>
      <c r="O793" s="120">
        <v>1.2488329212146292</v>
      </c>
      <c r="P793" s="120">
        <v>1098.1325332367696</v>
      </c>
      <c r="Q793" s="221">
        <v>74.929975272877741</v>
      </c>
    </row>
    <row r="794" spans="1:17" ht="12.75" customHeight="1" x14ac:dyDescent="0.2">
      <c r="A794" s="444"/>
      <c r="B794" s="198" t="s">
        <v>197</v>
      </c>
      <c r="C794" s="136" t="s">
        <v>193</v>
      </c>
      <c r="D794" s="84">
        <v>8</v>
      </c>
      <c r="E794" s="84">
        <v>1965</v>
      </c>
      <c r="F794" s="86">
        <v>8.1300000000000008</v>
      </c>
      <c r="G794" s="86">
        <v>0.56699999999999995</v>
      </c>
      <c r="H794" s="86">
        <v>0.128</v>
      </c>
      <c r="I794" s="86">
        <v>7.4349999999999996</v>
      </c>
      <c r="J794" s="86">
        <v>406.23</v>
      </c>
      <c r="K794" s="86">
        <v>6.5640000000000001</v>
      </c>
      <c r="L794" s="86">
        <v>358.6</v>
      </c>
      <c r="M794" s="118">
        <v>1.8304517568321247E-2</v>
      </c>
      <c r="N794" s="119">
        <v>68.233999999999995</v>
      </c>
      <c r="O794" s="120">
        <v>1.2489904517568318</v>
      </c>
      <c r="P794" s="120">
        <v>1098.2710540992748</v>
      </c>
      <c r="Q794" s="221">
        <v>74.939427105409905</v>
      </c>
    </row>
    <row r="795" spans="1:17" ht="12.75" customHeight="1" x14ac:dyDescent="0.2">
      <c r="A795" s="444"/>
      <c r="B795" s="198" t="s">
        <v>287</v>
      </c>
      <c r="C795" s="136" t="s">
        <v>661</v>
      </c>
      <c r="D795" s="84">
        <v>9</v>
      </c>
      <c r="E795" s="84">
        <v>1958</v>
      </c>
      <c r="F795" s="86">
        <v>3.8</v>
      </c>
      <c r="G795" s="86">
        <v>0</v>
      </c>
      <c r="H795" s="86">
        <v>0</v>
      </c>
      <c r="I795" s="86">
        <v>3.8</v>
      </c>
      <c r="J795" s="86">
        <v>206.92</v>
      </c>
      <c r="K795" s="86">
        <v>3.8</v>
      </c>
      <c r="L795" s="86">
        <v>206.92</v>
      </c>
      <c r="M795" s="118">
        <v>1.8364585346994009E-2</v>
      </c>
      <c r="N795" s="119">
        <v>71.7</v>
      </c>
      <c r="O795" s="120">
        <v>1.3167407693794706</v>
      </c>
      <c r="P795" s="120">
        <v>1101.8751208196404</v>
      </c>
      <c r="Q795" s="221">
        <v>79.004446162768218</v>
      </c>
    </row>
    <row r="796" spans="1:17" ht="12.75" customHeight="1" x14ac:dyDescent="0.2">
      <c r="A796" s="444"/>
      <c r="B796" s="197" t="s">
        <v>199</v>
      </c>
      <c r="C796" s="131" t="s">
        <v>631</v>
      </c>
      <c r="D796" s="68">
        <v>18</v>
      </c>
      <c r="E796" s="68">
        <v>1975</v>
      </c>
      <c r="F796" s="77">
        <v>11.263</v>
      </c>
      <c r="G796" s="77">
        <v>0.75785999999999998</v>
      </c>
      <c r="H796" s="77">
        <v>0.17</v>
      </c>
      <c r="I796" s="77">
        <v>10.335140000000001</v>
      </c>
      <c r="J796" s="77">
        <v>561.87</v>
      </c>
      <c r="K796" s="77">
        <v>10.335000000000001</v>
      </c>
      <c r="L796" s="77">
        <v>561.87</v>
      </c>
      <c r="M796" s="110">
        <v>1.8393934540018156E-2</v>
      </c>
      <c r="N796" s="87">
        <v>46.43</v>
      </c>
      <c r="O796" s="111">
        <v>0.85403038069304293</v>
      </c>
      <c r="P796" s="111">
        <v>1103.6360724010895</v>
      </c>
      <c r="Q796" s="219">
        <v>51.241822841582582</v>
      </c>
    </row>
    <row r="797" spans="1:17" ht="12.75" customHeight="1" x14ac:dyDescent="0.2">
      <c r="A797" s="444"/>
      <c r="B797" s="198" t="s">
        <v>37</v>
      </c>
      <c r="C797" s="132" t="s">
        <v>430</v>
      </c>
      <c r="D797" s="69">
        <v>8</v>
      </c>
      <c r="E797" s="69" t="s">
        <v>224</v>
      </c>
      <c r="F797" s="112">
        <v>6.976</v>
      </c>
      <c r="G797" s="112">
        <v>0</v>
      </c>
      <c r="H797" s="112">
        <v>0</v>
      </c>
      <c r="I797" s="112">
        <v>6.976</v>
      </c>
      <c r="J797" s="112">
        <v>378.95</v>
      </c>
      <c r="K797" s="112">
        <v>6.976</v>
      </c>
      <c r="L797" s="112">
        <v>378.95</v>
      </c>
      <c r="M797" s="114">
        <v>1.8408761050270485E-2</v>
      </c>
      <c r="N797" s="113">
        <v>58.75</v>
      </c>
      <c r="O797" s="115">
        <v>1.081514711703391</v>
      </c>
      <c r="P797" s="115">
        <v>1104.5256630162289</v>
      </c>
      <c r="Q797" s="428">
        <v>64.890882702203442</v>
      </c>
    </row>
    <row r="798" spans="1:17" ht="12.75" customHeight="1" x14ac:dyDescent="0.2">
      <c r="A798" s="444"/>
      <c r="B798" s="198" t="s">
        <v>181</v>
      </c>
      <c r="C798" s="137" t="s">
        <v>180</v>
      </c>
      <c r="D798" s="85">
        <v>9</v>
      </c>
      <c r="E798" s="85" t="s">
        <v>179</v>
      </c>
      <c r="F798" s="121">
        <v>4.7</v>
      </c>
      <c r="G798" s="121"/>
      <c r="H798" s="121">
        <v>0</v>
      </c>
      <c r="I798" s="121">
        <v>4.7</v>
      </c>
      <c r="J798" s="121">
        <v>255.12</v>
      </c>
      <c r="K798" s="121">
        <v>4.7</v>
      </c>
      <c r="L798" s="121">
        <v>255.1</v>
      </c>
      <c r="M798" s="118">
        <v>1.8424147393179147E-2</v>
      </c>
      <c r="N798" s="119">
        <v>58.3</v>
      </c>
      <c r="O798" s="120">
        <v>1.0741277930223443</v>
      </c>
      <c r="P798" s="120">
        <v>1105.4488435907488</v>
      </c>
      <c r="Q798" s="221">
        <v>64.447667581340653</v>
      </c>
    </row>
    <row r="799" spans="1:17" ht="12.75" customHeight="1" x14ac:dyDescent="0.2">
      <c r="A799" s="444"/>
      <c r="B799" s="198" t="s">
        <v>490</v>
      </c>
      <c r="C799" s="75" t="s">
        <v>487</v>
      </c>
      <c r="D799" s="67">
        <v>6</v>
      </c>
      <c r="E799" s="67">
        <v>1900</v>
      </c>
      <c r="F799" s="76">
        <v>4.3170000000000002</v>
      </c>
      <c r="G799" s="76">
        <v>0.64</v>
      </c>
      <c r="H799" s="76">
        <v>0.06</v>
      </c>
      <c r="I799" s="76">
        <v>3.617</v>
      </c>
      <c r="J799" s="76">
        <v>195.62</v>
      </c>
      <c r="K799" s="76">
        <v>3.617</v>
      </c>
      <c r="L799" s="76">
        <v>195.62</v>
      </c>
      <c r="M799" s="108">
        <v>1.8489929455065945E-2</v>
      </c>
      <c r="N799" s="74">
        <v>44.9</v>
      </c>
      <c r="O799" s="109">
        <v>0.83019783253246093</v>
      </c>
      <c r="P799" s="109">
        <v>1109.3957673039567</v>
      </c>
      <c r="Q799" s="222">
        <v>49.811869951947656</v>
      </c>
    </row>
    <row r="800" spans="1:17" ht="12.75" customHeight="1" x14ac:dyDescent="0.2">
      <c r="A800" s="444"/>
      <c r="B800" s="198" t="s">
        <v>860</v>
      </c>
      <c r="C800" s="105" t="s">
        <v>859</v>
      </c>
      <c r="D800" s="102">
        <v>6</v>
      </c>
      <c r="E800" s="102">
        <v>1961</v>
      </c>
      <c r="F800" s="103">
        <v>6.6989999999999998</v>
      </c>
      <c r="G800" s="103">
        <v>0</v>
      </c>
      <c r="H800" s="103">
        <v>0</v>
      </c>
      <c r="I800" s="103">
        <v>6.6989999999999998</v>
      </c>
      <c r="J800" s="103">
        <v>362.24</v>
      </c>
      <c r="K800" s="103">
        <v>6.6989999999999998</v>
      </c>
      <c r="L800" s="103">
        <v>362.24</v>
      </c>
      <c r="M800" s="106">
        <v>1.8493264134275617E-2</v>
      </c>
      <c r="N800" s="104">
        <v>71.722000000000008</v>
      </c>
      <c r="O800" s="104">
        <v>1.326373890238516</v>
      </c>
      <c r="P800" s="104">
        <v>1109.5958480565371</v>
      </c>
      <c r="Q800" s="223">
        <v>79.582433414310955</v>
      </c>
    </row>
    <row r="801" spans="1:17" ht="12.75" customHeight="1" x14ac:dyDescent="0.2">
      <c r="A801" s="444"/>
      <c r="B801" s="197" t="s">
        <v>32</v>
      </c>
      <c r="C801" s="131" t="s">
        <v>393</v>
      </c>
      <c r="D801" s="68">
        <v>8</v>
      </c>
      <c r="E801" s="68">
        <v>1992</v>
      </c>
      <c r="F801" s="77">
        <v>7.8390000000000004</v>
      </c>
      <c r="G801" s="77">
        <v>0.51800000000000002</v>
      </c>
      <c r="H801" s="77">
        <v>0.08</v>
      </c>
      <c r="I801" s="77">
        <v>7.2409999999999997</v>
      </c>
      <c r="J801" s="77">
        <v>390.46</v>
      </c>
      <c r="K801" s="77">
        <v>7.2409999999999997</v>
      </c>
      <c r="L801" s="77">
        <v>390.46</v>
      </c>
      <c r="M801" s="110">
        <v>1.8544793320698662E-2</v>
      </c>
      <c r="N801" s="87">
        <v>63</v>
      </c>
      <c r="O801" s="111">
        <v>1.1683219792040158</v>
      </c>
      <c r="P801" s="111">
        <v>1112.6875992419198</v>
      </c>
      <c r="Q801" s="219">
        <v>70.099318752240947</v>
      </c>
    </row>
    <row r="802" spans="1:17" ht="12.75" customHeight="1" x14ac:dyDescent="0.2">
      <c r="A802" s="444"/>
      <c r="B802" s="197" t="s">
        <v>199</v>
      </c>
      <c r="C802" s="131" t="s">
        <v>280</v>
      </c>
      <c r="D802" s="68">
        <v>81</v>
      </c>
      <c r="E802" s="68">
        <v>1961</v>
      </c>
      <c r="F802" s="77">
        <v>30.045999999999999</v>
      </c>
      <c r="G802" s="77">
        <v>3.9449999999999998</v>
      </c>
      <c r="H802" s="77">
        <v>0.8</v>
      </c>
      <c r="I802" s="77">
        <v>25.300999999999998</v>
      </c>
      <c r="J802" s="77">
        <v>1344.76</v>
      </c>
      <c r="K802" s="77">
        <v>25.300640000000001</v>
      </c>
      <c r="L802" s="77">
        <v>1344.76</v>
      </c>
      <c r="M802" s="110">
        <v>1.8814241946518338E-2</v>
      </c>
      <c r="N802" s="87">
        <v>46.43</v>
      </c>
      <c r="O802" s="111">
        <v>0.87354525357684643</v>
      </c>
      <c r="P802" s="111">
        <v>1128.8545167911004</v>
      </c>
      <c r="Q802" s="219">
        <v>52.412715214610792</v>
      </c>
    </row>
    <row r="803" spans="1:17" ht="12.75" customHeight="1" x14ac:dyDescent="0.2">
      <c r="A803" s="444"/>
      <c r="B803" s="198" t="s">
        <v>37</v>
      </c>
      <c r="C803" s="132" t="s">
        <v>431</v>
      </c>
      <c r="D803" s="69">
        <v>8</v>
      </c>
      <c r="E803" s="69" t="s">
        <v>224</v>
      </c>
      <c r="F803" s="112">
        <v>7.4139999999999997</v>
      </c>
      <c r="G803" s="112">
        <v>5.1959999999999999E-2</v>
      </c>
      <c r="H803" s="112">
        <v>1.6379999999999999E-2</v>
      </c>
      <c r="I803" s="112">
        <v>7.3460000000000001</v>
      </c>
      <c r="J803" s="112">
        <v>389.52</v>
      </c>
      <c r="K803" s="112">
        <v>7.3460000000000001</v>
      </c>
      <c r="L803" s="112">
        <v>389.52</v>
      </c>
      <c r="M803" s="114">
        <v>1.8859108646539332E-2</v>
      </c>
      <c r="N803" s="113">
        <v>58.75</v>
      </c>
      <c r="O803" s="115">
        <v>1.1079726329841857</v>
      </c>
      <c r="P803" s="115">
        <v>1131.5465187923598</v>
      </c>
      <c r="Q803" s="428">
        <v>66.47835797905114</v>
      </c>
    </row>
    <row r="804" spans="1:17" ht="12.75" customHeight="1" x14ac:dyDescent="0.2">
      <c r="A804" s="444"/>
      <c r="B804" s="198" t="s">
        <v>832</v>
      </c>
      <c r="C804" s="96" t="s">
        <v>831</v>
      </c>
      <c r="D804" s="97">
        <v>51</v>
      </c>
      <c r="E804" s="97">
        <v>1986</v>
      </c>
      <c r="F804" s="99">
        <v>44.003999999999998</v>
      </c>
      <c r="G804" s="99">
        <v>2.4531000000000001</v>
      </c>
      <c r="H804" s="99">
        <v>6.79</v>
      </c>
      <c r="I804" s="99">
        <v>34.760899000000002</v>
      </c>
      <c r="J804" s="99">
        <v>1842.82</v>
      </c>
      <c r="K804" s="99">
        <v>34.760899000000002</v>
      </c>
      <c r="L804" s="99">
        <v>1842.82</v>
      </c>
      <c r="M804" s="100">
        <v>1.886288351548171E-2</v>
      </c>
      <c r="N804" s="101">
        <v>57.661000000000001</v>
      </c>
      <c r="O804" s="101">
        <v>1.0876527263861908</v>
      </c>
      <c r="P804" s="101">
        <v>1131.7730109289025</v>
      </c>
      <c r="Q804" s="224">
        <v>65.259163583171457</v>
      </c>
    </row>
    <row r="805" spans="1:17" ht="12.75" customHeight="1" x14ac:dyDescent="0.2">
      <c r="A805" s="444"/>
      <c r="B805" s="197" t="s">
        <v>199</v>
      </c>
      <c r="C805" s="131" t="s">
        <v>632</v>
      </c>
      <c r="D805" s="68">
        <v>12</v>
      </c>
      <c r="E805" s="68">
        <v>1945</v>
      </c>
      <c r="F805" s="77">
        <v>18.338000000000001</v>
      </c>
      <c r="G805" s="77"/>
      <c r="H805" s="77"/>
      <c r="I805" s="77">
        <v>18.338000000000001</v>
      </c>
      <c r="J805" s="77">
        <v>970.82</v>
      </c>
      <c r="K805" s="77">
        <v>16.848590000000002</v>
      </c>
      <c r="L805" s="77">
        <v>891.97</v>
      </c>
      <c r="M805" s="110">
        <v>1.8889189098288059E-2</v>
      </c>
      <c r="N805" s="87">
        <v>46.43</v>
      </c>
      <c r="O805" s="111">
        <v>0.87702504983351459</v>
      </c>
      <c r="P805" s="111">
        <v>1133.3513458972834</v>
      </c>
      <c r="Q805" s="219">
        <v>52.621502990010875</v>
      </c>
    </row>
    <row r="806" spans="1:17" ht="12.75" customHeight="1" x14ac:dyDescent="0.2">
      <c r="A806" s="444"/>
      <c r="B806" s="198" t="s">
        <v>37</v>
      </c>
      <c r="C806" s="132" t="s">
        <v>427</v>
      </c>
      <c r="D806" s="69">
        <v>8</v>
      </c>
      <c r="E806" s="69" t="s">
        <v>224</v>
      </c>
      <c r="F806" s="112">
        <v>6.4749999999999996</v>
      </c>
      <c r="G806" s="112">
        <v>0</v>
      </c>
      <c r="H806" s="112">
        <v>0</v>
      </c>
      <c r="I806" s="112">
        <v>6.4749999999999996</v>
      </c>
      <c r="J806" s="112">
        <v>342.1</v>
      </c>
      <c r="K806" s="112">
        <v>6.4749999999999996</v>
      </c>
      <c r="L806" s="112">
        <v>342.1</v>
      </c>
      <c r="M806" s="114">
        <v>1.8927214264834843E-2</v>
      </c>
      <c r="N806" s="113">
        <v>58.75</v>
      </c>
      <c r="O806" s="115">
        <v>1.1119738380590469</v>
      </c>
      <c r="P806" s="115">
        <v>1135.6328558900905</v>
      </c>
      <c r="Q806" s="428">
        <v>66.718430283542816</v>
      </c>
    </row>
    <row r="807" spans="1:17" ht="12.75" customHeight="1" x14ac:dyDescent="0.2">
      <c r="A807" s="444"/>
      <c r="B807" s="197" t="s">
        <v>199</v>
      </c>
      <c r="C807" s="131" t="s">
        <v>278</v>
      </c>
      <c r="D807" s="68">
        <v>40</v>
      </c>
      <c r="E807" s="68">
        <v>1961</v>
      </c>
      <c r="F807" s="77">
        <v>37.491</v>
      </c>
      <c r="G807" s="77">
        <v>4.2859999999999996</v>
      </c>
      <c r="H807" s="77">
        <v>0.4</v>
      </c>
      <c r="I807" s="77">
        <v>32.805</v>
      </c>
      <c r="J807" s="77">
        <v>1732.11</v>
      </c>
      <c r="K807" s="77">
        <v>32.804450000000003</v>
      </c>
      <c r="L807" s="77">
        <v>1732.11</v>
      </c>
      <c r="M807" s="110">
        <v>1.8939010801854388E-2</v>
      </c>
      <c r="N807" s="87">
        <v>46.43</v>
      </c>
      <c r="O807" s="111">
        <v>0.87933827153009925</v>
      </c>
      <c r="P807" s="111">
        <v>1136.3406481112631</v>
      </c>
      <c r="Q807" s="219">
        <v>52.76029629180595</v>
      </c>
    </row>
    <row r="808" spans="1:17" ht="12.75" customHeight="1" x14ac:dyDescent="0.2">
      <c r="A808" s="444"/>
      <c r="B808" s="198" t="s">
        <v>245</v>
      </c>
      <c r="C808" s="131" t="s">
        <v>543</v>
      </c>
      <c r="D808" s="68">
        <v>6</v>
      </c>
      <c r="E808" s="68" t="s">
        <v>33</v>
      </c>
      <c r="F808" s="77">
        <v>4.4560000000000004</v>
      </c>
      <c r="G808" s="77">
        <v>0</v>
      </c>
      <c r="H808" s="77">
        <v>0</v>
      </c>
      <c r="I808" s="77">
        <v>4.4560000000000004</v>
      </c>
      <c r="J808" s="77">
        <v>234.73</v>
      </c>
      <c r="K808" s="77">
        <v>4.4560000000000004</v>
      </c>
      <c r="L808" s="77">
        <v>234.73</v>
      </c>
      <c r="M808" s="110">
        <v>1.8983512972351214E-2</v>
      </c>
      <c r="N808" s="87">
        <v>72.400000000000006</v>
      </c>
      <c r="O808" s="111">
        <v>1.374406339198228</v>
      </c>
      <c r="P808" s="111">
        <v>1139.0107783410729</v>
      </c>
      <c r="Q808" s="219">
        <v>82.464380351893681</v>
      </c>
    </row>
    <row r="809" spans="1:17" ht="12.75" customHeight="1" x14ac:dyDescent="0.2">
      <c r="A809" s="444"/>
      <c r="B809" s="198" t="s">
        <v>181</v>
      </c>
      <c r="C809" s="137" t="s">
        <v>178</v>
      </c>
      <c r="D809" s="85">
        <v>6</v>
      </c>
      <c r="E809" s="85" t="s">
        <v>179</v>
      </c>
      <c r="F809" s="121">
        <v>6</v>
      </c>
      <c r="G809" s="121">
        <v>0.3</v>
      </c>
      <c r="H809" s="121">
        <v>0.9</v>
      </c>
      <c r="I809" s="121">
        <v>4.8</v>
      </c>
      <c r="J809" s="121">
        <v>252.5</v>
      </c>
      <c r="K809" s="121">
        <v>4.8</v>
      </c>
      <c r="L809" s="121">
        <v>252.5</v>
      </c>
      <c r="M809" s="118">
        <v>1.9009900990099009E-2</v>
      </c>
      <c r="N809" s="119">
        <v>58.3</v>
      </c>
      <c r="O809" s="120">
        <v>1.1082772277227722</v>
      </c>
      <c r="P809" s="120">
        <v>1140.5940594059405</v>
      </c>
      <c r="Q809" s="221">
        <v>66.496633663366325</v>
      </c>
    </row>
    <row r="810" spans="1:17" ht="12.75" customHeight="1" x14ac:dyDescent="0.2">
      <c r="A810" s="444"/>
      <c r="B810" s="198" t="s">
        <v>748</v>
      </c>
      <c r="C810" s="54" t="s">
        <v>740</v>
      </c>
      <c r="D810" s="55">
        <v>12</v>
      </c>
      <c r="E810" s="55">
        <v>1952</v>
      </c>
      <c r="F810" s="56">
        <v>12.045</v>
      </c>
      <c r="G810" s="56">
        <v>1.50159</v>
      </c>
      <c r="H810" s="56">
        <v>0.12</v>
      </c>
      <c r="I810" s="56">
        <v>10.423408</v>
      </c>
      <c r="J810" s="56">
        <v>548.26</v>
      </c>
      <c r="K810" s="56">
        <v>10.423408</v>
      </c>
      <c r="L810" s="56">
        <v>548.26</v>
      </c>
      <c r="M810" s="127">
        <v>1.9011797322438261E-2</v>
      </c>
      <c r="N810" s="57">
        <v>55.045000000000002</v>
      </c>
      <c r="O810" s="57">
        <v>1.0465043836136141</v>
      </c>
      <c r="P810" s="57">
        <v>1140.7078393462957</v>
      </c>
      <c r="Q810" s="58">
        <v>62.790263016816844</v>
      </c>
    </row>
    <row r="811" spans="1:17" ht="12.75" customHeight="1" x14ac:dyDescent="0.2">
      <c r="A811" s="444"/>
      <c r="B811" s="198" t="s">
        <v>565</v>
      </c>
      <c r="C811" s="131" t="s">
        <v>258</v>
      </c>
      <c r="D811" s="68">
        <v>4</v>
      </c>
      <c r="E811" s="68">
        <v>1940</v>
      </c>
      <c r="F811" s="77">
        <v>3.1070000000000002</v>
      </c>
      <c r="G811" s="77">
        <v>0</v>
      </c>
      <c r="H811" s="77">
        <v>0</v>
      </c>
      <c r="I811" s="77">
        <v>3.1070000000000002</v>
      </c>
      <c r="J811" s="77">
        <v>161.63</v>
      </c>
      <c r="K811" s="77">
        <v>3.1070000000000002</v>
      </c>
      <c r="L811" s="77">
        <v>161.63</v>
      </c>
      <c r="M811" s="110">
        <v>1.9222916537771455E-2</v>
      </c>
      <c r="N811" s="87">
        <v>52.756</v>
      </c>
      <c r="O811" s="111">
        <v>1.0141241848666709</v>
      </c>
      <c r="P811" s="111">
        <v>1153.3749922662873</v>
      </c>
      <c r="Q811" s="219">
        <v>60.847451092000256</v>
      </c>
    </row>
    <row r="812" spans="1:17" ht="12.75" customHeight="1" x14ac:dyDescent="0.2">
      <c r="A812" s="444"/>
      <c r="B812" s="198" t="s">
        <v>197</v>
      </c>
      <c r="C812" s="136" t="s">
        <v>192</v>
      </c>
      <c r="D812" s="84">
        <v>6</v>
      </c>
      <c r="E812" s="84">
        <v>1934</v>
      </c>
      <c r="F812" s="86">
        <v>4.7320000000000002</v>
      </c>
      <c r="G812" s="86">
        <v>0.22700000000000001</v>
      </c>
      <c r="H812" s="86">
        <v>9.6000000000000002E-2</v>
      </c>
      <c r="I812" s="86">
        <v>4.4089999999999998</v>
      </c>
      <c r="J812" s="86">
        <v>229.18</v>
      </c>
      <c r="K812" s="86">
        <v>4.4089999999999998</v>
      </c>
      <c r="L812" s="86">
        <v>229.18</v>
      </c>
      <c r="M812" s="118">
        <v>1.9238153416528493E-2</v>
      </c>
      <c r="N812" s="119">
        <v>68.233999999999995</v>
      </c>
      <c r="O812" s="120">
        <v>1.3126961602234051</v>
      </c>
      <c r="P812" s="120">
        <v>1154.2892049917095</v>
      </c>
      <c r="Q812" s="221">
        <v>78.761769613404311</v>
      </c>
    </row>
    <row r="813" spans="1:17" ht="12.75" customHeight="1" x14ac:dyDescent="0.2">
      <c r="A813" s="444"/>
      <c r="B813" s="197" t="s">
        <v>214</v>
      </c>
      <c r="C813" s="138" t="s">
        <v>210</v>
      </c>
      <c r="D813" s="88">
        <v>5</v>
      </c>
      <c r="E813" s="88" t="s">
        <v>33</v>
      </c>
      <c r="F813" s="123">
        <v>4.8</v>
      </c>
      <c r="G813" s="123">
        <v>0.3</v>
      </c>
      <c r="H813" s="123">
        <v>0.8</v>
      </c>
      <c r="I813" s="123">
        <v>3.7</v>
      </c>
      <c r="J813" s="123">
        <v>192.6</v>
      </c>
      <c r="K813" s="123">
        <v>3.7</v>
      </c>
      <c r="L813" s="123">
        <v>192.6</v>
      </c>
      <c r="M813" s="124">
        <v>1.9290000000000002E-2</v>
      </c>
      <c r="N813" s="125">
        <v>43.4</v>
      </c>
      <c r="O813" s="126">
        <v>0.84</v>
      </c>
      <c r="P813" s="126">
        <v>1157.6600000000001</v>
      </c>
      <c r="Q813" s="427">
        <v>50.24</v>
      </c>
    </row>
    <row r="814" spans="1:17" ht="12.75" customHeight="1" x14ac:dyDescent="0.2">
      <c r="A814" s="444"/>
      <c r="B814" s="198" t="s">
        <v>37</v>
      </c>
      <c r="C814" s="132" t="s">
        <v>428</v>
      </c>
      <c r="D814" s="69">
        <v>12</v>
      </c>
      <c r="E814" s="69" t="s">
        <v>224</v>
      </c>
      <c r="F814" s="112">
        <v>13.004</v>
      </c>
      <c r="G814" s="112">
        <v>0</v>
      </c>
      <c r="H814" s="112">
        <v>0</v>
      </c>
      <c r="I814" s="112">
        <v>13.004</v>
      </c>
      <c r="J814" s="112">
        <v>673.93</v>
      </c>
      <c r="K814" s="112">
        <v>13.004</v>
      </c>
      <c r="L814" s="112">
        <v>673.93</v>
      </c>
      <c r="M814" s="114">
        <v>1.92957725579808E-2</v>
      </c>
      <c r="N814" s="113">
        <v>58.75</v>
      </c>
      <c r="O814" s="115">
        <v>1.133626637781372</v>
      </c>
      <c r="P814" s="115">
        <v>1157.7463534788478</v>
      </c>
      <c r="Q814" s="428">
        <v>68.017598266882317</v>
      </c>
    </row>
    <row r="815" spans="1:17" ht="12.75" customHeight="1" x14ac:dyDescent="0.2">
      <c r="A815" s="444"/>
      <c r="B815" s="198" t="s">
        <v>63</v>
      </c>
      <c r="C815" s="131" t="s">
        <v>515</v>
      </c>
      <c r="D815" s="68">
        <v>22</v>
      </c>
      <c r="E815" s="68" t="s">
        <v>33</v>
      </c>
      <c r="F815" s="77"/>
      <c r="G815" s="77">
        <v>1.7850000000000001</v>
      </c>
      <c r="H815" s="77">
        <v>3.52</v>
      </c>
      <c r="I815" s="77">
        <v>22.984002</v>
      </c>
      <c r="J815" s="77">
        <v>1181.71</v>
      </c>
      <c r="K815" s="77">
        <v>22.984002</v>
      </c>
      <c r="L815" s="77">
        <v>1181.71</v>
      </c>
      <c r="M815" s="110">
        <v>1.9449782095437965E-2</v>
      </c>
      <c r="N815" s="87">
        <v>49.2</v>
      </c>
      <c r="O815" s="111">
        <v>0.95692927909554792</v>
      </c>
      <c r="P815" s="111">
        <v>1166.9869257262778</v>
      </c>
      <c r="Q815" s="219">
        <v>57.415756745732871</v>
      </c>
    </row>
    <row r="816" spans="1:17" ht="12.75" customHeight="1" x14ac:dyDescent="0.2">
      <c r="A816" s="444"/>
      <c r="B816" s="198" t="s">
        <v>287</v>
      </c>
      <c r="C816" s="136" t="s">
        <v>203</v>
      </c>
      <c r="D816" s="84">
        <v>9</v>
      </c>
      <c r="E816" s="84">
        <v>1977</v>
      </c>
      <c r="F816" s="86">
        <v>10.7</v>
      </c>
      <c r="G816" s="86">
        <v>0.27200000000000002</v>
      </c>
      <c r="H816" s="86">
        <v>1.44</v>
      </c>
      <c r="I816" s="86">
        <v>8.98</v>
      </c>
      <c r="J816" s="86">
        <v>460.02</v>
      </c>
      <c r="K816" s="86">
        <v>8.98</v>
      </c>
      <c r="L816" s="86">
        <v>460.02</v>
      </c>
      <c r="M816" s="118">
        <v>1.9520890396069739E-2</v>
      </c>
      <c r="N816" s="119">
        <v>71.7</v>
      </c>
      <c r="O816" s="120">
        <v>1.3996478413982003</v>
      </c>
      <c r="P816" s="120">
        <v>1171.2534237641844</v>
      </c>
      <c r="Q816" s="221">
        <v>83.978870483892024</v>
      </c>
    </row>
    <row r="817" spans="1:17" ht="12.75" customHeight="1" x14ac:dyDescent="0.2">
      <c r="A817" s="444"/>
      <c r="B817" s="197" t="s">
        <v>199</v>
      </c>
      <c r="C817" s="131" t="s">
        <v>279</v>
      </c>
      <c r="D817" s="68">
        <v>6</v>
      </c>
      <c r="E817" s="68">
        <v>1953</v>
      </c>
      <c r="F817" s="77">
        <v>4.0540000000000003</v>
      </c>
      <c r="G817" s="77">
        <v>0.36699999999999999</v>
      </c>
      <c r="H817" s="77">
        <v>0.04</v>
      </c>
      <c r="I817" s="77">
        <v>3.6470000000000002</v>
      </c>
      <c r="J817" s="77">
        <v>272.16000000000003</v>
      </c>
      <c r="K817" s="77">
        <v>2.8119999999999998</v>
      </c>
      <c r="L817" s="77">
        <v>142.96</v>
      </c>
      <c r="M817" s="110">
        <v>1.9669837716843872E-2</v>
      </c>
      <c r="N817" s="87">
        <v>46.43</v>
      </c>
      <c r="O817" s="111">
        <v>0.91327056519306093</v>
      </c>
      <c r="P817" s="111">
        <v>1180.1902630106322</v>
      </c>
      <c r="Q817" s="219">
        <v>54.796233911583649</v>
      </c>
    </row>
    <row r="818" spans="1:17" ht="12.75" customHeight="1" x14ac:dyDescent="0.2">
      <c r="A818" s="444"/>
      <c r="B818" s="198" t="s">
        <v>748</v>
      </c>
      <c r="C818" s="54" t="s">
        <v>741</v>
      </c>
      <c r="D818" s="55">
        <v>4</v>
      </c>
      <c r="E818" s="55">
        <v>1940</v>
      </c>
      <c r="F818" s="56">
        <v>9.19</v>
      </c>
      <c r="G818" s="56">
        <v>1.611259</v>
      </c>
      <c r="H818" s="56">
        <v>0.04</v>
      </c>
      <c r="I818" s="56">
        <v>7.5387399999999998</v>
      </c>
      <c r="J818" s="56">
        <v>383.02000000000004</v>
      </c>
      <c r="K818" s="56">
        <v>7.5387399999999998</v>
      </c>
      <c r="L818" s="56">
        <v>383.02000000000004</v>
      </c>
      <c r="M818" s="127">
        <v>1.9682366456059735E-2</v>
      </c>
      <c r="N818" s="57">
        <v>55.045000000000002</v>
      </c>
      <c r="O818" s="57">
        <v>1.0834158615738081</v>
      </c>
      <c r="P818" s="57">
        <v>1180.9419873635841</v>
      </c>
      <c r="Q818" s="58">
        <v>65.004951694428485</v>
      </c>
    </row>
    <row r="819" spans="1:17" ht="12.75" customHeight="1" x14ac:dyDescent="0.2">
      <c r="A819" s="444"/>
      <c r="B819" s="198" t="s">
        <v>37</v>
      </c>
      <c r="C819" s="132" t="s">
        <v>225</v>
      </c>
      <c r="D819" s="69">
        <v>42</v>
      </c>
      <c r="E819" s="69" t="s">
        <v>224</v>
      </c>
      <c r="F819" s="112">
        <v>21.04</v>
      </c>
      <c r="G819" s="112">
        <v>0</v>
      </c>
      <c r="H819" s="112">
        <v>0</v>
      </c>
      <c r="I819" s="112">
        <v>21.04</v>
      </c>
      <c r="J819" s="112">
        <v>1067.17</v>
      </c>
      <c r="K819" s="112">
        <v>21.04</v>
      </c>
      <c r="L819" s="112">
        <v>1067.17</v>
      </c>
      <c r="M819" s="114">
        <v>1.9715696655640616E-2</v>
      </c>
      <c r="N819" s="113">
        <v>58.75</v>
      </c>
      <c r="O819" s="115">
        <v>1.1582971785188863</v>
      </c>
      <c r="P819" s="115">
        <v>1182.941799338437</v>
      </c>
      <c r="Q819" s="428">
        <v>69.497830711133176</v>
      </c>
    </row>
    <row r="820" spans="1:17" ht="12.75" customHeight="1" x14ac:dyDescent="0.2">
      <c r="A820" s="444"/>
      <c r="B820" s="197" t="s">
        <v>29</v>
      </c>
      <c r="C820" s="75" t="s">
        <v>339</v>
      </c>
      <c r="D820" s="67">
        <v>4</v>
      </c>
      <c r="E820" s="67">
        <v>1989</v>
      </c>
      <c r="F820" s="76">
        <v>5.5359999999999996</v>
      </c>
      <c r="G820" s="76">
        <v>0.17599999999999999</v>
      </c>
      <c r="H820" s="76">
        <v>0.64</v>
      </c>
      <c r="I820" s="76">
        <v>4.7190000000000003</v>
      </c>
      <c r="J820" s="76">
        <v>379.13</v>
      </c>
      <c r="K820" s="76">
        <v>4.72</v>
      </c>
      <c r="L820" s="76">
        <v>238.57</v>
      </c>
      <c r="M820" s="108">
        <f>K820/L820</f>
        <v>1.9784549608081486E-2</v>
      </c>
      <c r="N820" s="74">
        <v>64.745999999999995</v>
      </c>
      <c r="O820" s="109">
        <f>M820*N820</f>
        <v>1.2809704489248439</v>
      </c>
      <c r="P820" s="109">
        <f>M820*60*1000</f>
        <v>1187.0729764848891</v>
      </c>
      <c r="Q820" s="222">
        <f>P820*N820/1000</f>
        <v>76.85822693549062</v>
      </c>
    </row>
    <row r="821" spans="1:17" ht="12.75" customHeight="1" x14ac:dyDescent="0.2">
      <c r="A821" s="444"/>
      <c r="B821" s="197" t="s">
        <v>199</v>
      </c>
      <c r="C821" s="131" t="s">
        <v>633</v>
      </c>
      <c r="D821" s="68">
        <v>144</v>
      </c>
      <c r="E821" s="68">
        <v>1973</v>
      </c>
      <c r="F821" s="77">
        <v>90.363</v>
      </c>
      <c r="G821" s="77">
        <v>11.33475</v>
      </c>
      <c r="H821" s="77">
        <v>1.44</v>
      </c>
      <c r="I821" s="77">
        <v>77.588250000000002</v>
      </c>
      <c r="J821" s="77">
        <v>3914.4</v>
      </c>
      <c r="K821" s="77">
        <v>60.764789999999998</v>
      </c>
      <c r="L821" s="77">
        <v>3065.64</v>
      </c>
      <c r="M821" s="110">
        <v>1.9821241241633068E-2</v>
      </c>
      <c r="N821" s="87">
        <v>46.43</v>
      </c>
      <c r="O821" s="111">
        <v>0.92030023084902335</v>
      </c>
      <c r="P821" s="111">
        <v>1189.2744744979839</v>
      </c>
      <c r="Q821" s="219">
        <v>55.218013850941389</v>
      </c>
    </row>
    <row r="822" spans="1:17" ht="12.75" customHeight="1" x14ac:dyDescent="0.2">
      <c r="A822" s="444"/>
      <c r="B822" s="197" t="s">
        <v>29</v>
      </c>
      <c r="C822" s="75" t="s">
        <v>340</v>
      </c>
      <c r="D822" s="67">
        <v>8</v>
      </c>
      <c r="E822" s="67">
        <v>1992</v>
      </c>
      <c r="F822" s="76">
        <v>5.2460000000000004</v>
      </c>
      <c r="G822" s="76">
        <v>0.30299999999999999</v>
      </c>
      <c r="H822" s="76">
        <v>0.64</v>
      </c>
      <c r="I822" s="76">
        <v>4.3029999999999999</v>
      </c>
      <c r="J822" s="76">
        <v>86.78</v>
      </c>
      <c r="K822" s="76">
        <v>4.3029999999999999</v>
      </c>
      <c r="L822" s="76">
        <v>216.32</v>
      </c>
      <c r="M822" s="108">
        <f>K822/L822</f>
        <v>1.9891826923076922E-2</v>
      </c>
      <c r="N822" s="74">
        <v>64.745999999999995</v>
      </c>
      <c r="O822" s="109">
        <f>M822*N822</f>
        <v>1.2879162259615382</v>
      </c>
      <c r="P822" s="109">
        <f>M822*60*1000</f>
        <v>1193.5096153846155</v>
      </c>
      <c r="Q822" s="222">
        <f>P822*N822/1000</f>
        <v>77.274973557692306</v>
      </c>
    </row>
    <row r="823" spans="1:17" ht="12.75" customHeight="1" x14ac:dyDescent="0.2">
      <c r="A823" s="444"/>
      <c r="B823" s="197" t="s">
        <v>199</v>
      </c>
      <c r="C823" s="131" t="s">
        <v>634</v>
      </c>
      <c r="D823" s="68">
        <v>8</v>
      </c>
      <c r="E823" s="68">
        <v>1953</v>
      </c>
      <c r="F823" s="77">
        <v>6.0970000000000004</v>
      </c>
      <c r="G823" s="77">
        <v>0.57699999999999996</v>
      </c>
      <c r="H823" s="77">
        <v>0.08</v>
      </c>
      <c r="I823" s="77">
        <v>5.44</v>
      </c>
      <c r="J823" s="77">
        <v>273.27999999999997</v>
      </c>
      <c r="K823" s="77">
        <v>4.0867300000000002</v>
      </c>
      <c r="L823" s="77">
        <v>205.31</v>
      </c>
      <c r="M823" s="110">
        <v>1.9905167795041645E-2</v>
      </c>
      <c r="N823" s="87">
        <v>46.43</v>
      </c>
      <c r="O823" s="111">
        <v>0.92419694072378356</v>
      </c>
      <c r="P823" s="111">
        <v>1194.3100677024986</v>
      </c>
      <c r="Q823" s="219">
        <v>55.451816443427006</v>
      </c>
    </row>
    <row r="824" spans="1:17" ht="12.75" customHeight="1" x14ac:dyDescent="0.2">
      <c r="A824" s="444"/>
      <c r="B824" s="197" t="s">
        <v>199</v>
      </c>
      <c r="C824" s="131" t="s">
        <v>282</v>
      </c>
      <c r="D824" s="68">
        <v>6</v>
      </c>
      <c r="E824" s="68">
        <v>1955</v>
      </c>
      <c r="F824" s="77">
        <v>5.5039999999999996</v>
      </c>
      <c r="G824" s="77">
        <v>0.38300000000000001</v>
      </c>
      <c r="H824" s="77">
        <v>0.06</v>
      </c>
      <c r="I824" s="77">
        <v>5.0609999999999999</v>
      </c>
      <c r="J824" s="77">
        <v>249.66</v>
      </c>
      <c r="K824" s="77">
        <v>4.18567</v>
      </c>
      <c r="L824" s="77">
        <v>206.48</v>
      </c>
      <c r="M824" s="110">
        <v>2.0271551724137932E-2</v>
      </c>
      <c r="N824" s="87">
        <v>46.43</v>
      </c>
      <c r="O824" s="111">
        <v>0.94120814655172425</v>
      </c>
      <c r="P824" s="111">
        <v>1216.293103448276</v>
      </c>
      <c r="Q824" s="219">
        <v>56.472488793103452</v>
      </c>
    </row>
    <row r="825" spans="1:17" ht="12.75" customHeight="1" x14ac:dyDescent="0.2">
      <c r="A825" s="444"/>
      <c r="B825" s="198" t="s">
        <v>181</v>
      </c>
      <c r="C825" s="137" t="s">
        <v>176</v>
      </c>
      <c r="D825" s="85">
        <v>8</v>
      </c>
      <c r="E825" s="85">
        <v>1959</v>
      </c>
      <c r="F825" s="121">
        <v>6.2</v>
      </c>
      <c r="G825" s="121"/>
      <c r="H825" s="121">
        <v>0</v>
      </c>
      <c r="I825" s="121">
        <v>6.2</v>
      </c>
      <c r="J825" s="121">
        <v>303.83</v>
      </c>
      <c r="K825" s="121">
        <v>5.23</v>
      </c>
      <c r="L825" s="121">
        <v>256.89999999999998</v>
      </c>
      <c r="M825" s="118">
        <v>2.0358115998442977E-2</v>
      </c>
      <c r="N825" s="119">
        <v>58.3</v>
      </c>
      <c r="O825" s="120">
        <v>1.1868781627092255</v>
      </c>
      <c r="P825" s="120">
        <v>1221.4869599065787</v>
      </c>
      <c r="Q825" s="221">
        <v>71.212689762553538</v>
      </c>
    </row>
    <row r="826" spans="1:17" ht="12.75" customHeight="1" x14ac:dyDescent="0.2">
      <c r="A826" s="444"/>
      <c r="B826" s="198" t="s">
        <v>490</v>
      </c>
      <c r="C826" s="75" t="s">
        <v>488</v>
      </c>
      <c r="D826" s="67">
        <v>12</v>
      </c>
      <c r="E826" s="67">
        <v>1960</v>
      </c>
      <c r="F826" s="76">
        <v>12.16</v>
      </c>
      <c r="G826" s="76">
        <v>1.0411999999999999</v>
      </c>
      <c r="H826" s="76">
        <v>0.12</v>
      </c>
      <c r="I826" s="76">
        <v>10.998799999999999</v>
      </c>
      <c r="J826" s="76">
        <v>537.52</v>
      </c>
      <c r="K826" s="76">
        <v>10.998799999999999</v>
      </c>
      <c r="L826" s="76">
        <v>537.52</v>
      </c>
      <c r="M826" s="108">
        <v>2.0462122339633872E-2</v>
      </c>
      <c r="N826" s="74">
        <v>44.9</v>
      </c>
      <c r="O826" s="109">
        <v>0.91874929304956088</v>
      </c>
      <c r="P826" s="109">
        <v>1227.7273403780325</v>
      </c>
      <c r="Q826" s="222">
        <v>55.124957582973657</v>
      </c>
    </row>
    <row r="827" spans="1:17" ht="12.75" customHeight="1" x14ac:dyDescent="0.2">
      <c r="A827" s="444"/>
      <c r="B827" s="197" t="s">
        <v>199</v>
      </c>
      <c r="C827" s="131" t="s">
        <v>281</v>
      </c>
      <c r="D827" s="68">
        <v>20</v>
      </c>
      <c r="E827" s="68">
        <v>1957</v>
      </c>
      <c r="F827" s="77">
        <v>14.919</v>
      </c>
      <c r="G827" s="77">
        <v>1.21431</v>
      </c>
      <c r="H827" s="77">
        <v>0.16</v>
      </c>
      <c r="I827" s="77">
        <v>13.544690000000001</v>
      </c>
      <c r="J827" s="77">
        <v>654.08000000000004</v>
      </c>
      <c r="K827" s="77">
        <v>13.544689999999999</v>
      </c>
      <c r="L827" s="77">
        <v>654.08000000000004</v>
      </c>
      <c r="M827" s="110">
        <v>2.0708002079256358E-2</v>
      </c>
      <c r="N827" s="87">
        <v>46.43</v>
      </c>
      <c r="O827" s="111">
        <v>0.96147253653987275</v>
      </c>
      <c r="P827" s="111">
        <v>1242.4801247553814</v>
      </c>
      <c r="Q827" s="219">
        <v>57.688352192392365</v>
      </c>
    </row>
    <row r="828" spans="1:17" ht="12.75" customHeight="1" x14ac:dyDescent="0.2">
      <c r="A828" s="444"/>
      <c r="B828" s="197" t="s">
        <v>199</v>
      </c>
      <c r="C828" s="131" t="s">
        <v>635</v>
      </c>
      <c r="D828" s="68">
        <v>25</v>
      </c>
      <c r="E828" s="68">
        <v>1962</v>
      </c>
      <c r="F828" s="77">
        <v>22.795000000000002</v>
      </c>
      <c r="G828" s="77">
        <v>2.7280000000000002</v>
      </c>
      <c r="H828" s="77">
        <v>0.24</v>
      </c>
      <c r="I828" s="77">
        <v>19.827000000000002</v>
      </c>
      <c r="J828" s="77">
        <v>1297.6199999999999</v>
      </c>
      <c r="K828" s="77">
        <v>18.739909999999998</v>
      </c>
      <c r="L828" s="77">
        <v>902.53</v>
      </c>
      <c r="M828" s="110">
        <v>2.0763753005440262E-2</v>
      </c>
      <c r="N828" s="87">
        <v>46.43</v>
      </c>
      <c r="O828" s="111">
        <v>0.9640610520425914</v>
      </c>
      <c r="P828" s="111">
        <v>1245.8251803264156</v>
      </c>
      <c r="Q828" s="219">
        <v>57.843663122555483</v>
      </c>
    </row>
    <row r="829" spans="1:17" ht="12.75" customHeight="1" x14ac:dyDescent="0.2">
      <c r="A829" s="444"/>
      <c r="B829" s="198" t="s">
        <v>245</v>
      </c>
      <c r="C829" s="131" t="s">
        <v>544</v>
      </c>
      <c r="D829" s="68">
        <v>5</v>
      </c>
      <c r="E829" s="68" t="s">
        <v>33</v>
      </c>
      <c r="F829" s="77">
        <v>3.956</v>
      </c>
      <c r="G829" s="77">
        <v>0</v>
      </c>
      <c r="H829" s="77">
        <v>0</v>
      </c>
      <c r="I829" s="77">
        <v>3.956</v>
      </c>
      <c r="J829" s="77">
        <v>190.21</v>
      </c>
      <c r="K829" s="77">
        <v>3.956</v>
      </c>
      <c r="L829" s="77">
        <v>190.21</v>
      </c>
      <c r="M829" s="110">
        <v>2.079806529625151E-2</v>
      </c>
      <c r="N829" s="87">
        <v>72.400000000000006</v>
      </c>
      <c r="O829" s="111">
        <v>1.5057799274486094</v>
      </c>
      <c r="P829" s="111">
        <v>1247.8839177750906</v>
      </c>
      <c r="Q829" s="219">
        <v>90.346795646916561</v>
      </c>
    </row>
    <row r="830" spans="1:17" ht="12.75" customHeight="1" x14ac:dyDescent="0.2">
      <c r="A830" s="444"/>
      <c r="B830" s="198" t="s">
        <v>490</v>
      </c>
      <c r="C830" s="75" t="s">
        <v>489</v>
      </c>
      <c r="D830" s="67">
        <v>48</v>
      </c>
      <c r="E830" s="67">
        <v>1957</v>
      </c>
      <c r="F830" s="76">
        <v>62.8125</v>
      </c>
      <c r="G830" s="76">
        <v>3.9525000000000001</v>
      </c>
      <c r="H830" s="76">
        <v>3.57</v>
      </c>
      <c r="I830" s="76">
        <v>55.29</v>
      </c>
      <c r="J830" s="76">
        <v>2604.6799999999998</v>
      </c>
      <c r="K830" s="76">
        <v>55.29</v>
      </c>
      <c r="L830" s="76">
        <v>2604.6799999999998</v>
      </c>
      <c r="M830" s="108">
        <v>2.1227175699126188E-2</v>
      </c>
      <c r="N830" s="74">
        <v>44.9</v>
      </c>
      <c r="O830" s="109">
        <v>0.95310018889076586</v>
      </c>
      <c r="P830" s="109">
        <v>1273.6305419475714</v>
      </c>
      <c r="Q830" s="222">
        <v>57.186011333445954</v>
      </c>
    </row>
    <row r="831" spans="1:17" ht="12.75" customHeight="1" x14ac:dyDescent="0.2">
      <c r="A831" s="444"/>
      <c r="B831" s="198" t="s">
        <v>748</v>
      </c>
      <c r="C831" s="54" t="s">
        <v>742</v>
      </c>
      <c r="D831" s="55">
        <v>4</v>
      </c>
      <c r="E831" s="55">
        <v>1955</v>
      </c>
      <c r="F831" s="56">
        <v>4.609</v>
      </c>
      <c r="G831" s="56">
        <v>0</v>
      </c>
      <c r="H831" s="56">
        <v>0</v>
      </c>
      <c r="I831" s="56">
        <v>4.6089989999999998</v>
      </c>
      <c r="J831" s="56">
        <v>214.32</v>
      </c>
      <c r="K831" s="56">
        <v>4.6089989999999998</v>
      </c>
      <c r="L831" s="56">
        <v>214.32</v>
      </c>
      <c r="M831" s="127">
        <v>2.1505221164613661E-2</v>
      </c>
      <c r="N831" s="57">
        <v>55.045000000000002</v>
      </c>
      <c r="O831" s="57">
        <v>1.183754899006159</v>
      </c>
      <c r="P831" s="57">
        <v>1290.3132698768195</v>
      </c>
      <c r="Q831" s="58">
        <v>71.025293940369536</v>
      </c>
    </row>
    <row r="832" spans="1:17" ht="12.75" customHeight="1" x14ac:dyDescent="0.2">
      <c r="A832" s="444"/>
      <c r="B832" s="198" t="s">
        <v>107</v>
      </c>
      <c r="C832" s="135" t="s">
        <v>105</v>
      </c>
      <c r="D832" s="78">
        <v>4</v>
      </c>
      <c r="E832" s="81" t="s">
        <v>33</v>
      </c>
      <c r="F832" s="142">
        <v>3.66</v>
      </c>
      <c r="G832" s="142">
        <v>0.21</v>
      </c>
      <c r="H832" s="142">
        <v>0.04</v>
      </c>
      <c r="I832" s="142">
        <v>3.41</v>
      </c>
      <c r="J832" s="143">
        <v>158.1</v>
      </c>
      <c r="K832" s="142">
        <v>3.41</v>
      </c>
      <c r="L832" s="143">
        <v>158.1</v>
      </c>
      <c r="M832" s="108">
        <v>2.1569999999999999E-2</v>
      </c>
      <c r="N832" s="74">
        <v>56.7</v>
      </c>
      <c r="O832" s="109">
        <v>1.22</v>
      </c>
      <c r="P832" s="109">
        <v>1294.1199999999999</v>
      </c>
      <c r="Q832" s="222">
        <v>73.38</v>
      </c>
    </row>
    <row r="833" spans="1:17" ht="12.75" customHeight="1" x14ac:dyDescent="0.2">
      <c r="A833" s="444"/>
      <c r="B833" s="198" t="s">
        <v>197</v>
      </c>
      <c r="C833" s="136" t="s">
        <v>191</v>
      </c>
      <c r="D833" s="84">
        <v>6</v>
      </c>
      <c r="E833" s="84">
        <v>1957</v>
      </c>
      <c r="F833" s="86">
        <v>7.6219999999999999</v>
      </c>
      <c r="G833" s="86">
        <v>0.623</v>
      </c>
      <c r="H833" s="86">
        <v>0.08</v>
      </c>
      <c r="I833" s="86">
        <v>6.9189999999999996</v>
      </c>
      <c r="J833" s="86">
        <v>319.77999999999997</v>
      </c>
      <c r="K833" s="86">
        <v>6.9189999999999996</v>
      </c>
      <c r="L833" s="86">
        <v>319.77999999999997</v>
      </c>
      <c r="M833" s="118">
        <v>2.1636750265807744E-2</v>
      </c>
      <c r="N833" s="119">
        <v>68.233999999999995</v>
      </c>
      <c r="O833" s="120">
        <v>1.4763620176371255</v>
      </c>
      <c r="P833" s="120">
        <v>1298.2050159484645</v>
      </c>
      <c r="Q833" s="221">
        <v>88.581721058227515</v>
      </c>
    </row>
    <row r="834" spans="1:17" ht="12.75" customHeight="1" x14ac:dyDescent="0.2">
      <c r="A834" s="444"/>
      <c r="B834" s="197" t="s">
        <v>146</v>
      </c>
      <c r="C834" s="83" t="s">
        <v>144</v>
      </c>
      <c r="D834" s="82">
        <v>10</v>
      </c>
      <c r="E834" s="82">
        <v>1938</v>
      </c>
      <c r="F834" s="117">
        <v>6.63</v>
      </c>
      <c r="G834" s="117"/>
      <c r="H834" s="117"/>
      <c r="I834" s="117">
        <v>6.63</v>
      </c>
      <c r="J834" s="117">
        <v>304.82</v>
      </c>
      <c r="K834" s="117">
        <v>6.63</v>
      </c>
      <c r="L834" s="117">
        <v>304.82</v>
      </c>
      <c r="M834" s="144">
        <v>2.1750541303064103E-2</v>
      </c>
      <c r="N834" s="116">
        <v>54.173000000000002</v>
      </c>
      <c r="O834" s="116">
        <v>1.1782920740108918</v>
      </c>
      <c r="P834" s="116">
        <v>1305.0324781838463</v>
      </c>
      <c r="Q834" s="225">
        <v>70.69752444065351</v>
      </c>
    </row>
    <row r="835" spans="1:17" ht="12.75" customHeight="1" x14ac:dyDescent="0.2">
      <c r="A835" s="444"/>
      <c r="B835" s="197" t="s">
        <v>146</v>
      </c>
      <c r="C835" s="83" t="s">
        <v>143</v>
      </c>
      <c r="D835" s="82">
        <v>24</v>
      </c>
      <c r="E835" s="82">
        <v>1961</v>
      </c>
      <c r="F835" s="117">
        <v>19.79</v>
      </c>
      <c r="G835" s="117"/>
      <c r="H835" s="117"/>
      <c r="I835" s="117">
        <v>19.79</v>
      </c>
      <c r="J835" s="117">
        <v>909.58</v>
      </c>
      <c r="K835" s="117">
        <v>19.79</v>
      </c>
      <c r="L835" s="117">
        <v>909.58</v>
      </c>
      <c r="M835" s="144">
        <v>2.1757294575518369E-2</v>
      </c>
      <c r="N835" s="116">
        <v>54.173000000000002</v>
      </c>
      <c r="O835" s="116">
        <v>1.1786579190395567</v>
      </c>
      <c r="P835" s="116">
        <v>1305.4376745311022</v>
      </c>
      <c r="Q835" s="225">
        <v>70.719475142373398</v>
      </c>
    </row>
    <row r="836" spans="1:17" ht="12.75" customHeight="1" x14ac:dyDescent="0.2">
      <c r="A836" s="444"/>
      <c r="B836" s="197" t="s">
        <v>449</v>
      </c>
      <c r="C836" s="133" t="s">
        <v>55</v>
      </c>
      <c r="D836" s="70">
        <v>18</v>
      </c>
      <c r="E836" s="70">
        <v>1959</v>
      </c>
      <c r="F836" s="72">
        <v>23.92</v>
      </c>
      <c r="G836" s="141">
        <v>2.3460000000000001</v>
      </c>
      <c r="H836" s="141">
        <v>0</v>
      </c>
      <c r="I836" s="72">
        <v>21.574000000000002</v>
      </c>
      <c r="J836" s="72">
        <v>963.76</v>
      </c>
      <c r="K836" s="72">
        <v>21.574000000000002</v>
      </c>
      <c r="L836" s="72">
        <v>963.76</v>
      </c>
      <c r="M836" s="73">
        <v>2.238524113887275E-2</v>
      </c>
      <c r="N836" s="71">
        <v>45.234999999999999</v>
      </c>
      <c r="O836" s="71">
        <v>1.01</v>
      </c>
      <c r="P836" s="71">
        <v>1343.114468332365</v>
      </c>
      <c r="Q836" s="220">
        <v>60.76</v>
      </c>
    </row>
    <row r="837" spans="1:17" ht="12.75" customHeight="1" x14ac:dyDescent="0.2">
      <c r="A837" s="444"/>
      <c r="B837" s="441" t="s">
        <v>24</v>
      </c>
      <c r="C837" s="75" t="s">
        <v>317</v>
      </c>
      <c r="D837" s="67">
        <v>8</v>
      </c>
      <c r="E837" s="67" t="s">
        <v>28</v>
      </c>
      <c r="F837" s="76">
        <f>+G837+H837+I837</f>
        <v>8.9870000000000001</v>
      </c>
      <c r="G837" s="76">
        <v>0.193795</v>
      </c>
      <c r="H837" s="76">
        <v>0.88</v>
      </c>
      <c r="I837" s="76">
        <v>7.9132049999999996</v>
      </c>
      <c r="J837" s="76">
        <v>347.21</v>
      </c>
      <c r="K837" s="76">
        <v>7.9132049999999996</v>
      </c>
      <c r="L837" s="76">
        <v>347.21</v>
      </c>
      <c r="M837" s="108">
        <f>K837/L837</f>
        <v>2.2790832637308835E-2</v>
      </c>
      <c r="N837" s="74">
        <v>60.930999999999997</v>
      </c>
      <c r="O837" s="109">
        <f>M837*N837</f>
        <v>1.3886682234238645</v>
      </c>
      <c r="P837" s="109">
        <f>M837*60*1000</f>
        <v>1367.4499582385299</v>
      </c>
      <c r="Q837" s="222">
        <f>P837*N837/1000</f>
        <v>83.320093405431862</v>
      </c>
    </row>
    <row r="838" spans="1:17" ht="12.75" customHeight="1" x14ac:dyDescent="0.2">
      <c r="A838" s="444"/>
      <c r="B838" s="197" t="s">
        <v>449</v>
      </c>
      <c r="C838" s="133" t="s">
        <v>58</v>
      </c>
      <c r="D838" s="70">
        <v>8</v>
      </c>
      <c r="E838" s="70">
        <v>1901</v>
      </c>
      <c r="F838" s="72">
        <v>7.5369999999999999</v>
      </c>
      <c r="G838" s="141"/>
      <c r="H838" s="141"/>
      <c r="I838" s="72">
        <v>7.5369999999999999</v>
      </c>
      <c r="J838" s="72">
        <v>330.14</v>
      </c>
      <c r="K838" s="72">
        <v>6.7233491851941594</v>
      </c>
      <c r="L838" s="72">
        <v>294.5</v>
      </c>
      <c r="M838" s="73">
        <v>2.2829708608469133E-2</v>
      </c>
      <c r="N838" s="71">
        <v>45.234999999999999</v>
      </c>
      <c r="O838" s="71">
        <v>1.03</v>
      </c>
      <c r="P838" s="71">
        <v>1369.7825165081481</v>
      </c>
      <c r="Q838" s="220">
        <v>61.96</v>
      </c>
    </row>
    <row r="839" spans="1:17" ht="12.75" customHeight="1" x14ac:dyDescent="0.2">
      <c r="A839" s="444"/>
      <c r="B839" s="441" t="s">
        <v>24</v>
      </c>
      <c r="C839" s="75" t="s">
        <v>316</v>
      </c>
      <c r="D839" s="67">
        <v>12</v>
      </c>
      <c r="E839" s="67" t="s">
        <v>28</v>
      </c>
      <c r="F839" s="76">
        <f>+G839+H839+I839</f>
        <v>12.37</v>
      </c>
      <c r="G839" s="76">
        <v>0</v>
      </c>
      <c r="H839" s="76">
        <v>0</v>
      </c>
      <c r="I839" s="76">
        <v>12.37</v>
      </c>
      <c r="J839" s="76">
        <v>535.41999999999996</v>
      </c>
      <c r="K839" s="76">
        <v>12.37</v>
      </c>
      <c r="L839" s="76">
        <v>535.41999999999996</v>
      </c>
      <c r="M839" s="108">
        <f>K839/L839</f>
        <v>2.310335811138919E-2</v>
      </c>
      <c r="N839" s="74">
        <v>60.930999999999997</v>
      </c>
      <c r="O839" s="109">
        <f>M839*N839</f>
        <v>1.4077107130850548</v>
      </c>
      <c r="P839" s="109">
        <f>M839*60*1000</f>
        <v>1386.2014866833515</v>
      </c>
      <c r="Q839" s="222">
        <f>P839*N839/1000</f>
        <v>84.462642785103299</v>
      </c>
    </row>
    <row r="840" spans="1:17" ht="12.75" customHeight="1" x14ac:dyDescent="0.2">
      <c r="A840" s="444"/>
      <c r="B840" s="198" t="s">
        <v>748</v>
      </c>
      <c r="C840" s="54" t="s">
        <v>743</v>
      </c>
      <c r="D840" s="55">
        <v>6</v>
      </c>
      <c r="E840" s="55">
        <v>1959</v>
      </c>
      <c r="F840" s="56">
        <v>8.1679999999999993</v>
      </c>
      <c r="G840" s="56">
        <v>0.917821</v>
      </c>
      <c r="H840" s="56">
        <v>0.06</v>
      </c>
      <c r="I840" s="56">
        <v>7.1901789999999997</v>
      </c>
      <c r="J840" s="56">
        <v>310.93</v>
      </c>
      <c r="K840" s="56">
        <v>7.1901789999999997</v>
      </c>
      <c r="L840" s="56">
        <v>310.93</v>
      </c>
      <c r="M840" s="127">
        <v>2.3124751551796222E-2</v>
      </c>
      <c r="N840" s="57">
        <v>55.045000000000002</v>
      </c>
      <c r="O840" s="57">
        <v>1.2729019491686231</v>
      </c>
      <c r="P840" s="57">
        <v>1387.4850931077733</v>
      </c>
      <c r="Q840" s="58">
        <v>76.374116950117383</v>
      </c>
    </row>
    <row r="841" spans="1:17" ht="12.75" customHeight="1" x14ac:dyDescent="0.2">
      <c r="A841" s="444"/>
      <c r="B841" s="441" t="s">
        <v>24</v>
      </c>
      <c r="C841" s="75" t="s">
        <v>315</v>
      </c>
      <c r="D841" s="67">
        <v>4</v>
      </c>
      <c r="E841" s="67" t="s">
        <v>28</v>
      </c>
      <c r="F841" s="76">
        <f>+G841+H841+I841</f>
        <v>4.0170009999999996</v>
      </c>
      <c r="G841" s="76">
        <v>0</v>
      </c>
      <c r="H841" s="76">
        <v>0</v>
      </c>
      <c r="I841" s="76">
        <v>4.0170009999999996</v>
      </c>
      <c r="J841" s="76">
        <v>172.05</v>
      </c>
      <c r="K841" s="76">
        <v>4.0170009999999996</v>
      </c>
      <c r="L841" s="76">
        <v>172.05</v>
      </c>
      <c r="M841" s="108">
        <f>K841/L841</f>
        <v>2.3347869805289155E-2</v>
      </c>
      <c r="N841" s="74">
        <v>60.930999999999997</v>
      </c>
      <c r="O841" s="109">
        <f>M841*N841</f>
        <v>1.4226090551060735</v>
      </c>
      <c r="P841" s="109">
        <f>M841*60*1000</f>
        <v>1400.8721883173494</v>
      </c>
      <c r="Q841" s="222">
        <f>P841*N841/1000</f>
        <v>85.356543306364415</v>
      </c>
    </row>
    <row r="842" spans="1:17" ht="12.75" customHeight="1" x14ac:dyDescent="0.2">
      <c r="A842" s="444"/>
      <c r="B842" s="198" t="s">
        <v>197</v>
      </c>
      <c r="C842" s="136" t="s">
        <v>195</v>
      </c>
      <c r="D842" s="84">
        <v>3</v>
      </c>
      <c r="E842" s="84">
        <v>1988</v>
      </c>
      <c r="F842" s="86">
        <v>4.5869999999999997</v>
      </c>
      <c r="G842" s="86">
        <v>0.18099999999999999</v>
      </c>
      <c r="H842" s="86">
        <v>0.48</v>
      </c>
      <c r="I842" s="86">
        <v>3.9260000000000002</v>
      </c>
      <c r="J842" s="86">
        <v>167.31</v>
      </c>
      <c r="K842" s="86">
        <v>3.9260000000000002</v>
      </c>
      <c r="L842" s="86">
        <v>167.31</v>
      </c>
      <c r="M842" s="118">
        <v>2.3465423465423466E-2</v>
      </c>
      <c r="N842" s="119">
        <v>68.233999999999995</v>
      </c>
      <c r="O842" s="120">
        <v>1.6011397047397047</v>
      </c>
      <c r="P842" s="120">
        <v>1407.9254079254081</v>
      </c>
      <c r="Q842" s="221">
        <v>96.068382284382281</v>
      </c>
    </row>
    <row r="843" spans="1:17" ht="12.75" customHeight="1" x14ac:dyDescent="0.2">
      <c r="A843" s="444"/>
      <c r="B843" s="441" t="s">
        <v>24</v>
      </c>
      <c r="C843" s="75" t="s">
        <v>314</v>
      </c>
      <c r="D843" s="67">
        <v>8</v>
      </c>
      <c r="E843" s="67" t="s">
        <v>28</v>
      </c>
      <c r="F843" s="76">
        <f>+G843+H843+I843</f>
        <v>8.26</v>
      </c>
      <c r="G843" s="76">
        <v>0</v>
      </c>
      <c r="H843" s="76">
        <v>0</v>
      </c>
      <c r="I843" s="76">
        <v>8.26</v>
      </c>
      <c r="J843" s="76">
        <v>351.52</v>
      </c>
      <c r="K843" s="76">
        <v>8.26</v>
      </c>
      <c r="L843" s="76">
        <v>351.52</v>
      </c>
      <c r="M843" s="108">
        <f>K843/L843</f>
        <v>2.3497951752389622E-2</v>
      </c>
      <c r="N843" s="74">
        <v>60.930999999999997</v>
      </c>
      <c r="O843" s="109">
        <f>M843*N843</f>
        <v>1.431753698224852</v>
      </c>
      <c r="P843" s="109">
        <f>M843*60*1000</f>
        <v>1409.8771051433773</v>
      </c>
      <c r="Q843" s="222">
        <f>P843*N843/1000</f>
        <v>85.905221893491117</v>
      </c>
    </row>
    <row r="844" spans="1:17" ht="12.75" customHeight="1" x14ac:dyDescent="0.2">
      <c r="A844" s="444"/>
      <c r="B844" s="198" t="s">
        <v>748</v>
      </c>
      <c r="C844" s="54" t="s">
        <v>744</v>
      </c>
      <c r="D844" s="55">
        <v>4</v>
      </c>
      <c r="E844" s="55">
        <v>1952</v>
      </c>
      <c r="F844" s="56">
        <v>2.5407820000000001</v>
      </c>
      <c r="G844" s="56">
        <v>0</v>
      </c>
      <c r="H844" s="56">
        <v>0</v>
      </c>
      <c r="I844" s="56">
        <v>2.5407820000000001</v>
      </c>
      <c r="J844" s="56">
        <v>108</v>
      </c>
      <c r="K844" s="56">
        <v>2.5407820000000001</v>
      </c>
      <c r="L844" s="56">
        <v>108</v>
      </c>
      <c r="M844" s="127">
        <v>2.352575925925926E-2</v>
      </c>
      <c r="N844" s="57">
        <v>55.045000000000002</v>
      </c>
      <c r="O844" s="57">
        <v>1.2949754184259261</v>
      </c>
      <c r="P844" s="57">
        <v>1411.5455555555557</v>
      </c>
      <c r="Q844" s="58">
        <v>77.698525105555575</v>
      </c>
    </row>
    <row r="845" spans="1:17" ht="12.75" customHeight="1" x14ac:dyDescent="0.2">
      <c r="A845" s="444"/>
      <c r="B845" s="198" t="s">
        <v>63</v>
      </c>
      <c r="C845" s="131" t="s">
        <v>62</v>
      </c>
      <c r="D845" s="68">
        <v>4</v>
      </c>
      <c r="E845" s="68" t="s">
        <v>33</v>
      </c>
      <c r="F845" s="77"/>
      <c r="G845" s="77">
        <v>0</v>
      </c>
      <c r="H845" s="77">
        <v>0</v>
      </c>
      <c r="I845" s="77">
        <v>3.1999990000000005</v>
      </c>
      <c r="J845" s="77">
        <v>135.59</v>
      </c>
      <c r="K845" s="77">
        <v>3.1999990000000005</v>
      </c>
      <c r="L845" s="77">
        <v>135.59</v>
      </c>
      <c r="M845" s="110">
        <v>2.3600553138137033E-2</v>
      </c>
      <c r="N845" s="87">
        <v>49.2</v>
      </c>
      <c r="O845" s="111">
        <v>1.1611472143963422</v>
      </c>
      <c r="P845" s="111">
        <v>1416.0331882882219</v>
      </c>
      <c r="Q845" s="219">
        <v>69.668832863780523</v>
      </c>
    </row>
    <row r="846" spans="1:17" ht="12.75" customHeight="1" x14ac:dyDescent="0.2">
      <c r="A846" s="444"/>
      <c r="B846" s="198" t="s">
        <v>748</v>
      </c>
      <c r="C846" s="54" t="s">
        <v>745</v>
      </c>
      <c r="D846" s="55">
        <v>13</v>
      </c>
      <c r="E846" s="55" t="s">
        <v>33</v>
      </c>
      <c r="F846" s="56">
        <v>9.8610000000000007</v>
      </c>
      <c r="G846" s="56">
        <v>0</v>
      </c>
      <c r="H846" s="56">
        <v>0</v>
      </c>
      <c r="I846" s="56">
        <v>9.8609989999999996</v>
      </c>
      <c r="J846" s="56">
        <v>397.64</v>
      </c>
      <c r="K846" s="56">
        <v>9.8609989999999996</v>
      </c>
      <c r="L846" s="56">
        <v>397.64</v>
      </c>
      <c r="M846" s="127">
        <v>2.4798810481842872E-2</v>
      </c>
      <c r="N846" s="57">
        <v>55.045000000000002</v>
      </c>
      <c r="O846" s="57">
        <v>1.365050522973041</v>
      </c>
      <c r="P846" s="57">
        <v>1487.9286289105723</v>
      </c>
      <c r="Q846" s="58">
        <v>81.903031378382451</v>
      </c>
    </row>
    <row r="847" spans="1:17" ht="12.75" customHeight="1" x14ac:dyDescent="0.2">
      <c r="A847" s="444"/>
      <c r="B847" s="441" t="s">
        <v>24</v>
      </c>
      <c r="C847" s="75" t="s">
        <v>313</v>
      </c>
      <c r="D847" s="67">
        <v>5</v>
      </c>
      <c r="E847" s="67" t="s">
        <v>28</v>
      </c>
      <c r="F847" s="76">
        <f>+G847+H847+I847</f>
        <v>5.6930009999999998</v>
      </c>
      <c r="G847" s="76">
        <v>0</v>
      </c>
      <c r="H847" s="76">
        <v>0</v>
      </c>
      <c r="I847" s="76">
        <v>5.6930009999999998</v>
      </c>
      <c r="J847" s="76">
        <v>224.51</v>
      </c>
      <c r="K847" s="76">
        <v>5.6930009999999998</v>
      </c>
      <c r="L847" s="76">
        <v>224.51</v>
      </c>
      <c r="M847" s="108">
        <f>K847/L847</f>
        <v>2.5357449556812614E-2</v>
      </c>
      <c r="N847" s="74">
        <v>60.930999999999997</v>
      </c>
      <c r="O847" s="109">
        <f>M847*N847</f>
        <v>1.5450547589461494</v>
      </c>
      <c r="P847" s="109">
        <f>M847*60*1000</f>
        <v>1521.4469734087568</v>
      </c>
      <c r="Q847" s="222">
        <f>P847*N847/1000</f>
        <v>92.703285536768945</v>
      </c>
    </row>
    <row r="848" spans="1:17" ht="12.75" customHeight="1" x14ac:dyDescent="0.2">
      <c r="A848" s="444"/>
      <c r="B848" s="198" t="s">
        <v>245</v>
      </c>
      <c r="C848" s="131" t="s">
        <v>545</v>
      </c>
      <c r="D848" s="68">
        <v>5</v>
      </c>
      <c r="E848" s="68" t="s">
        <v>33</v>
      </c>
      <c r="F848" s="77">
        <v>6.6490000000000009</v>
      </c>
      <c r="G848" s="77">
        <v>0.255</v>
      </c>
      <c r="H848" s="77">
        <v>0.8</v>
      </c>
      <c r="I848" s="77">
        <v>5.5940000000000003</v>
      </c>
      <c r="J848" s="77">
        <v>220.11</v>
      </c>
      <c r="K848" s="77">
        <v>5.5940000000000003</v>
      </c>
      <c r="L848" s="77">
        <v>220.11</v>
      </c>
      <c r="M848" s="110">
        <v>2.5414565444550452E-2</v>
      </c>
      <c r="N848" s="87">
        <v>72.400000000000006</v>
      </c>
      <c r="O848" s="111">
        <v>1.8400145381854529</v>
      </c>
      <c r="P848" s="111">
        <v>1524.8739266730272</v>
      </c>
      <c r="Q848" s="219">
        <v>110.40087229112717</v>
      </c>
    </row>
    <row r="849" spans="1:17" ht="12.75" customHeight="1" x14ac:dyDescent="0.2">
      <c r="A849" s="444"/>
      <c r="B849" s="441" t="s">
        <v>24</v>
      </c>
      <c r="C849" s="75" t="s">
        <v>312</v>
      </c>
      <c r="D849" s="67">
        <v>12</v>
      </c>
      <c r="E849" s="67" t="s">
        <v>28</v>
      </c>
      <c r="F849" s="76">
        <f>+G849+H849+I849</f>
        <v>15.040005000000001</v>
      </c>
      <c r="G849" s="76">
        <v>0.72481499999999999</v>
      </c>
      <c r="H849" s="76">
        <v>0.4</v>
      </c>
      <c r="I849" s="76">
        <v>13.915190000000001</v>
      </c>
      <c r="J849" s="76">
        <v>543.66999999999996</v>
      </c>
      <c r="K849" s="76">
        <v>13.915190000000001</v>
      </c>
      <c r="L849" s="76">
        <v>543.68700000000001</v>
      </c>
      <c r="M849" s="108">
        <f>K849/L849</f>
        <v>2.5594119410616772E-2</v>
      </c>
      <c r="N849" s="74">
        <v>60.930999999999997</v>
      </c>
      <c r="O849" s="109">
        <f>M849*N849</f>
        <v>1.5594752898082904</v>
      </c>
      <c r="P849" s="109">
        <f>M849*60*1000</f>
        <v>1535.6471646370062</v>
      </c>
      <c r="Q849" s="222">
        <f>P849*N849/1000</f>
        <v>93.568517388497426</v>
      </c>
    </row>
    <row r="850" spans="1:17" ht="12.75" customHeight="1" x14ac:dyDescent="0.2">
      <c r="A850" s="444"/>
      <c r="B850" s="197" t="s">
        <v>352</v>
      </c>
      <c r="C850" s="75" t="s">
        <v>350</v>
      </c>
      <c r="D850" s="67">
        <v>9</v>
      </c>
      <c r="E850" s="67">
        <v>1980</v>
      </c>
      <c r="F850" s="76">
        <v>13</v>
      </c>
      <c r="G850" s="76">
        <v>0.30599999999999999</v>
      </c>
      <c r="H850" s="76">
        <v>1.44</v>
      </c>
      <c r="I850" s="76">
        <v>11.25</v>
      </c>
      <c r="J850" s="76">
        <v>412</v>
      </c>
      <c r="K850" s="76">
        <v>11.3</v>
      </c>
      <c r="L850" s="76">
        <v>412</v>
      </c>
      <c r="M850" s="108">
        <f>K850/L850</f>
        <v>2.7427184466019418E-2</v>
      </c>
      <c r="N850" s="74">
        <v>52.97</v>
      </c>
      <c r="O850" s="109">
        <f>M850*N850</f>
        <v>1.4528179611650485</v>
      </c>
      <c r="P850" s="109">
        <f>M850*60*1000</f>
        <v>1645.6310679611649</v>
      </c>
      <c r="Q850" s="222">
        <f>P850*N850/1000</f>
        <v>87.169077669902904</v>
      </c>
    </row>
    <row r="851" spans="1:17" ht="12.75" customHeight="1" x14ac:dyDescent="0.2">
      <c r="A851" s="444"/>
      <c r="B851" s="198" t="s">
        <v>748</v>
      </c>
      <c r="C851" s="139" t="s">
        <v>746</v>
      </c>
      <c r="D851" s="89">
        <v>8</v>
      </c>
      <c r="E851" s="89" t="s">
        <v>33</v>
      </c>
      <c r="F851" s="90">
        <v>7.069</v>
      </c>
      <c r="G851" s="90">
        <v>0</v>
      </c>
      <c r="H851" s="90">
        <v>0</v>
      </c>
      <c r="I851" s="90">
        <v>7.0689989999999998</v>
      </c>
      <c r="J851" s="90">
        <v>248.01</v>
      </c>
      <c r="K851" s="90">
        <v>7.0689989999999998</v>
      </c>
      <c r="L851" s="90">
        <v>248.01</v>
      </c>
      <c r="M851" s="128">
        <v>2.8502878916172734E-2</v>
      </c>
      <c r="N851" s="91">
        <v>55.045000000000002</v>
      </c>
      <c r="O851" s="91">
        <v>1.5689409699407282</v>
      </c>
      <c r="P851" s="91">
        <v>1710.172734970364</v>
      </c>
      <c r="Q851" s="429">
        <v>94.136458196443698</v>
      </c>
    </row>
    <row r="852" spans="1:17" ht="12.75" customHeight="1" x14ac:dyDescent="0.2">
      <c r="A852" s="444"/>
      <c r="B852" s="197" t="s">
        <v>352</v>
      </c>
      <c r="C852" s="75" t="s">
        <v>351</v>
      </c>
      <c r="D852" s="67">
        <v>6</v>
      </c>
      <c r="E852" s="67">
        <v>1980</v>
      </c>
      <c r="F852" s="76">
        <v>13.3</v>
      </c>
      <c r="G852" s="76">
        <v>0.56000000000000005</v>
      </c>
      <c r="H852" s="76">
        <v>0.96</v>
      </c>
      <c r="I852" s="76">
        <v>8.07</v>
      </c>
      <c r="J852" s="76">
        <v>275</v>
      </c>
      <c r="K852" s="76">
        <v>8.1</v>
      </c>
      <c r="L852" s="76">
        <v>275</v>
      </c>
      <c r="M852" s="108">
        <f>K852/L852</f>
        <v>2.9454545454545452E-2</v>
      </c>
      <c r="N852" s="74">
        <v>52.97</v>
      </c>
      <c r="O852" s="109">
        <f>M852*N852</f>
        <v>1.5602072727272727</v>
      </c>
      <c r="P852" s="109">
        <f>M852*60*1000</f>
        <v>1767.272727272727</v>
      </c>
      <c r="Q852" s="222">
        <f>P852*N852/1000</f>
        <v>93.612436363636348</v>
      </c>
    </row>
    <row r="853" spans="1:17" ht="12.75" customHeight="1" x14ac:dyDescent="0.2">
      <c r="A853" s="444"/>
      <c r="B853" s="198" t="s">
        <v>37</v>
      </c>
      <c r="C853" s="132" t="s">
        <v>432</v>
      </c>
      <c r="D853" s="69">
        <v>2</v>
      </c>
      <c r="E853" s="69" t="s">
        <v>224</v>
      </c>
      <c r="F853" s="112">
        <v>3.4260000000000002</v>
      </c>
      <c r="G853" s="112">
        <v>0</v>
      </c>
      <c r="H853" s="112">
        <v>0</v>
      </c>
      <c r="I853" s="112">
        <v>3.43</v>
      </c>
      <c r="J853" s="112">
        <v>111.36</v>
      </c>
      <c r="K853" s="112">
        <v>3.43</v>
      </c>
      <c r="L853" s="112">
        <v>111.36</v>
      </c>
      <c r="M853" s="114">
        <v>3.080100574712644E-2</v>
      </c>
      <c r="N853" s="113">
        <v>58.75</v>
      </c>
      <c r="O853" s="115">
        <v>1.8095590876436785</v>
      </c>
      <c r="P853" s="115">
        <v>1848.0603448275863</v>
      </c>
      <c r="Q853" s="428">
        <v>108.5735452586207</v>
      </c>
    </row>
    <row r="854" spans="1:17" ht="12.75" customHeight="1" thickBot="1" x14ac:dyDescent="0.25">
      <c r="A854" s="445"/>
      <c r="B854" s="442" t="s">
        <v>748</v>
      </c>
      <c r="C854" s="430" t="s">
        <v>747</v>
      </c>
      <c r="D854" s="226">
        <v>6</v>
      </c>
      <c r="E854" s="226">
        <v>1940</v>
      </c>
      <c r="F854" s="431">
        <v>8.0820000000000007</v>
      </c>
      <c r="G854" s="431">
        <v>5.3679999999999999E-2</v>
      </c>
      <c r="H854" s="431">
        <v>0</v>
      </c>
      <c r="I854" s="431">
        <v>8.0283189999999998</v>
      </c>
      <c r="J854" s="431">
        <v>250.65</v>
      </c>
      <c r="K854" s="431">
        <v>8.0283189999999998</v>
      </c>
      <c r="L854" s="431">
        <v>250.65</v>
      </c>
      <c r="M854" s="432">
        <v>3.2029998005186515E-2</v>
      </c>
      <c r="N854" s="433">
        <v>55.045000000000002</v>
      </c>
      <c r="O854" s="433">
        <v>1.7630912401954917</v>
      </c>
      <c r="P854" s="433">
        <v>1921.7998803111909</v>
      </c>
      <c r="Q854" s="434">
        <v>105.78547441172951</v>
      </c>
    </row>
  </sheetData>
  <sortState ref="B414:R666">
    <sortCondition ref="M414:M666"/>
  </sortState>
  <mergeCells count="19">
    <mergeCell ref="A6:A222"/>
    <mergeCell ref="A223:A413"/>
    <mergeCell ref="A414:A666"/>
    <mergeCell ref="A667:A854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</mergeCells>
  <phoneticPr fontId="3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spalis</vt:lpstr>
      <vt:lpstr>'2016 spalis'!Print_Titles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2013-11-18T06:30:13Z</cp:lastPrinted>
  <dcterms:created xsi:type="dcterms:W3CDTF">2007-12-03T08:09:16Z</dcterms:created>
  <dcterms:modified xsi:type="dcterms:W3CDTF">2016-11-16T14:20:06Z</dcterms:modified>
</cp:coreProperties>
</file>