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45" windowWidth="19320" windowHeight="6090" activeTab="0"/>
  </bookViews>
  <sheets>
    <sheet name="2013 lapkritis" sheetId="1" r:id="rId1"/>
  </sheets>
  <definedNames>
    <definedName name="_xlnm.Print_Titles" localSheetId="0">'2013 lapkritis'!$3:$3</definedName>
  </definedNames>
  <calcPr fullCalcOnLoad="1"/>
</workbook>
</file>

<file path=xl/sharedStrings.xml><?xml version="1.0" encoding="utf-8"?>
<sst xmlns="http://schemas.openxmlformats.org/spreadsheetml/2006/main" count="2217" uniqueCount="1043">
  <si>
    <t>Pastatų grupės pagal šilumos suvartojimą</t>
  </si>
  <si>
    <t>Adresas</t>
  </si>
  <si>
    <t>Butų sk.</t>
  </si>
  <si>
    <t>Namo 
plotas</t>
  </si>
  <si>
    <t>Butų 
plotas</t>
  </si>
  <si>
    <t xml:space="preserve">Šilumos 
suvartojimas šildymui </t>
  </si>
  <si>
    <t>vnt.</t>
  </si>
  <si>
    <t>metai</t>
  </si>
  <si>
    <t>MWh</t>
  </si>
  <si>
    <t>Lt/MWh</t>
  </si>
  <si>
    <t xml:space="preserve">Šilumos kaina gyventojams
(su PVM) </t>
  </si>
  <si>
    <t>Suvartotas šilumos kiekis</t>
  </si>
  <si>
    <t xml:space="preserve">Karštam vandeniui ruošti </t>
  </si>
  <si>
    <t xml:space="preserve">Patalpų šildymui </t>
  </si>
  <si>
    <t>Apmokestinta šiluma šildymui gyventojams</t>
  </si>
  <si>
    <t>Statybos metai</t>
  </si>
  <si>
    <t>Karšto vandens temp. palaikymui</t>
  </si>
  <si>
    <t xml:space="preserve">Iš viso 
</t>
  </si>
  <si>
    <t>Mokėjimai už šilumą 1 m² ploto šildymui                 (su PVM)</t>
  </si>
  <si>
    <t>m²</t>
  </si>
  <si>
    <t>Mokėjimai už šilumą 60 m² ploto buto šildymui 
(su PVM)</t>
  </si>
  <si>
    <t>Lt/mėn</t>
  </si>
  <si>
    <t>kWh/mėn</t>
  </si>
  <si>
    <t>Šilumos suvartojimas 60 m² ploto buto šildymui</t>
  </si>
  <si>
    <t>Lt/m²/mėn</t>
  </si>
  <si>
    <t>MWh/m²/mėn</t>
  </si>
  <si>
    <t>Miestas</t>
  </si>
  <si>
    <t>iki1992</t>
  </si>
  <si>
    <t>Naujoji Akmenė</t>
  </si>
  <si>
    <t>Basanavičiaus g. 48</t>
  </si>
  <si>
    <t>J. Biliūno g.8</t>
  </si>
  <si>
    <t>J. Biliūno g.  10</t>
  </si>
  <si>
    <t>Statybininkų g. 21</t>
  </si>
  <si>
    <t>Statybininkų g. 23</t>
  </si>
  <si>
    <t>Anykščiai</t>
  </si>
  <si>
    <t>Ignalina</t>
  </si>
  <si>
    <t>Ateities g. 1, Stasiūnai</t>
  </si>
  <si>
    <t>Ateities g. 6, Stasiūnai</t>
  </si>
  <si>
    <t>Rožių g. 1, Žiežmariai</t>
  </si>
  <si>
    <t>Parko g. 6, Stasiūnai</t>
  </si>
  <si>
    <t>Parko g. 8, Stasiūnai</t>
  </si>
  <si>
    <t>Kaišiadorys</t>
  </si>
  <si>
    <t>Radvilėnų  5</t>
  </si>
  <si>
    <t>Karaliaus Mindaugo 7</t>
  </si>
  <si>
    <t>Krėvės 82B</t>
  </si>
  <si>
    <t>Archyvo 48</t>
  </si>
  <si>
    <t>Ašmenos II-oji 37</t>
  </si>
  <si>
    <t>iki 1992</t>
  </si>
  <si>
    <t>Saulės 3</t>
  </si>
  <si>
    <t>Geležinio Vilko 1A</t>
  </si>
  <si>
    <t>Naujakurių 116A</t>
  </si>
  <si>
    <t>Šiaurės 101</t>
  </si>
  <si>
    <t>Partizanų 20</t>
  </si>
  <si>
    <t>Partizanų 198</t>
  </si>
  <si>
    <t>Taikos 39</t>
  </si>
  <si>
    <t>Pašilės 96</t>
  </si>
  <si>
    <t>Gravrogkų 17</t>
  </si>
  <si>
    <t>Lukšio 64</t>
  </si>
  <si>
    <t>Vievio 54</t>
  </si>
  <si>
    <t>Šiaurės 1 (KVT)</t>
  </si>
  <si>
    <t>Baltų 2</t>
  </si>
  <si>
    <t>Kalantos R. 23</t>
  </si>
  <si>
    <t>Taikos 41</t>
  </si>
  <si>
    <t>Baršausko 75</t>
  </si>
  <si>
    <t>Stulginskio A. 64</t>
  </si>
  <si>
    <t>Juozapavičiaus 48 A</t>
  </si>
  <si>
    <t>Draugystės 6</t>
  </si>
  <si>
    <t>Masiulio T. 1</t>
  </si>
  <si>
    <t>Sąjungos a. 10</t>
  </si>
  <si>
    <t>Masiulio 6</t>
  </si>
  <si>
    <t>Jakšto 8</t>
  </si>
  <si>
    <t>Kaunas</t>
  </si>
  <si>
    <t>Dubysos 3</t>
  </si>
  <si>
    <t>Dubysos 1</t>
  </si>
  <si>
    <t>Dubysos 16</t>
  </si>
  <si>
    <t>Dariaus ir Girėno 28</t>
  </si>
  <si>
    <t>Vaižganto 5A</t>
  </si>
  <si>
    <t>Stonų 3</t>
  </si>
  <si>
    <t>Vytauto Didžiojo 37</t>
  </si>
  <si>
    <t>Partizanų 14A</t>
  </si>
  <si>
    <t>Vaižganto 1</t>
  </si>
  <si>
    <t>Muziejaus 6</t>
  </si>
  <si>
    <t>Jaunimo 12</t>
  </si>
  <si>
    <t>Dariaus ir Girėno 23</t>
  </si>
  <si>
    <t xml:space="preserve">Jaunimo 14 </t>
  </si>
  <si>
    <t>Dariaus ir Girėno 26</t>
  </si>
  <si>
    <t>iki1960</t>
  </si>
  <si>
    <t>Dominikonų 4</t>
  </si>
  <si>
    <t>V.Kudirkos 9</t>
  </si>
  <si>
    <t>Raseiniai</t>
  </si>
  <si>
    <t>Utena</t>
  </si>
  <si>
    <t>Varėna</t>
  </si>
  <si>
    <t>CHEMIKŲ  86 (renovuotas)</t>
  </si>
  <si>
    <t>CHEMIKŲ  92C (renovuotas)</t>
  </si>
  <si>
    <t>PANERIŲ  19 (renovuotas)</t>
  </si>
  <si>
    <t>PREZIDENTO  18 (renovuotas)</t>
  </si>
  <si>
    <t>PANERIŲ   6 (renovuotas)</t>
  </si>
  <si>
    <t>PARKO   7</t>
  </si>
  <si>
    <t>SODŲ  91</t>
  </si>
  <si>
    <t>KLAIPĖDOS  11</t>
  </si>
  <si>
    <t>PARKO   3</t>
  </si>
  <si>
    <t>PANERIŲ  15</t>
  </si>
  <si>
    <t>KĘSTUČIO  16L</t>
  </si>
  <si>
    <t>VILNIAUS  40</t>
  </si>
  <si>
    <t>LIETAVOS  17</t>
  </si>
  <si>
    <t>ŽEIMIŲ  26</t>
  </si>
  <si>
    <t>CHEMIKŲ 132</t>
  </si>
  <si>
    <t>KAUNO  68</t>
  </si>
  <si>
    <t>FABRIKO  14</t>
  </si>
  <si>
    <t>Jonava</t>
  </si>
  <si>
    <t>Kudirkos 4</t>
  </si>
  <si>
    <t>Kaštonų 4a</t>
  </si>
  <si>
    <t>Vasario 16-osios 1</t>
  </si>
  <si>
    <t>Bernotėno 3</t>
  </si>
  <si>
    <t>Gedimino 4</t>
  </si>
  <si>
    <t>Stiklo 1a</t>
  </si>
  <si>
    <t>Radviliškis</t>
  </si>
  <si>
    <t>Pavilnionių g. 31</t>
  </si>
  <si>
    <t>Bajorų kelias 3</t>
  </si>
  <si>
    <t>Pavilnionių g. 33</t>
  </si>
  <si>
    <t>M.Mironaitės g. 18</t>
  </si>
  <si>
    <t>Sviliškių g. 8</t>
  </si>
  <si>
    <t>Žirmūnų g. 30C</t>
  </si>
  <si>
    <t>Sviliškių g. 4, 6</t>
  </si>
  <si>
    <t>Blindžių g. 7</t>
  </si>
  <si>
    <t>J.Franko g. 8</t>
  </si>
  <si>
    <t>Tolminkiemio g. 31</t>
  </si>
  <si>
    <t>J.Galvydžio g. 11A</t>
  </si>
  <si>
    <t>Tolminkiemio g. 14</t>
  </si>
  <si>
    <t>J.Kubiliaus g. 4</t>
  </si>
  <si>
    <t>M.Marcinkevičiaus g. 37, Baltupio g. 175</t>
  </si>
  <si>
    <t>M.Marcinkevičiaus g. 31, 33, 35</t>
  </si>
  <si>
    <t>S.Žukausko g. 27</t>
  </si>
  <si>
    <t>Žirmūnų g. 131</t>
  </si>
  <si>
    <t>Gedvydžių g. 29 (bt. 1-36)</t>
  </si>
  <si>
    <t>V.Pietario g. 7</t>
  </si>
  <si>
    <t>Šviesos g 11 (bt. 41-60)</t>
  </si>
  <si>
    <t>Taikos g. 134, 136</t>
  </si>
  <si>
    <t>Gedvydžių g. 20</t>
  </si>
  <si>
    <t>Kovo 11-osios g. 55</t>
  </si>
  <si>
    <t>Šviesos g 14 (bt. 81-100)</t>
  </si>
  <si>
    <t>Šviesos g 4 (bt. 81-100)</t>
  </si>
  <si>
    <t>Taikos g. 25, 27</t>
  </si>
  <si>
    <t>Gabijos g. 81 (bt. 1-36)</t>
  </si>
  <si>
    <t>Didlaukio g. 52</t>
  </si>
  <si>
    <t>S.Stanevičiaus g. 7 (bt. 1-40)</t>
  </si>
  <si>
    <t>Žemynos g. 25</t>
  </si>
  <si>
    <t>Peteliškių g. 10</t>
  </si>
  <si>
    <t>Žemynos g. 35</t>
  </si>
  <si>
    <t>Taikos g. 105</t>
  </si>
  <si>
    <t>Antakalnio g. 118</t>
  </si>
  <si>
    <t>Musninkų g. 7</t>
  </si>
  <si>
    <t>Taikos g. 241, 243, 245</t>
  </si>
  <si>
    <t>Kapsų g. 38</t>
  </si>
  <si>
    <t>Parko g. 4</t>
  </si>
  <si>
    <t>Parko g. 6</t>
  </si>
  <si>
    <t>Žaliųjų ežerų g. 9</t>
  </si>
  <si>
    <t>Smėlio g. 11</t>
  </si>
  <si>
    <t>Gelvonų g. 57</t>
  </si>
  <si>
    <t>Naugarduko g. 56</t>
  </si>
  <si>
    <t>Kanklių g. 10B</t>
  </si>
  <si>
    <t>Smėlio g. 15</t>
  </si>
  <si>
    <t>J.Basanavičiaus g. 17A</t>
  </si>
  <si>
    <t>Šaltkalvių g. 66</t>
  </si>
  <si>
    <t>S.Skapo g. 6, 8</t>
  </si>
  <si>
    <t>Kunigiškių g. 4</t>
  </si>
  <si>
    <t>Lentvario g. 1</t>
  </si>
  <si>
    <t>Vykinto g. 21</t>
  </si>
  <si>
    <t>J.Tiškevičiaus g. 6</t>
  </si>
  <si>
    <t>Vykinto g. 8</t>
  </si>
  <si>
    <t>V.Grybo g. 30</t>
  </si>
  <si>
    <t>Žygio g. 4</t>
  </si>
  <si>
    <t>Gedimino pr. 27</t>
  </si>
  <si>
    <t>Vilnius</t>
  </si>
  <si>
    <t>Vytauto g.31-1</t>
  </si>
  <si>
    <t>Šalčininkai</t>
  </si>
  <si>
    <t>Jaunystės 20 (renovuotas)</t>
  </si>
  <si>
    <t>Aušros g. 99 (renov.)</t>
  </si>
  <si>
    <t xml:space="preserve">Daukanto 8 </t>
  </si>
  <si>
    <t>Gedimino g. 100</t>
  </si>
  <si>
    <t>Gedimino g. 111</t>
  </si>
  <si>
    <t>Savanorių g. 20</t>
  </si>
  <si>
    <r>
      <t>I.</t>
    </r>
    <r>
      <rPr>
        <sz val="26"/>
        <rFont val="Arial"/>
        <family val="2"/>
      </rPr>
      <t xml:space="preserve"> Daugiabučiai suvartojantys mažiausiai šilumos (naujos statybos, kokybiški namai)</t>
    </r>
  </si>
  <si>
    <t>Akmenė</t>
  </si>
  <si>
    <t>Venta</t>
  </si>
  <si>
    <t>Stadiono 13  (renovuotas)</t>
  </si>
  <si>
    <t>Nepriklausomybės 28 (renovuotas)</t>
  </si>
  <si>
    <t>Nepriklausomybės 27 (renovuotas)</t>
  </si>
  <si>
    <t>Ramučių 39 (renovuotas)</t>
  </si>
  <si>
    <t>Respublikos 24 (renovuotas)</t>
  </si>
  <si>
    <t>Stadiono 17 (renovuotas)</t>
  </si>
  <si>
    <t xml:space="preserve">Laižuvos 3 </t>
  </si>
  <si>
    <t xml:space="preserve">Puškino 40 </t>
  </si>
  <si>
    <t xml:space="preserve">Stadiono 16 </t>
  </si>
  <si>
    <t xml:space="preserve">Stadiono 3 </t>
  </si>
  <si>
    <t xml:space="preserve">V.Kudirkos 10 </t>
  </si>
  <si>
    <t xml:space="preserve">Ventos 27 </t>
  </si>
  <si>
    <t xml:space="preserve">Vytauto 4 </t>
  </si>
  <si>
    <t xml:space="preserve">Ventos 12 </t>
  </si>
  <si>
    <t xml:space="preserve">Ventos 18 </t>
  </si>
  <si>
    <t xml:space="preserve">Žalgirio15 </t>
  </si>
  <si>
    <t xml:space="preserve">Žemaitės 4 </t>
  </si>
  <si>
    <t xml:space="preserve">Žalgirio 7 </t>
  </si>
  <si>
    <t xml:space="preserve">Ventos 6 </t>
  </si>
  <si>
    <t xml:space="preserve">Ventos 7 </t>
  </si>
  <si>
    <t xml:space="preserve">Bausko 8 </t>
  </si>
  <si>
    <t xml:space="preserve">Žalgirio 5 </t>
  </si>
  <si>
    <t xml:space="preserve">Lazdynų Pelėdos 11 </t>
  </si>
  <si>
    <t>Basanavičiaus g 50</t>
  </si>
  <si>
    <t>Basanavičiaus g . 60</t>
  </si>
  <si>
    <t>J. Biliūno g. 20</t>
  </si>
  <si>
    <t>Dariaus ir Girėno g.5</t>
  </si>
  <si>
    <t>Statybininkų g.19</t>
  </si>
  <si>
    <t xml:space="preserve">Bažnyčios g. 20, Dūkštas, Ignalinos raj. </t>
  </si>
  <si>
    <t xml:space="preserve">Sodų g. 1, Vidiškių k. , Ignalinos raj. </t>
  </si>
  <si>
    <t>Atgimimo g. 33, (renov)</t>
  </si>
  <si>
    <t>Atgimimo g. 19, (renov)</t>
  </si>
  <si>
    <t>Ateities g. 29,  (renov)</t>
  </si>
  <si>
    <t>Smėlio g. 28,  (renov.)</t>
  </si>
  <si>
    <t>Aukštaičių g. 11, (renov.)</t>
  </si>
  <si>
    <t>Atgimimo g. 14,(renov)</t>
  </si>
  <si>
    <t>Aukštaičių g. 31</t>
  </si>
  <si>
    <t>Vasario 16-osios g. 12</t>
  </si>
  <si>
    <t>Ateities g. 24</t>
  </si>
  <si>
    <t>Technikos g. 10</t>
  </si>
  <si>
    <t>LIETAVOS  31 (renovuotas)</t>
  </si>
  <si>
    <t>KAUNO   6 (renovuotas)</t>
  </si>
  <si>
    <t>J.RALIO  10</t>
  </si>
  <si>
    <t>J.RALIO  12(renovuotas)</t>
  </si>
  <si>
    <t>A.KULVIEČIO  18</t>
  </si>
  <si>
    <t>KOSMONAUTŲ  20</t>
  </si>
  <si>
    <t>KOSMONAUTŲ  22</t>
  </si>
  <si>
    <t>SODŲ  37A</t>
  </si>
  <si>
    <t>CHEMIKŲ   4A</t>
  </si>
  <si>
    <t>A.KULVIEČIO   3</t>
  </si>
  <si>
    <t>KAUNO  91</t>
  </si>
  <si>
    <t>A.KULVIEČIO  10</t>
  </si>
  <si>
    <t>CHEMIKŲ  82</t>
  </si>
  <si>
    <t>A.KULVIEČIO   1</t>
  </si>
  <si>
    <t>CHEMIKŲ  25</t>
  </si>
  <si>
    <t>CHEMIKŲ 108</t>
  </si>
  <si>
    <t>MIŠKININKŲ  10</t>
  </si>
  <si>
    <t>CHEMIKŲ  60</t>
  </si>
  <si>
    <t>GIRELĖS   5</t>
  </si>
  <si>
    <t>CHEMIKŲ  36</t>
  </si>
  <si>
    <t>MIŠKININKŲ   6</t>
  </si>
  <si>
    <t>KOSMONAUTŲ   2A, 2B</t>
  </si>
  <si>
    <t>RUKLIO  10</t>
  </si>
  <si>
    <t>NAUJOJI 68 (renov.)</t>
  </si>
  <si>
    <t>BIRUTĖS 14 (renov.)</t>
  </si>
  <si>
    <t>STATYBININKŲ 46 (renov.)</t>
  </si>
  <si>
    <t>KAŠTONŲ 12 (renov.)</t>
  </si>
  <si>
    <t>AUKŠTAKALNIO 14</t>
  </si>
  <si>
    <t>LAUKO 17 (renov.)</t>
  </si>
  <si>
    <t>PUTINŲ 24A</t>
  </si>
  <si>
    <t>VINGIO 1 (renov.)</t>
  </si>
  <si>
    <t>PUTINŲ 2 (renov.)</t>
  </si>
  <si>
    <t>Statybininkų 107</t>
  </si>
  <si>
    <t>Kalniškės 23</t>
  </si>
  <si>
    <t>JAUNIMO 38</t>
  </si>
  <si>
    <t>MIKLUSĖNŲ 33</t>
  </si>
  <si>
    <t>NAUJOJI 18</t>
  </si>
  <si>
    <t>KAŠTONŲ 52</t>
  </si>
  <si>
    <t>STATYBININKŲ 27</t>
  </si>
  <si>
    <t>JONYNO 5</t>
  </si>
  <si>
    <t>NAUJOJI 96</t>
  </si>
  <si>
    <t>NAUJOJI 86</t>
  </si>
  <si>
    <t>VILTIES 18</t>
  </si>
  <si>
    <t>JAZMINŲ 12</t>
  </si>
  <si>
    <t>STATYBININKŲ 34</t>
  </si>
  <si>
    <t>LIKIŠKĖLIŲ 40</t>
  </si>
  <si>
    <t>STATYBININKŲ 49</t>
  </si>
  <si>
    <t>VOLUNGĖS 12</t>
  </si>
  <si>
    <t>VOLUNGĖS 29</t>
  </si>
  <si>
    <t>VOLUNGĖS 27</t>
  </si>
  <si>
    <t>VOLUNGĖS 22</t>
  </si>
  <si>
    <t>STATYBININKŲ 43</t>
  </si>
  <si>
    <t>VOLUNGĖS 19</t>
  </si>
  <si>
    <t>Alytus</t>
  </si>
  <si>
    <t>Vilniaus 77B</t>
  </si>
  <si>
    <t>Respublikos 58</t>
  </si>
  <si>
    <t>Vytauto 62</t>
  </si>
  <si>
    <t>Vėjo 11a</t>
  </si>
  <si>
    <t>Vėjo 9C</t>
  </si>
  <si>
    <t>Gimnazijos 9</t>
  </si>
  <si>
    <t>Vėjo 7A</t>
  </si>
  <si>
    <t>Rinkuškių 47B</t>
  </si>
  <si>
    <t>Skratiškių 8</t>
  </si>
  <si>
    <t>Gimnazijos 1</t>
  </si>
  <si>
    <t>Rotušės  15</t>
  </si>
  <si>
    <t>Gimnazijos 7</t>
  </si>
  <si>
    <t>Vilniaus 91A</t>
  </si>
  <si>
    <t>Rinkuškių 20</t>
  </si>
  <si>
    <t>Gimnazijos 5</t>
  </si>
  <si>
    <t>Rotušės 26</t>
  </si>
  <si>
    <t>Vilniaus 93A</t>
  </si>
  <si>
    <t>Rotušės 24</t>
  </si>
  <si>
    <t>Skratiškių 12</t>
  </si>
  <si>
    <t>Kilučių 11</t>
  </si>
  <si>
    <t>Vilniaus 47A</t>
  </si>
  <si>
    <t>Basanavičiaus 18</t>
  </si>
  <si>
    <t>Biržai</t>
  </si>
  <si>
    <t>STATYBININKŲ 4 VILKAVIŠKIS</t>
  </si>
  <si>
    <t>AUŠROS 8 VILKAVISKIS</t>
  </si>
  <si>
    <t>AUŠROS 10 VILKAVIŠKIS</t>
  </si>
  <si>
    <t>AUŠROS 4 VILKAVIŠKIS</t>
  </si>
  <si>
    <t>BIRUTES 2 VILKAVIŠKIS</t>
  </si>
  <si>
    <t>STATYBININKŲ 8 VILKAVIŠKIS</t>
  </si>
  <si>
    <t>LAUKO 44 VILKAVIŠKIS</t>
  </si>
  <si>
    <t>VIENYBĖS 72 VILKAVIŠKIS</t>
  </si>
  <si>
    <t>NEPRIKLAUSOMYBĖS 72 VILKAVIŠKIS</t>
  </si>
  <si>
    <t>VIENYBES 70 VILKAVIŠKIS</t>
  </si>
  <si>
    <t>NEPRIKLAUSOMYBĖS 50 VILKAVIŠKIS</t>
  </si>
  <si>
    <t>DVARO  25</t>
  </si>
  <si>
    <t>PASIENIO 3 KYBARTAI</t>
  </si>
  <si>
    <t>S.NERIES 33C VILKAVIŠKIS</t>
  </si>
  <si>
    <t>DVARO  27</t>
  </si>
  <si>
    <t>LAUKO 32 VILKAVIŠKIS</t>
  </si>
  <si>
    <t>KĘSTUČIO 10 VILKAVIŠKIS</t>
  </si>
  <si>
    <t>DARVINO 26 KYBARTAI</t>
  </si>
  <si>
    <t>VILNIAUS 8 VILKAVIŠKIS</t>
  </si>
  <si>
    <t>DARVINO 46  41-80  BUTAI KYBARTAI</t>
  </si>
  <si>
    <t>K.NAUMIESČIO 9A KYBARTAI</t>
  </si>
  <si>
    <t>TARYBŲ 7 KYBARTAI</t>
  </si>
  <si>
    <t>DARVINO 19 KYBARTAI</t>
  </si>
  <si>
    <t>MOKYKLOS 3 PILVIŠKIAI</t>
  </si>
  <si>
    <t>DARIAUS IR GIRENO 2A KYBARTAI</t>
  </si>
  <si>
    <t>VIŠTYČIO 2 VIRBALIS</t>
  </si>
  <si>
    <t>VASARIO 16-OS 4 PILVIŠKIAI</t>
  </si>
  <si>
    <t>VASARIO 16-OS 12 PILVIŠKIAI</t>
  </si>
  <si>
    <t>VASARIO 16-OS 10 PILVIŠKIAI</t>
  </si>
  <si>
    <t>Vilkaviškis</t>
  </si>
  <si>
    <t>Gėlių 14 (281)</t>
  </si>
  <si>
    <t>Vilkaviškio 61 (286)</t>
  </si>
  <si>
    <t>Mokolų 9 (282)</t>
  </si>
  <si>
    <t>Dariaus ir Girėno 9 (503)</t>
  </si>
  <si>
    <t>Vytenio 8 (656)</t>
  </si>
  <si>
    <t>Dariaus ir Girėno 11 (504)</t>
  </si>
  <si>
    <t>Mokolų 51 (606)</t>
  </si>
  <si>
    <t>Dariaus ir Girėno 13 (505)</t>
  </si>
  <si>
    <t>Draugystės 3 (110)</t>
  </si>
  <si>
    <t>R.Juknevičiaus 48 (527)</t>
  </si>
  <si>
    <t>Draugystės 1 (108)</t>
  </si>
  <si>
    <t>Vytauto 54 (641)</t>
  </si>
  <si>
    <t>Vytauto 56A (639)</t>
  </si>
  <si>
    <t>J.Jablonskio 2 (889)</t>
  </si>
  <si>
    <t>Garso 4 (921-S)</t>
  </si>
  <si>
    <t>Maironio. 34 (410-K)</t>
  </si>
  <si>
    <t>M.Valančiaus. 18 (425-K)</t>
  </si>
  <si>
    <t>Mokyklos 13 (348)</t>
  </si>
  <si>
    <t>Nausupės 8 (824)</t>
  </si>
  <si>
    <t>Vytauto.. 33 (833)</t>
  </si>
  <si>
    <t>Jaunimo, 3 (1021)</t>
  </si>
  <si>
    <t>Mokyklos 9 (331)</t>
  </si>
  <si>
    <t>Jaunimo, 7 (1060)</t>
  </si>
  <si>
    <t>Vytauto 15 (268)</t>
  </si>
  <si>
    <t>Dvarkelio 11 (851)</t>
  </si>
  <si>
    <t>Žemaitės. 8 (7-K)</t>
  </si>
  <si>
    <t>Lietuvininkų 4 (446)</t>
  </si>
  <si>
    <t>K.Donelaičio. 5 - 2 (27-2K)</t>
  </si>
  <si>
    <t>Vytauto 21 (273)</t>
  </si>
  <si>
    <t>Žemaitės. 10 (8-K)</t>
  </si>
  <si>
    <t>Vandžiogalos 4D (918-S)</t>
  </si>
  <si>
    <t>Kauno 20 (847)</t>
  </si>
  <si>
    <t>Dvarkelio 7 (841)</t>
  </si>
  <si>
    <t>Marijampolė</t>
  </si>
  <si>
    <t>Kosmonautų 12 (renovuotas)</t>
  </si>
  <si>
    <t>A.Civinsko 7  (renovuotas)</t>
  </si>
  <si>
    <t>Kosmonautų 28  (renovuotas)</t>
  </si>
  <si>
    <t>Muziejaus 18</t>
  </si>
  <si>
    <t>Stoties 8</t>
  </si>
  <si>
    <t>Karaliaus Mindaugo 39</t>
  </si>
  <si>
    <t>Sedos 11</t>
  </si>
  <si>
    <t>Žemaitės 29</t>
  </si>
  <si>
    <t>Birutės 24</t>
  </si>
  <si>
    <t>Stoties 16</t>
  </si>
  <si>
    <t>Stoties 12</t>
  </si>
  <si>
    <t>Luokės 73</t>
  </si>
  <si>
    <t>Šviesos 29</t>
  </si>
  <si>
    <t>Telšiai</t>
  </si>
  <si>
    <t>Masčio 54 (renovuotas)</t>
  </si>
  <si>
    <t>Dariaus ir Girėno 15 (renovuotas</t>
  </si>
  <si>
    <t>Druskininkų 7A</t>
  </si>
  <si>
    <t>Palanga</t>
  </si>
  <si>
    <t>Sodų 1</t>
  </si>
  <si>
    <t>Saulėtekio 24/26</t>
  </si>
  <si>
    <t>Saulėtekio 5/7</t>
  </si>
  <si>
    <t>Taikos 14</t>
  </si>
  <si>
    <t>Sodų 43</t>
  </si>
  <si>
    <t>Saulėtekio 3</t>
  </si>
  <si>
    <t>Sodų 20-II</t>
  </si>
  <si>
    <t>Sodų 29</t>
  </si>
  <si>
    <t>Sodų 25</t>
  </si>
  <si>
    <t>Sodų 45</t>
  </si>
  <si>
    <t>Ganyklų 59</t>
  </si>
  <si>
    <t>Taikos 20</t>
  </si>
  <si>
    <t>Saulėtekio 4</t>
  </si>
  <si>
    <t>Sodų 59</t>
  </si>
  <si>
    <t>Gintaro 33</t>
  </si>
  <si>
    <t>Mokyklos 14-II</t>
  </si>
  <si>
    <t>Oškinio 5</t>
  </si>
  <si>
    <t>Mokyklos 13</t>
  </si>
  <si>
    <t>Kretingos 6</t>
  </si>
  <si>
    <t>Janonio 41</t>
  </si>
  <si>
    <t>Birutės 2 (renovuotas)</t>
  </si>
  <si>
    <t>Birutės 4 (renovuotas)</t>
  </si>
  <si>
    <t>Mackevičiaus 29 (renovuotas)</t>
  </si>
  <si>
    <t>Dariaus ir Girėno 2-1 (renovuotas)</t>
  </si>
  <si>
    <t>Dariaus ir Girėno 2-2 (renovuotas)</t>
  </si>
  <si>
    <t>Dariaus ir Girėno 4 (renovuotas)</t>
  </si>
  <si>
    <t>Birutės 3 (renovuotas)</t>
  </si>
  <si>
    <t>Birutės 1 (renovuotas)</t>
  </si>
  <si>
    <t>Kelmė</t>
  </si>
  <si>
    <t>Druskininkai</t>
  </si>
  <si>
    <t xml:space="preserve">KLONIO 18A </t>
  </si>
  <si>
    <t xml:space="preserve">VERPĖJŲ 6 </t>
  </si>
  <si>
    <t>ATEITIES 36</t>
  </si>
  <si>
    <t xml:space="preserve">ATEITIES 16 </t>
  </si>
  <si>
    <t>ATEITIES 14</t>
  </si>
  <si>
    <t xml:space="preserve">LIŠKIAVOS 8 </t>
  </si>
  <si>
    <t>LIŠKIAVOS 5</t>
  </si>
  <si>
    <t xml:space="preserve">VEISIEJŲ 9 </t>
  </si>
  <si>
    <t xml:space="preserve">SVEIKATOS 28 </t>
  </si>
  <si>
    <t xml:space="preserve">SVEIKATOS 18 </t>
  </si>
  <si>
    <t xml:space="preserve">GARDINO 80   </t>
  </si>
  <si>
    <t xml:space="preserve">VYTAUTO 6 </t>
  </si>
  <si>
    <t>VYTAUTO 47</t>
  </si>
  <si>
    <t xml:space="preserve">ŠILTNAMIŲ 24  </t>
  </si>
  <si>
    <t xml:space="preserve">ČIURLIONIO 74 </t>
  </si>
  <si>
    <t xml:space="preserve">NERAVŲ 27  </t>
  </si>
  <si>
    <t>GARDINO 22</t>
  </si>
  <si>
    <t xml:space="preserve">ŠILTNAMIŲ 26  </t>
  </si>
  <si>
    <t xml:space="preserve">MELIORATORIŲ 4 </t>
  </si>
  <si>
    <t xml:space="preserve">NERAVŲ 29   </t>
  </si>
  <si>
    <t xml:space="preserve">ATEITIES 2 </t>
  </si>
  <si>
    <t xml:space="preserve">SEIRIJŲ 9 </t>
  </si>
  <si>
    <t>ŠILTNAMIŲ 18 (renovuotas)</t>
  </si>
  <si>
    <t>ŠILTNAMIŲ 22 (renovuotas)</t>
  </si>
  <si>
    <t xml:space="preserve">Janonio 30 </t>
  </si>
  <si>
    <t xml:space="preserve">Janonio 12 </t>
  </si>
  <si>
    <t xml:space="preserve">Laucevičiaus 16 </t>
  </si>
  <si>
    <t>Pievų 2</t>
  </si>
  <si>
    <t xml:space="preserve">Pievų 6 </t>
  </si>
  <si>
    <t>Raseinių 5A</t>
  </si>
  <si>
    <t xml:space="preserve">Raseinių 9 II korpusas </t>
  </si>
  <si>
    <t xml:space="preserve">Raseinių 9a  II korpusas </t>
  </si>
  <si>
    <t xml:space="preserve">Kooperacijos 28 </t>
  </si>
  <si>
    <t xml:space="preserve">J.Janonio 13 </t>
  </si>
  <si>
    <t xml:space="preserve">Maironio 5a,Tytuvėnai </t>
  </si>
  <si>
    <t xml:space="preserve">Vyt. Didžiojo 45 </t>
  </si>
  <si>
    <t>I. Končiaus g. 7</t>
  </si>
  <si>
    <t>I. Končiaus g. 7A</t>
  </si>
  <si>
    <t>A. Jucio g. 45</t>
  </si>
  <si>
    <t>A. Jucio g. 47</t>
  </si>
  <si>
    <t>A. Jucio g. 53</t>
  </si>
  <si>
    <t>Gandingos g. 10</t>
  </si>
  <si>
    <t>Gandingos g. 14</t>
  </si>
  <si>
    <t>Gandingos g. 16</t>
  </si>
  <si>
    <t>I. Končiaus g. 8</t>
  </si>
  <si>
    <t>Vėjo g. 12</t>
  </si>
  <si>
    <t>A. Vaišvilos g. 9</t>
  </si>
  <si>
    <t>A. Vaišvilos g. 19</t>
  </si>
  <si>
    <t>A. Vaišvilos g. 21</t>
  </si>
  <si>
    <t>A. Vaišvilos g. 23</t>
  </si>
  <si>
    <t>A. Vaišvilos g. 25</t>
  </si>
  <si>
    <t>A. Vaišvilos g. 31</t>
  </si>
  <si>
    <t xml:space="preserve">Žemaičių g. 13 (komp. šil.punkt. butuose) </t>
  </si>
  <si>
    <t>A. Jucio g. 30</t>
  </si>
  <si>
    <t>J. Tumo-Vaižganto g. 96</t>
  </si>
  <si>
    <t>V. Mačernio g. 10</t>
  </si>
  <si>
    <t>V. Mačernio g. 53</t>
  </si>
  <si>
    <t>J. Tumo-Vaižganto g. 85</t>
  </si>
  <si>
    <t>J. Tumo-Vaižganto g. 85A</t>
  </si>
  <si>
    <t>V. Mačernio g. 51</t>
  </si>
  <si>
    <t>A. Jucio g. 12</t>
  </si>
  <si>
    <t>V. Mačernio g. 45</t>
  </si>
  <si>
    <t>V. Mačernio g. 27</t>
  </si>
  <si>
    <t>V. Mačernio g. 47</t>
  </si>
  <si>
    <t>A. Jucio g. 28</t>
  </si>
  <si>
    <t>V. Mačernio g. 6</t>
  </si>
  <si>
    <t>V. Mačernio g. 8</t>
  </si>
  <si>
    <t>A. Jucio g. 10</t>
  </si>
  <si>
    <t>Senamiesčio a. 2</t>
  </si>
  <si>
    <t>Lentpjūvės g. 6</t>
  </si>
  <si>
    <t>Vytauto g.27</t>
  </si>
  <si>
    <t>Dariaus ir Girėno g. 33</t>
  </si>
  <si>
    <t>Dariaus ir Girėno g. 35</t>
  </si>
  <si>
    <t>Dariaus ir Girėno g. 51</t>
  </si>
  <si>
    <t>S. Nėries g. 4</t>
  </si>
  <si>
    <t>Telšių g. 19B</t>
  </si>
  <si>
    <t>Plungė</t>
  </si>
  <si>
    <t>Gedimino 7a</t>
  </si>
  <si>
    <t>Povyliaus 6</t>
  </si>
  <si>
    <t>Jaunystės 4</t>
  </si>
  <si>
    <t>Kęstučio 11a</t>
  </si>
  <si>
    <t>Laisvės al. 34a</t>
  </si>
  <si>
    <t>Vaižganto 58b</t>
  </si>
  <si>
    <t>Naujoji17</t>
  </si>
  <si>
    <t>Jaunystės 18</t>
  </si>
  <si>
    <t>Jaunystės 14</t>
  </si>
  <si>
    <t>Gedimino 3</t>
  </si>
  <si>
    <t>Dariaus ir Girėno 60</t>
  </si>
  <si>
    <t>Jaunystės 22</t>
  </si>
  <si>
    <t>Kudirkos 4a</t>
  </si>
  <si>
    <t>Gedimino 2</t>
  </si>
  <si>
    <t>Aušros aikštė 3</t>
  </si>
  <si>
    <t>Vytauto 4</t>
  </si>
  <si>
    <t>Jaunystės 1</t>
  </si>
  <si>
    <t>Kudirkos 5</t>
  </si>
  <si>
    <t>Kudirkos 7</t>
  </si>
  <si>
    <t>Topolių 8</t>
  </si>
  <si>
    <t>Vytauto 6</t>
  </si>
  <si>
    <t>Vasario 16-osios 3</t>
  </si>
  <si>
    <t>Kudirkos 11</t>
  </si>
  <si>
    <t>Topolių 2</t>
  </si>
  <si>
    <t>Jaunystės 35 (renovuotas)</t>
  </si>
  <si>
    <t>Laisvės al. 36 (renovuotas)</t>
  </si>
  <si>
    <t>Vaižganto 60 (renovuotas)</t>
  </si>
  <si>
    <t>Algirdo 25</t>
  </si>
  <si>
    <t>Algirdo 27</t>
  </si>
  <si>
    <t>Rytų 6</t>
  </si>
  <si>
    <t>Rytų 4</t>
  </si>
  <si>
    <t>Ateities 19</t>
  </si>
  <si>
    <t>Vytauto Didžiojo 41</t>
  </si>
  <si>
    <t>Vaižganto 20B</t>
  </si>
  <si>
    <t>V.Grybo 2</t>
  </si>
  <si>
    <t>Vytauto Didžiojo 3</t>
  </si>
  <si>
    <t>J.Pauliaus II G.34 Eišiškės</t>
  </si>
  <si>
    <t>J.Pauliaus II G.28 Eišiškės</t>
  </si>
  <si>
    <t>A.Mickevičiaus g. 8</t>
  </si>
  <si>
    <t xml:space="preserve">A.Mickevičiaus g.24 </t>
  </si>
  <si>
    <t xml:space="preserve">Sniadeckio g.10 </t>
  </si>
  <si>
    <t>Sniadeckio g.14</t>
  </si>
  <si>
    <t xml:space="preserve">Sniadeckio g.18 </t>
  </si>
  <si>
    <t xml:space="preserve">Sniadeckio g.24 </t>
  </si>
  <si>
    <t xml:space="preserve">Sniadeckio g.27 </t>
  </si>
  <si>
    <t xml:space="preserve">Mokyklos g.19 </t>
  </si>
  <si>
    <t xml:space="preserve">Vutauto g.33 </t>
  </si>
  <si>
    <t xml:space="preserve">A.Mickevičiaus g.1a </t>
  </si>
  <si>
    <t xml:space="preserve">Šalčios g.8 </t>
  </si>
  <si>
    <t xml:space="preserve">Šalčios g.14 </t>
  </si>
  <si>
    <t xml:space="preserve">Vilniaus g.26 </t>
  </si>
  <si>
    <t xml:space="preserve">Vilniaus g.26 b </t>
  </si>
  <si>
    <t xml:space="preserve">Vilniaus g.45-1 </t>
  </si>
  <si>
    <t xml:space="preserve">Vytauto g.22-3 </t>
  </si>
  <si>
    <t xml:space="preserve">Mokyklos g.27 </t>
  </si>
  <si>
    <t>Kudirkos g. 22</t>
  </si>
  <si>
    <t>Vyžuonų 11a (renov.)</t>
  </si>
  <si>
    <t>Aukštakalnio g. 76</t>
  </si>
  <si>
    <t>Aušros g. 89 Ikorp. (renov.)</t>
  </si>
  <si>
    <t>Krašuonos g. 11</t>
  </si>
  <si>
    <t>Aukštakalnio g. 108</t>
  </si>
  <si>
    <t>Krašuonos g. 13</t>
  </si>
  <si>
    <t>Aušros g. 77</t>
  </si>
  <si>
    <t>Aušros g. 89 IIkorp.(renov.)</t>
  </si>
  <si>
    <t>Taikos g. 69</t>
  </si>
  <si>
    <t>Sėlių g. 67</t>
  </si>
  <si>
    <t>Aušros g. 56</t>
  </si>
  <si>
    <t>Smėlio g. 20,22</t>
  </si>
  <si>
    <t>Vaižganto g. 58</t>
  </si>
  <si>
    <t>Taikos g. 14</t>
  </si>
  <si>
    <t>Vaižganto g. 62</t>
  </si>
  <si>
    <t>Sėlių g. 59</t>
  </si>
  <si>
    <t>Vaižganto g. 46</t>
  </si>
  <si>
    <t>Aukštakalnio g. 110</t>
  </si>
  <si>
    <t>Sėlių g. 30b</t>
  </si>
  <si>
    <t>J.Basanavičiaus g. 108</t>
  </si>
  <si>
    <t>Kauno g. 27</t>
  </si>
  <si>
    <t>Utenio a. 5</t>
  </si>
  <si>
    <t>Baranausko g.14</t>
  </si>
  <si>
    <t>Užpalių g. 101</t>
  </si>
  <si>
    <t>Aušros g. 87</t>
  </si>
  <si>
    <t>Kauno g. 16</t>
  </si>
  <si>
    <t>Aušros g. 82</t>
  </si>
  <si>
    <t>Užpalių g. 88</t>
  </si>
  <si>
    <t>Aukštakalnio g. 10, 12</t>
  </si>
  <si>
    <t>Kęstučio g. 9</t>
  </si>
  <si>
    <t>J.Basanavičiaus g. 110b</t>
  </si>
  <si>
    <t>Aušros g. 35</t>
  </si>
  <si>
    <t>Donelaičio g. 12</t>
  </si>
  <si>
    <t>Bažnyčios g. 4</t>
  </si>
  <si>
    <t>Kęstučio g. 6</t>
  </si>
  <si>
    <t>J.Basanavičiaus g. 110</t>
  </si>
  <si>
    <t>Tauragnų g. 4</t>
  </si>
  <si>
    <t>Ažupiečių g.4</t>
  </si>
  <si>
    <t>Dzūkų g. 36</t>
  </si>
  <si>
    <t>Dzūkų g. 68</t>
  </si>
  <si>
    <t>renov.</t>
  </si>
  <si>
    <t>Marcinkonių g. 4</t>
  </si>
  <si>
    <t>M.K.Čiurlionio g. 3</t>
  </si>
  <si>
    <t>M.K.Čiurlionio g. 11</t>
  </si>
  <si>
    <t>Sporto g. 10</t>
  </si>
  <si>
    <t>Vytautro g. 48</t>
  </si>
  <si>
    <t>Aušros g. 3</t>
  </si>
  <si>
    <t>Dzūkų g. 38</t>
  </si>
  <si>
    <t>Dzūkų g. 62</t>
  </si>
  <si>
    <t>Marcinkonių g. 8</t>
  </si>
  <si>
    <t>M.K.Čiurlionio g. 6</t>
  </si>
  <si>
    <t>M.K.Čiurlionio g. 8</t>
  </si>
  <si>
    <t>Vytauto g. 24</t>
  </si>
  <si>
    <t>Vytauto g. 46</t>
  </si>
  <si>
    <t>Vytauto g. 56</t>
  </si>
  <si>
    <t>Kalno g. 7, Matuizų k.</t>
  </si>
  <si>
    <t>Melioratorių g. 3</t>
  </si>
  <si>
    <t>M.K.Čiurlionio g. 4</t>
  </si>
  <si>
    <t>Vasario 16 g. 8</t>
  </si>
  <si>
    <t>Vasario 16 g. 10</t>
  </si>
  <si>
    <t>Vasario 16 g. 11</t>
  </si>
  <si>
    <t>Vytauto g. 15</t>
  </si>
  <si>
    <t>Vytauto g. 19A</t>
  </si>
  <si>
    <t>Vytauto g. 25</t>
  </si>
  <si>
    <t>Vytauto g. 58</t>
  </si>
  <si>
    <t>Aušros g. 10</t>
  </si>
  <si>
    <t>Laisvės g. 3</t>
  </si>
  <si>
    <t>Kalno g. 29, Matuizų k.</t>
  </si>
  <si>
    <t>Mechanizatorių g. 21</t>
  </si>
  <si>
    <t>M.K.Čiurlionio g. 37</t>
  </si>
  <si>
    <t>Vasario 16 g. 4</t>
  </si>
  <si>
    <t>Vasario 16 g. 13</t>
  </si>
  <si>
    <t>Vytauto g . 64</t>
  </si>
  <si>
    <t>Vytauto g .73</t>
  </si>
  <si>
    <t>V.Krėvės g. 4</t>
  </si>
  <si>
    <t>J.Basanavičiaus g. 21 (renovuotas)</t>
  </si>
  <si>
    <t>Pušelės g. 5, Nauj. Valkininkai (renovuotas)</t>
  </si>
  <si>
    <t>Pušelės g. 7, Nauj. Valkininkai (renovuotas)</t>
  </si>
  <si>
    <t>Žirmūnų g. 3</t>
  </si>
  <si>
    <t>Žirmūnų g. 128</t>
  </si>
  <si>
    <t>Žirmūnų g. 126</t>
  </si>
  <si>
    <t>K.Vanagėlio g. 9</t>
  </si>
  <si>
    <t>Šilumos suvartojimas ir mokėjimai už šilumą Lietuvos miestų daugiabučiuose gyvenamuosiuose namuose  (2013 m. lapkričio mėn)</t>
  </si>
  <si>
    <t>Jaunimo 4 (renov.)</t>
  </si>
  <si>
    <t>Sukilėlių 87A (KVT)</t>
  </si>
  <si>
    <t>Kovo 11-osios 114 (renov.)(KVT)</t>
  </si>
  <si>
    <t>Kovo 11-osios 118 (renov)(KVT)</t>
  </si>
  <si>
    <t>Taikos 78 (renov.)</t>
  </si>
  <si>
    <t>Pašilės 59</t>
  </si>
  <si>
    <t>Lukšos-Daumanto 2</t>
  </si>
  <si>
    <t>Krėvės 61 (renov.) (KVT)</t>
  </si>
  <si>
    <t>Partizanų 160 (renov.)</t>
  </si>
  <si>
    <t>Savanorių 415  (renov.)(KVT)</t>
  </si>
  <si>
    <t>Medvėgalio 31 (renov.)</t>
  </si>
  <si>
    <t>Griunvaldo 4  (renov.)</t>
  </si>
  <si>
    <t>iki 1992 m.</t>
  </si>
  <si>
    <t xml:space="preserve">iki 1992 m.  </t>
  </si>
  <si>
    <t>J. Basanavičiaus g. 7</t>
  </si>
  <si>
    <t>Žaslių g. 62A, Žiežmariai</t>
  </si>
  <si>
    <t xml:space="preserve">iki 1992 m. </t>
  </si>
  <si>
    <t>Gedimino g. 89</t>
  </si>
  <si>
    <t>V.Ruokio g. 3/1</t>
  </si>
  <si>
    <t>V.Ruokio g. 3/2</t>
  </si>
  <si>
    <t>Gedimino g. 88</t>
  </si>
  <si>
    <t>Birutės g. 3</t>
  </si>
  <si>
    <t>Gedimino g. 46</t>
  </si>
  <si>
    <t>Gedimino g. 78</t>
  </si>
  <si>
    <t>Gedimino g. 86</t>
  </si>
  <si>
    <t>Draugystės 7</t>
  </si>
  <si>
    <t>Pergalės 5</t>
  </si>
  <si>
    <t>Sodų 10</t>
  </si>
  <si>
    <t>Sodų 12</t>
  </si>
  <si>
    <t>Sodų 4</t>
  </si>
  <si>
    <t>Sodų 5</t>
  </si>
  <si>
    <t>Sodų 6</t>
  </si>
  <si>
    <t>Taikos 4</t>
  </si>
  <si>
    <t>Šviesos 12</t>
  </si>
  <si>
    <t>Sodų 16a</t>
  </si>
  <si>
    <t>Draugystės 25</t>
  </si>
  <si>
    <t>Draugystės 27</t>
  </si>
  <si>
    <t>Pergalės 17</t>
  </si>
  <si>
    <t>Saulės 1</t>
  </si>
  <si>
    <t>Draugystės 11</t>
  </si>
  <si>
    <t>Saulės 12</t>
  </si>
  <si>
    <t>Saulės 14</t>
  </si>
  <si>
    <t>saulės 20</t>
  </si>
  <si>
    <t>Taikos 11</t>
  </si>
  <si>
    <t>Trakų 29</t>
  </si>
  <si>
    <t>Saulės 11</t>
  </si>
  <si>
    <t>Saulės 17</t>
  </si>
  <si>
    <t>Saulės 6</t>
  </si>
  <si>
    <t>Trakų 10</t>
  </si>
  <si>
    <t>Taikos 9</t>
  </si>
  <si>
    <t>Šviesos 4</t>
  </si>
  <si>
    <t>Trakų 13</t>
  </si>
  <si>
    <t>Trakų 33</t>
  </si>
  <si>
    <t>Trakų 3</t>
  </si>
  <si>
    <t>Elektrėnai</t>
  </si>
  <si>
    <r>
      <t xml:space="preserve">J.Tumo-Vaižganto g. 134 </t>
    </r>
    <r>
      <rPr>
        <i/>
        <sz val="8"/>
        <color indexed="10"/>
        <rFont val="Arial"/>
        <family val="2"/>
      </rPr>
      <t>(renov.)</t>
    </r>
  </si>
  <si>
    <r>
      <t xml:space="preserve">Ateities takas 16 </t>
    </r>
    <r>
      <rPr>
        <i/>
        <sz val="8"/>
        <color indexed="10"/>
        <rFont val="Arial"/>
        <family val="2"/>
      </rPr>
      <t>(renov.)</t>
    </r>
  </si>
  <si>
    <r>
      <t xml:space="preserve">Prezidento g. 82 </t>
    </r>
    <r>
      <rPr>
        <i/>
        <sz val="8"/>
        <color indexed="10"/>
        <rFont val="Arial"/>
        <family val="2"/>
      </rPr>
      <t>(renov.)</t>
    </r>
  </si>
  <si>
    <r>
      <t xml:space="preserve">Dariaus ir Girėno g. 32A </t>
    </r>
    <r>
      <rPr>
        <i/>
        <sz val="8"/>
        <color indexed="10"/>
        <rFont val="Arial"/>
        <family val="2"/>
      </rPr>
      <t>(renov.)</t>
    </r>
  </si>
  <si>
    <r>
      <t xml:space="preserve">Prezidento g. 65 </t>
    </r>
    <r>
      <rPr>
        <i/>
        <sz val="8"/>
        <color indexed="10"/>
        <rFont val="Arial"/>
        <family val="2"/>
      </rPr>
      <t>(renov.)</t>
    </r>
  </si>
  <si>
    <r>
      <t xml:space="preserve">Dariaus ir Girėno g. 18 </t>
    </r>
    <r>
      <rPr>
        <i/>
        <sz val="8"/>
        <color indexed="10"/>
        <rFont val="Arial"/>
        <family val="2"/>
      </rPr>
      <t>(renov.)</t>
    </r>
  </si>
  <si>
    <r>
      <t xml:space="preserve">Vytauto g. 75 </t>
    </r>
    <r>
      <rPr>
        <i/>
        <sz val="8"/>
        <color indexed="10"/>
        <rFont val="Arial"/>
        <family val="2"/>
      </rPr>
      <t>(renov.)</t>
    </r>
  </si>
  <si>
    <r>
      <t xml:space="preserve">J.Tumo-Vaižganto g. 129B </t>
    </r>
    <r>
      <rPr>
        <i/>
        <sz val="8"/>
        <color indexed="10"/>
        <rFont val="Arial"/>
        <family val="2"/>
      </rPr>
      <t>(renov.)</t>
    </r>
  </si>
  <si>
    <t>Dariaus ir Girėno g. 26A</t>
  </si>
  <si>
    <t>Gedimino g. 8</t>
  </si>
  <si>
    <t>Miško g. 8</t>
  </si>
  <si>
    <t>Dariaus ir Girėno g. 34</t>
  </si>
  <si>
    <t>Gedimino g. 32</t>
  </si>
  <si>
    <t>Žemaitės g. 32</t>
  </si>
  <si>
    <t>Gedimino g. 23</t>
  </si>
  <si>
    <t xml:space="preserve">Dainavos g. 7 </t>
  </si>
  <si>
    <t>Vytauto g. 4B</t>
  </si>
  <si>
    <t>Birutės g. 36</t>
  </si>
  <si>
    <t>Vaižganto g. 118</t>
  </si>
  <si>
    <t>Ateities takas 18</t>
  </si>
  <si>
    <t>Žemaitės g. 3</t>
  </si>
  <si>
    <t>Prezidento g. 67</t>
  </si>
  <si>
    <t>Dariaus ir Girėno g. 24</t>
  </si>
  <si>
    <t>Vasario 16-osios g. 3</t>
  </si>
  <si>
    <t>Vasario 16-osios g. 5</t>
  </si>
  <si>
    <t>Vasario 16-osios g. 8</t>
  </si>
  <si>
    <t>Dariaus ir Girėno g. 38</t>
  </si>
  <si>
    <t>V. Kudirkos g. 5</t>
  </si>
  <si>
    <t>Dariaus ir Girėno g. 20</t>
  </si>
  <si>
    <t>Dariaus ir Girėno g. 16A</t>
  </si>
  <si>
    <t>Vasario 16-osios g. 10</t>
  </si>
  <si>
    <t>Vytauto g. 62</t>
  </si>
  <si>
    <t>Dariaus ir Grėno g. 4</t>
  </si>
  <si>
    <t>Prezidento g. 60</t>
  </si>
  <si>
    <t>Tauragė</t>
  </si>
  <si>
    <t>Statybininkų 19, Prienai(renov.)</t>
  </si>
  <si>
    <t>Vaitkaus 6, Prienai(renov.)</t>
  </si>
  <si>
    <t>Birutės 4, Prienai</t>
  </si>
  <si>
    <t>Kęstučio 5, Prienai(renov.)</t>
  </si>
  <si>
    <t>Kęstučio 81G, Prienai</t>
  </si>
  <si>
    <t>Jaunimo 13, Balbieriškis</t>
  </si>
  <si>
    <t>Vytauto 27 1L.,Prienai</t>
  </si>
  <si>
    <t>Parko 10, Balbieriškis</t>
  </si>
  <si>
    <t>Mokyklos 1, Veiveriai(renov.)</t>
  </si>
  <si>
    <t>Vytauto 27 2L.,Prienai</t>
  </si>
  <si>
    <t>Kęstučio 73, Prienai</t>
  </si>
  <si>
    <t>Vytauto 32, Prienai</t>
  </si>
  <si>
    <t>Jaunimo 15, Balbieriškis</t>
  </si>
  <si>
    <t>Vytauto 23, Prienai</t>
  </si>
  <si>
    <t>Statybininkų 7 2L.,Prienai</t>
  </si>
  <si>
    <t>Statybininkų 3 2L.,Prienai</t>
  </si>
  <si>
    <t>Aušros 22, Prienai</t>
  </si>
  <si>
    <t>Kęstučio 71, Prienai</t>
  </si>
  <si>
    <t>Stadiono 24 2L.,Prienai</t>
  </si>
  <si>
    <t>Stadiono 18 1L.,Prienai</t>
  </si>
  <si>
    <t>Stadiono 6 2L.,Prienai</t>
  </si>
  <si>
    <t>Kęstučio 77, Prienai</t>
  </si>
  <si>
    <t>Stadiono 18 2L.,Prienai</t>
  </si>
  <si>
    <t>Vytauto 13, Prienai</t>
  </si>
  <si>
    <t>Stadiono 22 2L.,Prienai</t>
  </si>
  <si>
    <t>Aušros 20, Prienai</t>
  </si>
  <si>
    <t>Vytauto 4A,Prienai</t>
  </si>
  <si>
    <t>Stadiono 6 1L.,Prienai</t>
  </si>
  <si>
    <t>Stadiono 22 1L.,Prienai</t>
  </si>
  <si>
    <t>Jaunimo 19, Balbieriškis</t>
  </si>
  <si>
    <t>Statybininkų 13, Prienai</t>
  </si>
  <si>
    <t>Brundzos 4, Prienai</t>
  </si>
  <si>
    <t>Janonio 3, Prienai</t>
  </si>
  <si>
    <t>Brundzos 8, Prienai</t>
  </si>
  <si>
    <t>Brundzos 7, Prienai</t>
  </si>
  <si>
    <t>Vytenio 14, Prienai</t>
  </si>
  <si>
    <t>Vytauto 25,Prienai</t>
  </si>
  <si>
    <t>Brundzos 10, Prienai</t>
  </si>
  <si>
    <t>Vytauto 30,Prienai</t>
  </si>
  <si>
    <t>Janonio 5,Prienai</t>
  </si>
  <si>
    <t>Prienai</t>
  </si>
  <si>
    <t>Šiauliai</t>
  </si>
  <si>
    <t>Vilniaus g. 202 (renov.)</t>
  </si>
  <si>
    <t>Gegužių g. 73 (renov.)</t>
  </si>
  <si>
    <t>Gegužių g. 19 (renov.)</t>
  </si>
  <si>
    <t>Klevų g.13 (renov.)</t>
  </si>
  <si>
    <t>Kviečių g. 56 (renov.)</t>
  </si>
  <si>
    <t>Grinkevičiaus g. 8 (renov.)</t>
  </si>
  <si>
    <t>Gardino g. 27 (renov.)</t>
  </si>
  <si>
    <t>Vytauto g. 154 (renov.)</t>
  </si>
  <si>
    <t xml:space="preserve">Žeimių g. 6B </t>
  </si>
  <si>
    <t>Dainų g. 4 (renov.)</t>
  </si>
  <si>
    <t>Dainų g.10</t>
  </si>
  <si>
    <t>Grinkevičiaus g. 6 (renov.)</t>
  </si>
  <si>
    <t>Žeimių g. 6A</t>
  </si>
  <si>
    <t>Gegužių g. 7</t>
  </si>
  <si>
    <t>Valančiaus g. 2 (renov.)</t>
  </si>
  <si>
    <t>Aido g. 17 (renov.)</t>
  </si>
  <si>
    <t>Gegužių g. 75</t>
  </si>
  <si>
    <t>Gytarių g. 16 (renov.)</t>
  </si>
  <si>
    <t>Aido g. 37</t>
  </si>
  <si>
    <t>Spindulio g. 10B</t>
  </si>
  <si>
    <t>Ežero g. 19</t>
  </si>
  <si>
    <t>Trakų g. 7</t>
  </si>
  <si>
    <t>Varpo g. 33</t>
  </si>
  <si>
    <t>Ežero g. 1</t>
  </si>
  <si>
    <t>Varpo g. 35</t>
  </si>
  <si>
    <t>Draugystės pr. 13</t>
  </si>
  <si>
    <t>Draugystės pr. 17</t>
  </si>
  <si>
    <t>Ežero g. 29</t>
  </si>
  <si>
    <t>A. Mickevičiaus g. 36</t>
  </si>
  <si>
    <t>Ežero g. 23</t>
  </si>
  <si>
    <t>Ežero g. 14</t>
  </si>
  <si>
    <t>Energetikų g. 11</t>
  </si>
  <si>
    <t>Vilniaus g. 213A</t>
  </si>
  <si>
    <t>Draugystės pr. 3A</t>
  </si>
  <si>
    <t>Energetikų g. 9</t>
  </si>
  <si>
    <t>Tilžės g. 128</t>
  </si>
  <si>
    <t>Radviliškio g. 124</t>
  </si>
  <si>
    <t>P. Višinskio g. 37</t>
  </si>
  <si>
    <t>P. Cvirkos g. 75A</t>
  </si>
  <si>
    <t>Ežero g. 15</t>
  </si>
  <si>
    <t>Karmėlava, Vilniaus g. 8</t>
  </si>
  <si>
    <t>Karmėlava, Vilniaus g. 7</t>
  </si>
  <si>
    <t>Karmėlava, Vilniaus g. 3</t>
  </si>
  <si>
    <t>Babtai, Kėdainių g. 8</t>
  </si>
  <si>
    <t>Babtai, Kėdainių g. 2</t>
  </si>
  <si>
    <t>Babtai, Kėdainių g. 6</t>
  </si>
  <si>
    <t>Karmėlava, Vilniaus g. 4</t>
  </si>
  <si>
    <t>Karmėlava, Vilniaus g. 1</t>
  </si>
  <si>
    <t>Karmėlava, Vilniaus g. 6</t>
  </si>
  <si>
    <t>Babtai, Nevėžio g. 8a</t>
  </si>
  <si>
    <t>Babtai, Kauno g. 26</t>
  </si>
  <si>
    <t>Vandžiogala, Parko g. 10</t>
  </si>
  <si>
    <t>Babtai, Kauno g. 10</t>
  </si>
  <si>
    <t>Vandžiogala, Parko g. 9</t>
  </si>
  <si>
    <t>Babtai, Kauno g. 6</t>
  </si>
  <si>
    <t>Babtai, Kauno g. 24</t>
  </si>
  <si>
    <t>Babtai, Kauno g. 22</t>
  </si>
  <si>
    <t>Babtai, Kauno g. 29</t>
  </si>
  <si>
    <t>Vandžiogala, Parko g. 7</t>
  </si>
  <si>
    <t>Babtai, Kauno g. 14</t>
  </si>
  <si>
    <t>Babtai, Kauno g. 18</t>
  </si>
  <si>
    <t>Neveronys, Kertupio g. 2</t>
  </si>
  <si>
    <t>Neveronys, Kertupio g. 1</t>
  </si>
  <si>
    <t>Babtai, Kauno g. 27</t>
  </si>
  <si>
    <t>Kauno rajonas</t>
  </si>
  <si>
    <t>Šilalė</t>
  </si>
  <si>
    <t>Dariaus ir Girėno g.50</t>
  </si>
  <si>
    <t>Maironio g.19</t>
  </si>
  <si>
    <t>Maironio g.25</t>
  </si>
  <si>
    <t>D.Poškos g.11</t>
  </si>
  <si>
    <t>D.Poškos g.9</t>
  </si>
  <si>
    <t>Dariaus ir Girėno g.57</t>
  </si>
  <si>
    <t>Dariaus ir Girėno g.59</t>
  </si>
  <si>
    <t>Nepriklausomybės g.5</t>
  </si>
  <si>
    <t>Basanavičiaus g.16</t>
  </si>
  <si>
    <t>Kovo 11-osios g.24</t>
  </si>
  <si>
    <t>Kovo 11-osios g.26</t>
  </si>
  <si>
    <t xml:space="preserve">iki 1992 </t>
  </si>
  <si>
    <t>Anykščių g. 5 (su dalikliais, apšiltintas)</t>
  </si>
  <si>
    <t>Panevėžys</t>
  </si>
  <si>
    <t>Kėdainiai</t>
  </si>
  <si>
    <t>Kranto g. 47 (su ind.apskaitos priet., apšiltintas)</t>
  </si>
  <si>
    <t>Kniaudiškių g. 54 (apšiltintas)</t>
  </si>
  <si>
    <t>Molainių g. 8 (apšiltintas)</t>
  </si>
  <si>
    <t>Kranto g. 37  (su dalikliais, apšiltintas)</t>
  </si>
  <si>
    <t>Klaipėdos g. 99 K3</t>
  </si>
  <si>
    <t>Klaipėdos g. 99 K1</t>
  </si>
  <si>
    <t>Klaipėdos g. 99 K2</t>
  </si>
  <si>
    <t>Pušaloto g. 76</t>
  </si>
  <si>
    <t>Jakšto g. 10 (su ind.apskaitos priet., apšiltintas)</t>
  </si>
  <si>
    <t>Respublikos g. 24</t>
  </si>
  <si>
    <t>Basanavičiaus g. 130</t>
  </si>
  <si>
    <t>Margirio g. 18</t>
  </si>
  <si>
    <t>Margirio g. 20/22</t>
  </si>
  <si>
    <t>Margirio g. 10/12</t>
  </si>
  <si>
    <t>Basanavičiaus g. 94</t>
  </si>
  <si>
    <t>Chemikų g. 3</t>
  </si>
  <si>
    <t>Respublikos g. 26</t>
  </si>
  <si>
    <t xml:space="preserve">Basanavičiaus g. 138 </t>
  </si>
  <si>
    <t>Liepų al. 13</t>
  </si>
  <si>
    <t>Vilties g. 22</t>
  </si>
  <si>
    <t>Marijonų g. 29</t>
  </si>
  <si>
    <t>Liepų al. 15A</t>
  </si>
  <si>
    <t>Nepriklausomybės 9</t>
  </si>
  <si>
    <t>Ramygalos g. 67</t>
  </si>
  <si>
    <t>Topolių 6</t>
  </si>
  <si>
    <t>Vilties g. 47</t>
  </si>
  <si>
    <t>Švyturio g. 19</t>
  </si>
  <si>
    <t>Vilniaus 20</t>
  </si>
  <si>
    <t>Smėlynės g. 73</t>
  </si>
  <si>
    <t>Marijonų g. 45</t>
  </si>
  <si>
    <t>Įmonių g. 21</t>
  </si>
  <si>
    <t>Smetonos g. 5A</t>
  </si>
  <si>
    <t>Nevėžio g. 24</t>
  </si>
  <si>
    <t>Žagienės g. 4</t>
  </si>
  <si>
    <t>Katedros g. 4</t>
  </si>
  <si>
    <t>Švyturio g. 27</t>
  </si>
  <si>
    <t>Kerbedžio g. 24</t>
  </si>
  <si>
    <t>Jakšto g. 8</t>
  </si>
  <si>
    <t>Švyturio g. 23</t>
  </si>
  <si>
    <t>Kauno g. 19</t>
  </si>
  <si>
    <t>KAUNO G.  19</t>
  </si>
  <si>
    <t>NAUJAKIEMIO G.  9</t>
  </si>
  <si>
    <t>TAIKOS PR.  144</t>
  </si>
  <si>
    <t>MAŽOJI SMILTIES G.  2</t>
  </si>
  <si>
    <t>DRAGŪNŲ G.  12</t>
  </si>
  <si>
    <t>VYTAUTO G.  7</t>
  </si>
  <si>
    <t>KRETINGOS G.  21</t>
  </si>
  <si>
    <t>PANEVĖŽIO G.  25A</t>
  </si>
  <si>
    <t>Panevežio g. 25A</t>
  </si>
  <si>
    <t>BIRUTĖS G.  22A/GH</t>
  </si>
  <si>
    <t>LIEPOJOS G.  6</t>
  </si>
  <si>
    <t>BIRUTĖS G.  22/AB</t>
  </si>
  <si>
    <t>TAIKOS PR.  111</t>
  </si>
  <si>
    <t>KUOSŲ G.  20</t>
  </si>
  <si>
    <t>I.SIMONAITYTĖS G.  37</t>
  </si>
  <si>
    <t>BALTIJOS PR.  14</t>
  </si>
  <si>
    <t>DEBRECENO G.  78</t>
  </si>
  <si>
    <t>BALTIJOS PR.  21</t>
  </si>
  <si>
    <t>PIETINĖ G.  11</t>
  </si>
  <si>
    <t>BALTIJOS PR.  45</t>
  </si>
  <si>
    <t>ŽARDININKŲ G.  29</t>
  </si>
  <si>
    <t>MARKUČIŲ G.  1</t>
  </si>
  <si>
    <t>MINIJOS G.  128</t>
  </si>
  <si>
    <t>KRETINGOS G.  49</t>
  </si>
  <si>
    <t>GINTARO G.  11</t>
  </si>
  <si>
    <t>S.DAUKANTO G.  35</t>
  </si>
  <si>
    <t>KUNCŲ G.  9</t>
  </si>
  <si>
    <t>REIKJAVIKO G.  13</t>
  </si>
  <si>
    <t>NIDOS G.  56/2</t>
  </si>
  <si>
    <t>KRETINGOS G.  45</t>
  </si>
  <si>
    <t>KANTO G.  19</t>
  </si>
  <si>
    <t>VYTURIO G.  21A</t>
  </si>
  <si>
    <t>SPORTININKŲ G.  22</t>
  </si>
  <si>
    <t>STRĖVOS G.  10</t>
  </si>
  <si>
    <t>SPORTININKŲ G.  28</t>
  </si>
  <si>
    <t>KANTO G.  42</t>
  </si>
  <si>
    <t>RUMPIŠKĖS G.  20B</t>
  </si>
  <si>
    <t>LIEPŲ G.  49</t>
  </si>
  <si>
    <t>KAROSO G.  11</t>
  </si>
  <si>
    <t>Klaipėda</t>
  </si>
  <si>
    <t>Trakai</t>
  </si>
  <si>
    <t>Birutės g. 43, Trakai</t>
  </si>
  <si>
    <t>Mindaugo g. 8, Trakai</t>
  </si>
  <si>
    <t>Vytauto g. 74, Trakai</t>
  </si>
  <si>
    <t>Vienuolyno g. 9, Trakai</t>
  </si>
  <si>
    <t>Vytauto g. 54, Trakai</t>
  </si>
  <si>
    <t>Karaimų 26A, Trakai</t>
  </si>
  <si>
    <t>Pakalnės g. 44, Lentvaris</t>
  </si>
  <si>
    <t>Pakalnės g. 42, Lentvaris</t>
  </si>
  <si>
    <t>N.Sodybos g. 36, Lentvaris</t>
  </si>
  <si>
    <t>Sodų g. 19, Lentvaris</t>
  </si>
  <si>
    <t>Mindaugo g. 18, Trakai</t>
  </si>
  <si>
    <t>Senkelio g. 3, Trakai</t>
  </si>
  <si>
    <t>Trakų g. 27, Trakai</t>
  </si>
  <si>
    <t>Vytauto g. 70, Trakai</t>
  </si>
  <si>
    <t>Pakalnės g. 31, Lentvaris</t>
  </si>
  <si>
    <t>Pakalnės g. 29, Lentvaris</t>
  </si>
  <si>
    <t>Sodų g. 23A, Lentvaris</t>
  </si>
  <si>
    <t>Lauko g. 12, Lentvaris</t>
  </si>
  <si>
    <t>Lauko g. 8, Lentvaris</t>
  </si>
  <si>
    <t>Bažnyčios g. 15, Lentvaris</t>
  </si>
  <si>
    <t>Lauko g. 3, Lentvaris</t>
  </si>
  <si>
    <t>Lauko g. 9, Lentvaris</t>
  </si>
  <si>
    <t>Bažnyčios g. 11, Lentvaris</t>
  </si>
  <si>
    <t>Bažnyčios g. 20, Lentvaris</t>
  </si>
  <si>
    <t>Pakalnės g. 23, Lentvaris</t>
  </si>
  <si>
    <t>Klevų al. 42, Lentvaris</t>
  </si>
  <si>
    <t>Lentvaris</t>
  </si>
  <si>
    <t>Kęstučio g. 21</t>
  </si>
  <si>
    <t>Bažnyčios g. 11</t>
  </si>
  <si>
    <t>S. Banaičio g. 12</t>
  </si>
  <si>
    <t>S. Banaičio g. 3</t>
  </si>
  <si>
    <t>V. Kudirkos g. 51</t>
  </si>
  <si>
    <t>V. Kudirkos g. 80</t>
  </si>
  <si>
    <t>Jaunystės takas 6</t>
  </si>
  <si>
    <t>J. Basanavičiaus g. 4</t>
  </si>
  <si>
    <t>V. Kudirkos g. 43</t>
  </si>
  <si>
    <t>Draugystės takas 1</t>
  </si>
  <si>
    <t>Vytauto g. 6</t>
  </si>
  <si>
    <t>Nepriklausomybės g. 5</t>
  </si>
  <si>
    <t>V. Kudirkos g. 88</t>
  </si>
  <si>
    <t>Vytauto g. 4</t>
  </si>
  <si>
    <t>Nepriklausomybės g. 3</t>
  </si>
  <si>
    <t>V. Kudirkos g. 108</t>
  </si>
  <si>
    <t>V. Kudirkos g. 53</t>
  </si>
  <si>
    <t>Vasario 16-os 9</t>
  </si>
  <si>
    <t>Vytauto g. 3</t>
  </si>
  <si>
    <t>Šaulių g. 10</t>
  </si>
  <si>
    <t>Kęstučio g. 4</t>
  </si>
  <si>
    <t>V. Kudirkos g. 47</t>
  </si>
  <si>
    <t>V. Kudirkos g. 37</t>
  </si>
  <si>
    <t>Šaulių g. 22</t>
  </si>
  <si>
    <t>Vytauto g. 19</t>
  </si>
  <si>
    <t>Šaulių g. 8</t>
  </si>
  <si>
    <t>Šaulių g. 12</t>
  </si>
  <si>
    <t>V. Kudirkos g. 86</t>
  </si>
  <si>
    <t>Šaulių g. 26</t>
  </si>
  <si>
    <t>Šakiai</t>
  </si>
  <si>
    <t>B.SRUOGOS 8</t>
  </si>
  <si>
    <t>LELIJŲ  11</t>
  </si>
  <si>
    <t>LELIJŲ 21</t>
  </si>
  <si>
    <t>VILNIAUS 8</t>
  </si>
  <si>
    <t>VILNIAUS 6</t>
  </si>
  <si>
    <t>VILNIAUS 12</t>
  </si>
  <si>
    <t>VYTAUTO 1A</t>
  </si>
  <si>
    <t>LELIJŲ  9</t>
  </si>
  <si>
    <t>DAR.IR GIRĖNO 1</t>
  </si>
  <si>
    <t>DAR.IR GIRĖNO 7</t>
  </si>
  <si>
    <t>DAR.IR GIRĖNO 23</t>
  </si>
  <si>
    <t>DRUSKUPIO 4</t>
  </si>
  <si>
    <t>DRUSKUPIO 8</t>
  </si>
  <si>
    <t>DARIAUS IR GIRĖNO 23A IIIL.</t>
  </si>
  <si>
    <t>DARIAUS IR GIRĖNO 23A IIL.</t>
  </si>
  <si>
    <t>VILNIAUS 10 IIIL.</t>
  </si>
  <si>
    <t>KĘSTUČIO 5</t>
  </si>
  <si>
    <t>Birštonas</t>
  </si>
  <si>
    <t>Mažeikiai</t>
  </si>
  <si>
    <t>Sodų g.10-ojo NSB(renov.)</t>
  </si>
  <si>
    <t>Gamyklos g.15-ojo NSB(renov.)</t>
  </si>
  <si>
    <t>V.BURBOS 4(renov.)</t>
  </si>
  <si>
    <t>GAMYKLOS 6(renov.)</t>
  </si>
  <si>
    <t>GAMYKLOS 3(renov.)</t>
  </si>
  <si>
    <t>P.VILEIŠIO 4(renov.)</t>
  </si>
  <si>
    <t>MINDAUGO 12(renov.)</t>
  </si>
  <si>
    <t>MINDAUGO 13(renov.</t>
  </si>
  <si>
    <t>Gamyklos g. 31-ojo NSB(renov.)</t>
  </si>
  <si>
    <t>Laisvės g.40-ojo NSB(renov.)</t>
  </si>
  <si>
    <t>NAFTININKŲ 8</t>
  </si>
  <si>
    <t>DRAUGYSTĖS 20</t>
  </si>
  <si>
    <t>VYŠNIŲ 42</t>
  </si>
  <si>
    <t>GAMYKLOS 17</t>
  </si>
  <si>
    <t>NAFTININKŲ 12</t>
  </si>
  <si>
    <t>NAFTININKŲ 28</t>
  </si>
  <si>
    <t>SKUODO 15B</t>
  </si>
  <si>
    <t>NAFTININKŲ 22</t>
  </si>
  <si>
    <t>VENTOS 55</t>
  </si>
  <si>
    <t>M.Daukšos g.36-ojo NSB</t>
  </si>
  <si>
    <t>TAIKOS 10</t>
  </si>
  <si>
    <t>GEDIMINO 11</t>
  </si>
  <si>
    <t>TYLIOJI 24</t>
  </si>
  <si>
    <t>VENTOS 4</t>
  </si>
  <si>
    <t>ŽEMAITIJOS 9</t>
  </si>
  <si>
    <t>NAFTININKŲ 5 K1</t>
  </si>
  <si>
    <t>LAISVĖS 226</t>
  </si>
  <si>
    <t>PAVASARIO 35</t>
  </si>
  <si>
    <t>VASARIO 16-OSIOS 12</t>
  </si>
  <si>
    <t>TYLIOJI 10</t>
  </si>
  <si>
    <t>ŽEMAITIJOS 18</t>
  </si>
  <si>
    <t>Mažeikių 3 Viekšniai</t>
  </si>
  <si>
    <t>LAISVĖS 220</t>
  </si>
  <si>
    <t>LAISVĖS 218</t>
  </si>
  <si>
    <t>Mažeikių 6 Viekšniai</t>
  </si>
  <si>
    <t>S.Daukanto 8 Viekšniai</t>
  </si>
  <si>
    <t>STOTIES 8</t>
  </si>
  <si>
    <t>SODŲ 11</t>
  </si>
  <si>
    <t>VASARIO 16-OSIOS 8</t>
  </si>
  <si>
    <t>P.VILEIŠIO 6</t>
  </si>
  <si>
    <t>IV. Daugiaubučiai suvartojantys labai daug šilumos (senos statybos, labai prastos šiluminės izoliacijos namai)</t>
  </si>
  <si>
    <t>II. Daugiabučiai suvartojantys mažai arba vidutiniškai šilumos (naujos statybos ir kiti kažkiek taupantys šilumą namai)</t>
  </si>
  <si>
    <t>III. Daugiabučiai suvartojantys daug šilumos (senos statybos nerenovuoti namai)</t>
  </si>
</sst>
</file>

<file path=xl/styles.xml><?xml version="1.0" encoding="utf-8"?>
<styleSheet xmlns="http://schemas.openxmlformats.org/spreadsheetml/2006/main">
  <numFmts count="1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0.000"/>
    <numFmt numFmtId="166" formatCode="0.000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8"/>
      <name val="Arial"/>
      <family val="2"/>
    </font>
    <font>
      <sz val="7.5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b/>
      <sz val="28"/>
      <name val="Arial"/>
      <family val="2"/>
    </font>
    <font>
      <b/>
      <sz val="12"/>
      <name val="Arial"/>
      <family val="2"/>
    </font>
    <font>
      <i/>
      <sz val="8"/>
      <color indexed="10"/>
      <name val="Arial"/>
      <family val="2"/>
    </font>
    <font>
      <sz val="2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0" fontId="29" fillId="0" borderId="0">
      <alignment/>
      <protection/>
    </xf>
    <xf numFmtId="0" fontId="29" fillId="0" borderId="0">
      <alignment/>
      <protection/>
    </xf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68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0" xfId="53" applyFont="1" applyFill="1" applyBorder="1">
      <alignment/>
      <protection/>
    </xf>
    <xf numFmtId="0" fontId="2" fillId="34" borderId="10" xfId="53" applyFont="1" applyFill="1" applyBorder="1" applyAlignment="1">
      <alignment horizontal="center"/>
      <protection/>
    </xf>
    <xf numFmtId="0" fontId="2" fillId="34" borderId="17" xfId="0" applyFont="1" applyFill="1" applyBorder="1" applyAlignment="1">
      <alignment/>
    </xf>
    <xf numFmtId="0" fontId="2" fillId="34" borderId="17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left"/>
    </xf>
    <xf numFmtId="0" fontId="2" fillId="36" borderId="10" xfId="0" applyFont="1" applyFill="1" applyBorder="1" applyAlignment="1">
      <alignment horizontal="center"/>
    </xf>
    <xf numFmtId="0" fontId="6" fillId="34" borderId="10" xfId="59" applyFont="1" applyFill="1" applyBorder="1" applyAlignment="1">
      <alignment vertical="center" wrapText="1"/>
      <protection/>
    </xf>
    <xf numFmtId="0" fontId="2" fillId="34" borderId="10" xfId="59" applyFont="1" applyFill="1" applyBorder="1" applyAlignment="1">
      <alignment horizontal="center" vertical="center"/>
      <protection/>
    </xf>
    <xf numFmtId="0" fontId="6" fillId="35" borderId="10" xfId="59" applyFont="1" applyFill="1" applyBorder="1" applyAlignment="1">
      <alignment vertical="center" wrapText="1"/>
      <protection/>
    </xf>
    <xf numFmtId="4" fontId="2" fillId="35" borderId="10" xfId="59" applyNumberFormat="1" applyFont="1" applyFill="1" applyBorder="1" applyAlignment="1">
      <alignment horizontal="center" vertical="center"/>
      <protection/>
    </xf>
    <xf numFmtId="2" fontId="3" fillId="33" borderId="10" xfId="0" applyNumberFormat="1" applyFont="1" applyFill="1" applyBorder="1" applyAlignment="1">
      <alignment horizontal="center" vertical="center" wrapText="1"/>
    </xf>
    <xf numFmtId="2" fontId="2" fillId="33" borderId="0" xfId="0" applyNumberFormat="1" applyFont="1" applyFill="1" applyAlignment="1">
      <alignment horizontal="center"/>
    </xf>
    <xf numFmtId="165" fontId="2" fillId="33" borderId="0" xfId="0" applyNumberFormat="1" applyFont="1" applyFill="1" applyAlignment="1">
      <alignment vertical="center" wrapText="1"/>
    </xf>
    <xf numFmtId="1" fontId="5" fillId="33" borderId="14" xfId="0" applyNumberFormat="1" applyFont="1" applyFill="1" applyBorder="1" applyAlignment="1">
      <alignment horizontal="center" vertical="center" wrapText="1"/>
    </xf>
    <xf numFmtId="2" fontId="2" fillId="34" borderId="10" xfId="53" applyNumberFormat="1" applyFont="1" applyFill="1" applyBorder="1" applyAlignment="1">
      <alignment/>
      <protection/>
    </xf>
    <xf numFmtId="2" fontId="2" fillId="34" borderId="17" xfId="0" applyNumberFormat="1" applyFont="1" applyFill="1" applyBorder="1" applyAlignment="1">
      <alignment/>
    </xf>
    <xf numFmtId="2" fontId="2" fillId="34" borderId="10" xfId="0" applyNumberFormat="1" applyFont="1" applyFill="1" applyBorder="1" applyAlignment="1">
      <alignment/>
    </xf>
    <xf numFmtId="2" fontId="2" fillId="35" borderId="10" xfId="0" applyNumberFormat="1" applyFont="1" applyFill="1" applyBorder="1" applyAlignment="1">
      <alignment/>
    </xf>
    <xf numFmtId="2" fontId="2" fillId="34" borderId="18" xfId="0" applyNumberFormat="1" applyFont="1" applyFill="1" applyBorder="1" applyAlignment="1">
      <alignment/>
    </xf>
    <xf numFmtId="2" fontId="2" fillId="34" borderId="12" xfId="0" applyNumberFormat="1" applyFont="1" applyFill="1" applyBorder="1" applyAlignment="1">
      <alignment/>
    </xf>
    <xf numFmtId="164" fontId="2" fillId="34" borderId="10" xfId="53" applyNumberFormat="1" applyFont="1" applyFill="1" applyBorder="1" applyAlignment="1">
      <alignment/>
      <protection/>
    </xf>
    <xf numFmtId="166" fontId="2" fillId="34" borderId="10" xfId="53" applyNumberFormat="1" applyFont="1" applyFill="1" applyBorder="1" applyAlignment="1">
      <alignment/>
      <protection/>
    </xf>
    <xf numFmtId="2" fontId="2" fillId="34" borderId="12" xfId="53" applyNumberFormat="1" applyFont="1" applyFill="1" applyBorder="1" applyAlignment="1">
      <alignment/>
      <protection/>
    </xf>
    <xf numFmtId="164" fontId="2" fillId="34" borderId="17" xfId="0" applyNumberFormat="1" applyFont="1" applyFill="1" applyBorder="1" applyAlignment="1">
      <alignment/>
    </xf>
    <xf numFmtId="166" fontId="2" fillId="34" borderId="17" xfId="0" applyNumberFormat="1" applyFont="1" applyFill="1" applyBorder="1" applyAlignment="1">
      <alignment/>
    </xf>
    <xf numFmtId="164" fontId="2" fillId="34" borderId="10" xfId="0" applyNumberFormat="1" applyFont="1" applyFill="1" applyBorder="1" applyAlignment="1">
      <alignment/>
    </xf>
    <xf numFmtId="166" fontId="2" fillId="34" borderId="10" xfId="0" applyNumberFormat="1" applyFont="1" applyFill="1" applyBorder="1" applyAlignment="1">
      <alignment/>
    </xf>
    <xf numFmtId="164" fontId="2" fillId="35" borderId="10" xfId="0" applyNumberFormat="1" applyFont="1" applyFill="1" applyBorder="1" applyAlignment="1">
      <alignment/>
    </xf>
    <xf numFmtId="166" fontId="2" fillId="35" borderId="10" xfId="0" applyNumberFormat="1" applyFont="1" applyFill="1" applyBorder="1" applyAlignment="1">
      <alignment/>
    </xf>
    <xf numFmtId="164" fontId="2" fillId="34" borderId="10" xfId="59" applyNumberFormat="1" applyFont="1" applyFill="1" applyBorder="1" applyAlignment="1">
      <alignment vertical="center" wrapText="1"/>
      <protection/>
    </xf>
    <xf numFmtId="164" fontId="46" fillId="34" borderId="10" xfId="59" applyNumberFormat="1" applyFont="1" applyFill="1" applyBorder="1" applyAlignment="1">
      <alignment vertical="center" wrapText="1"/>
      <protection/>
    </xf>
    <xf numFmtId="164" fontId="6" fillId="34" borderId="10" xfId="59" applyNumberFormat="1" applyFont="1" applyFill="1" applyBorder="1" applyAlignment="1">
      <alignment vertical="center" wrapText="1"/>
      <protection/>
    </xf>
    <xf numFmtId="2" fontId="2" fillId="34" borderId="10" xfId="59" applyNumberFormat="1" applyFont="1" applyFill="1" applyBorder="1" applyAlignment="1">
      <alignment vertical="center"/>
      <protection/>
    </xf>
    <xf numFmtId="164" fontId="2" fillId="35" borderId="10" xfId="59" applyNumberFormat="1" applyFont="1" applyFill="1" applyBorder="1" applyAlignment="1">
      <alignment vertical="center" wrapText="1"/>
      <protection/>
    </xf>
    <xf numFmtId="164" fontId="46" fillId="35" borderId="10" xfId="59" applyNumberFormat="1" applyFont="1" applyFill="1" applyBorder="1" applyAlignment="1">
      <alignment vertical="center" wrapText="1"/>
      <protection/>
    </xf>
    <xf numFmtId="164" fontId="6" fillId="35" borderId="10" xfId="59" applyNumberFormat="1" applyFont="1" applyFill="1" applyBorder="1" applyAlignment="1">
      <alignment vertical="center" wrapText="1"/>
      <protection/>
    </xf>
    <xf numFmtId="2" fontId="2" fillId="35" borderId="10" xfId="59" applyNumberFormat="1" applyFont="1" applyFill="1" applyBorder="1" applyAlignment="1">
      <alignment vertical="center"/>
      <protection/>
    </xf>
    <xf numFmtId="0" fontId="6" fillId="34" borderId="10" xfId="59" applyFont="1" applyFill="1" applyBorder="1" applyAlignment="1">
      <alignment horizontal="center" vertical="center" wrapText="1"/>
      <protection/>
    </xf>
    <xf numFmtId="0" fontId="6" fillId="35" borderId="10" xfId="59" applyFont="1" applyFill="1" applyBorder="1" applyAlignment="1">
      <alignment horizontal="center" vertical="center" wrapText="1"/>
      <protection/>
    </xf>
    <xf numFmtId="0" fontId="2" fillId="36" borderId="17" xfId="0" applyFont="1" applyFill="1" applyBorder="1" applyAlignment="1">
      <alignment horizontal="left"/>
    </xf>
    <xf numFmtId="0" fontId="2" fillId="36" borderId="17" xfId="0" applyFont="1" applyFill="1" applyBorder="1" applyAlignment="1">
      <alignment horizontal="center"/>
    </xf>
    <xf numFmtId="2" fontId="2" fillId="35" borderId="18" xfId="0" applyNumberFormat="1" applyFont="1" applyFill="1" applyBorder="1" applyAlignment="1">
      <alignment/>
    </xf>
    <xf numFmtId="2" fontId="2" fillId="35" borderId="12" xfId="0" applyNumberFormat="1" applyFont="1" applyFill="1" applyBorder="1" applyAlignment="1">
      <alignment/>
    </xf>
    <xf numFmtId="2" fontId="2" fillId="35" borderId="10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wrapText="1"/>
    </xf>
    <xf numFmtId="164" fontId="2" fillId="34" borderId="10" xfId="0" applyNumberFormat="1" applyFont="1" applyFill="1" applyBorder="1" applyAlignment="1" applyProtection="1">
      <alignment/>
      <protection locked="0"/>
    </xf>
    <xf numFmtId="166" fontId="2" fillId="34" borderId="10" xfId="0" applyNumberFormat="1" applyFont="1" applyFill="1" applyBorder="1" applyAlignment="1" applyProtection="1">
      <alignment/>
      <protection/>
    </xf>
    <xf numFmtId="2" fontId="2" fillId="34" borderId="10" xfId="0" applyNumberFormat="1" applyFont="1" applyFill="1" applyBorder="1" applyAlignment="1" applyProtection="1">
      <alignment/>
      <protection locked="0"/>
    </xf>
    <xf numFmtId="2" fontId="2" fillId="34" borderId="10" xfId="0" applyNumberFormat="1" applyFont="1" applyFill="1" applyBorder="1" applyAlignment="1" applyProtection="1">
      <alignment/>
      <protection/>
    </xf>
    <xf numFmtId="2" fontId="2" fillId="34" borderId="12" xfId="0" applyNumberFormat="1" applyFont="1" applyFill="1" applyBorder="1" applyAlignment="1" applyProtection="1">
      <alignment/>
      <protection/>
    </xf>
    <xf numFmtId="0" fontId="6" fillId="34" borderId="10" xfId="59" applyFont="1" applyFill="1" applyBorder="1" applyAlignment="1">
      <alignment horizontal="left" vertical="center" wrapText="1"/>
      <protection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164" fontId="2" fillId="34" borderId="10" xfId="0" applyNumberFormat="1" applyFont="1" applyFill="1" applyBorder="1" applyAlignment="1">
      <alignment vertical="center"/>
    </xf>
    <xf numFmtId="166" fontId="2" fillId="34" borderId="10" xfId="0" applyNumberFormat="1" applyFont="1" applyFill="1" applyBorder="1" applyAlignment="1">
      <alignment vertical="center"/>
    </xf>
    <xf numFmtId="2" fontId="2" fillId="34" borderId="10" xfId="0" applyNumberFormat="1" applyFont="1" applyFill="1" applyBorder="1" applyAlignment="1">
      <alignment vertical="center"/>
    </xf>
    <xf numFmtId="2" fontId="2" fillId="34" borderId="12" xfId="0" applyNumberFormat="1" applyFont="1" applyFill="1" applyBorder="1" applyAlignment="1">
      <alignment vertical="center"/>
    </xf>
    <xf numFmtId="1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0" fontId="2" fillId="34" borderId="10" xfId="53" applyFont="1" applyFill="1" applyBorder="1" applyAlignment="1">
      <alignment horizontal="left"/>
      <protection/>
    </xf>
    <xf numFmtId="0" fontId="2" fillId="34" borderId="10" xfId="0" applyFont="1" applyFill="1" applyBorder="1" applyAlignment="1">
      <alignment horizontal="center"/>
    </xf>
    <xf numFmtId="164" fontId="2" fillId="34" borderId="10" xfId="0" applyNumberFormat="1" applyFont="1" applyFill="1" applyBorder="1" applyAlignment="1">
      <alignment/>
    </xf>
    <xf numFmtId="166" fontId="2" fillId="34" borderId="10" xfId="0" applyNumberFormat="1" applyFont="1" applyFill="1" applyBorder="1" applyAlignment="1">
      <alignment/>
    </xf>
    <xf numFmtId="2" fontId="2" fillId="34" borderId="10" xfId="0" applyNumberFormat="1" applyFont="1" applyFill="1" applyBorder="1" applyAlignment="1">
      <alignment/>
    </xf>
    <xf numFmtId="2" fontId="2" fillId="34" borderId="12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 vertical="center"/>
    </xf>
    <xf numFmtId="2" fontId="2" fillId="34" borderId="10" xfId="0" applyNumberFormat="1" applyFont="1" applyFill="1" applyBorder="1" applyAlignment="1" quotePrefix="1">
      <alignment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164" fontId="2" fillId="34" borderId="10" xfId="0" applyNumberFormat="1" applyFont="1" applyFill="1" applyBorder="1" applyAlignment="1">
      <alignment vertical="center" wrapText="1"/>
    </xf>
    <xf numFmtId="166" fontId="2" fillId="34" borderId="10" xfId="0" applyNumberFormat="1" applyFont="1" applyFill="1" applyBorder="1" applyAlignment="1">
      <alignment vertical="center" wrapText="1"/>
    </xf>
    <xf numFmtId="2" fontId="2" fillId="34" borderId="10" xfId="0" applyNumberFormat="1" applyFont="1" applyFill="1" applyBorder="1" applyAlignment="1">
      <alignment vertical="center" wrapText="1"/>
    </xf>
    <xf numFmtId="2" fontId="2" fillId="34" borderId="12" xfId="0" applyNumberFormat="1" applyFont="1" applyFill="1" applyBorder="1" applyAlignment="1">
      <alignment vertical="center" wrapText="1"/>
    </xf>
    <xf numFmtId="0" fontId="2" fillId="34" borderId="10" xfId="0" applyFont="1" applyFill="1" applyBorder="1" applyAlignment="1">
      <alignment/>
    </xf>
    <xf numFmtId="164" fontId="2" fillId="34" borderId="10" xfId="42" applyNumberFormat="1" applyFont="1" applyFill="1" applyBorder="1" applyAlignment="1">
      <alignment vertical="distributed"/>
    </xf>
    <xf numFmtId="0" fontId="6" fillId="34" borderId="10" xfId="59" applyFont="1" applyFill="1" applyBorder="1" applyAlignment="1">
      <alignment horizontal="center" vertical="top" wrapText="1"/>
      <protection/>
    </xf>
    <xf numFmtId="0" fontId="2" fillId="34" borderId="10" xfId="59" applyFont="1" applyFill="1" applyBorder="1" applyAlignment="1">
      <alignment horizontal="center"/>
      <protection/>
    </xf>
    <xf numFmtId="164" fontId="2" fillId="34" borderId="10" xfId="59" applyNumberFormat="1" applyFont="1" applyFill="1" applyBorder="1" applyAlignment="1">
      <alignment vertical="top" wrapText="1"/>
      <protection/>
    </xf>
    <xf numFmtId="164" fontId="46" fillId="34" borderId="10" xfId="59" applyNumberFormat="1" applyFont="1" applyFill="1" applyBorder="1" applyAlignment="1">
      <alignment vertical="top" wrapText="1"/>
      <protection/>
    </xf>
    <xf numFmtId="164" fontId="6" fillId="34" borderId="10" xfId="59" applyNumberFormat="1" applyFont="1" applyFill="1" applyBorder="1" applyAlignment="1">
      <alignment vertical="top" wrapText="1"/>
      <protection/>
    </xf>
    <xf numFmtId="2" fontId="2" fillId="34" borderId="10" xfId="59" applyNumberFormat="1" applyFont="1" applyFill="1" applyBorder="1" applyAlignment="1">
      <alignment/>
      <protection/>
    </xf>
    <xf numFmtId="0" fontId="4" fillId="34" borderId="10" xfId="0" applyFont="1" applyFill="1" applyBorder="1" applyAlignment="1">
      <alignment vertical="center" wrapText="1"/>
    </xf>
    <xf numFmtId="0" fontId="2" fillId="34" borderId="10" xfId="53" applyFont="1" applyFill="1" applyBorder="1">
      <alignment/>
      <protection/>
    </xf>
    <xf numFmtId="0" fontId="2" fillId="34" borderId="10" xfId="53" applyFont="1" applyFill="1" applyBorder="1" applyAlignment="1">
      <alignment horizontal="center"/>
      <protection/>
    </xf>
    <xf numFmtId="0" fontId="2" fillId="37" borderId="2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/>
    </xf>
    <xf numFmtId="0" fontId="2" fillId="37" borderId="10" xfId="0" applyFont="1" applyFill="1" applyBorder="1" applyAlignment="1">
      <alignment horizontal="center"/>
    </xf>
    <xf numFmtId="164" fontId="2" fillId="37" borderId="10" xfId="0" applyNumberFormat="1" applyFont="1" applyFill="1" applyBorder="1" applyAlignment="1">
      <alignment/>
    </xf>
    <xf numFmtId="166" fontId="2" fillId="37" borderId="10" xfId="0" applyNumberFormat="1" applyFont="1" applyFill="1" applyBorder="1" applyAlignment="1">
      <alignment/>
    </xf>
    <xf numFmtId="2" fontId="2" fillId="37" borderId="10" xfId="0" applyNumberFormat="1" applyFont="1" applyFill="1" applyBorder="1" applyAlignment="1">
      <alignment/>
    </xf>
    <xf numFmtId="2" fontId="2" fillId="37" borderId="12" xfId="0" applyNumberFormat="1" applyFont="1" applyFill="1" applyBorder="1" applyAlignment="1">
      <alignment/>
    </xf>
    <xf numFmtId="0" fontId="2" fillId="37" borderId="20" xfId="0" applyFont="1" applyFill="1" applyBorder="1" applyAlignment="1">
      <alignment horizontal="center"/>
    </xf>
    <xf numFmtId="0" fontId="2" fillId="37" borderId="10" xfId="53" applyFont="1" applyFill="1" applyBorder="1">
      <alignment/>
      <protection/>
    </xf>
    <xf numFmtId="0" fontId="2" fillId="37" borderId="10" xfId="53" applyFont="1" applyFill="1" applyBorder="1" applyAlignment="1">
      <alignment horizontal="center"/>
      <protection/>
    </xf>
    <xf numFmtId="164" fontId="2" fillId="37" borderId="10" xfId="53" applyNumberFormat="1" applyFont="1" applyFill="1" applyBorder="1" applyAlignment="1">
      <alignment/>
      <protection/>
    </xf>
    <xf numFmtId="166" fontId="2" fillId="37" borderId="10" xfId="53" applyNumberFormat="1" applyFont="1" applyFill="1" applyBorder="1" applyAlignment="1">
      <alignment/>
      <protection/>
    </xf>
    <xf numFmtId="2" fontId="2" fillId="37" borderId="10" xfId="53" applyNumberFormat="1" applyFont="1" applyFill="1" applyBorder="1" applyAlignment="1">
      <alignment/>
      <protection/>
    </xf>
    <xf numFmtId="2" fontId="2" fillId="37" borderId="12" xfId="53" applyNumberFormat="1" applyFont="1" applyFill="1" applyBorder="1" applyAlignment="1">
      <alignment/>
      <protection/>
    </xf>
    <xf numFmtId="0" fontId="2" fillId="37" borderId="10" xfId="0" applyFont="1" applyFill="1" applyBorder="1" applyAlignment="1">
      <alignment/>
    </xf>
    <xf numFmtId="0" fontId="2" fillId="37" borderId="10" xfId="0" applyFont="1" applyFill="1" applyBorder="1" applyAlignment="1">
      <alignment horizontal="center"/>
    </xf>
    <xf numFmtId="164" fontId="2" fillId="37" borderId="10" xfId="0" applyNumberFormat="1" applyFont="1" applyFill="1" applyBorder="1" applyAlignment="1">
      <alignment/>
    </xf>
    <xf numFmtId="166" fontId="2" fillId="37" borderId="10" xfId="0" applyNumberFormat="1" applyFont="1" applyFill="1" applyBorder="1" applyAlignment="1">
      <alignment/>
    </xf>
    <xf numFmtId="2" fontId="2" fillId="37" borderId="10" xfId="0" applyNumberFormat="1" applyFont="1" applyFill="1" applyBorder="1" applyAlignment="1">
      <alignment/>
    </xf>
    <xf numFmtId="0" fontId="2" fillId="37" borderId="10" xfId="0" applyFont="1" applyFill="1" applyBorder="1" applyAlignment="1">
      <alignment vertical="center" wrapText="1"/>
    </xf>
    <xf numFmtId="0" fontId="2" fillId="37" borderId="10" xfId="0" applyFont="1" applyFill="1" applyBorder="1" applyAlignment="1">
      <alignment horizontal="center" vertical="center" wrapText="1"/>
    </xf>
    <xf numFmtId="164" fontId="2" fillId="37" borderId="10" xfId="0" applyNumberFormat="1" applyFont="1" applyFill="1" applyBorder="1" applyAlignment="1">
      <alignment vertical="center" wrapText="1"/>
    </xf>
    <xf numFmtId="166" fontId="2" fillId="37" borderId="10" xfId="0" applyNumberFormat="1" applyFont="1" applyFill="1" applyBorder="1" applyAlignment="1">
      <alignment vertical="center" wrapText="1"/>
    </xf>
    <xf numFmtId="2" fontId="2" fillId="37" borderId="10" xfId="0" applyNumberFormat="1" applyFont="1" applyFill="1" applyBorder="1" applyAlignment="1">
      <alignment vertical="center" wrapText="1"/>
    </xf>
    <xf numFmtId="2" fontId="2" fillId="37" borderId="12" xfId="0" applyNumberFormat="1" applyFont="1" applyFill="1" applyBorder="1" applyAlignment="1">
      <alignment vertical="center" wrapText="1"/>
    </xf>
    <xf numFmtId="0" fontId="2" fillId="37" borderId="10" xfId="53" applyFont="1" applyFill="1" applyBorder="1">
      <alignment/>
      <protection/>
    </xf>
    <xf numFmtId="0" fontId="2" fillId="37" borderId="10" xfId="53" applyFont="1" applyFill="1" applyBorder="1" applyAlignment="1">
      <alignment horizontal="center"/>
      <protection/>
    </xf>
    <xf numFmtId="0" fontId="6" fillId="37" borderId="10" xfId="59" applyFont="1" applyFill="1" applyBorder="1" applyAlignment="1">
      <alignment vertical="center" wrapText="1"/>
      <protection/>
    </xf>
    <xf numFmtId="0" fontId="6" fillId="37" borderId="10" xfId="59" applyFont="1" applyFill="1" applyBorder="1" applyAlignment="1">
      <alignment horizontal="center" vertical="top" wrapText="1"/>
      <protection/>
    </xf>
    <xf numFmtId="0" fontId="2" fillId="37" borderId="10" xfId="59" applyFont="1" applyFill="1" applyBorder="1" applyAlignment="1">
      <alignment horizontal="center"/>
      <protection/>
    </xf>
    <xf numFmtId="164" fontId="2" fillId="37" borderId="10" xfId="59" applyNumberFormat="1" applyFont="1" applyFill="1" applyBorder="1" applyAlignment="1">
      <alignment vertical="top" wrapText="1"/>
      <protection/>
    </xf>
    <xf numFmtId="164" fontId="46" fillId="37" borderId="10" xfId="59" applyNumberFormat="1" applyFont="1" applyFill="1" applyBorder="1" applyAlignment="1">
      <alignment vertical="top" wrapText="1"/>
      <protection/>
    </xf>
    <xf numFmtId="164" fontId="6" fillId="37" borderId="10" xfId="59" applyNumberFormat="1" applyFont="1" applyFill="1" applyBorder="1" applyAlignment="1">
      <alignment vertical="top" wrapText="1"/>
      <protection/>
    </xf>
    <xf numFmtId="2" fontId="2" fillId="37" borderId="10" xfId="59" applyNumberFormat="1" applyFont="1" applyFill="1" applyBorder="1" applyAlignment="1">
      <alignment/>
      <protection/>
    </xf>
    <xf numFmtId="166" fontId="2" fillId="37" borderId="10" xfId="0" applyNumberFormat="1" applyFont="1" applyFill="1" applyBorder="1" applyAlignment="1" applyProtection="1">
      <alignment/>
      <protection/>
    </xf>
    <xf numFmtId="2" fontId="2" fillId="37" borderId="10" xfId="0" applyNumberFormat="1" applyFont="1" applyFill="1" applyBorder="1" applyAlignment="1" applyProtection="1">
      <alignment/>
      <protection locked="0"/>
    </xf>
    <xf numFmtId="2" fontId="2" fillId="37" borderId="10" xfId="0" applyNumberFormat="1" applyFont="1" applyFill="1" applyBorder="1" applyAlignment="1" applyProtection="1">
      <alignment/>
      <protection/>
    </xf>
    <xf numFmtId="2" fontId="2" fillId="37" borderId="12" xfId="0" applyNumberFormat="1" applyFont="1" applyFill="1" applyBorder="1" applyAlignment="1" applyProtection="1">
      <alignment/>
      <protection/>
    </xf>
    <xf numFmtId="0" fontId="2" fillId="37" borderId="10" xfId="0" applyFont="1" applyFill="1" applyBorder="1" applyAlignment="1">
      <alignment horizontal="left" vertical="center"/>
    </xf>
    <xf numFmtId="0" fontId="2" fillId="37" borderId="10" xfId="0" applyFont="1" applyFill="1" applyBorder="1" applyAlignment="1">
      <alignment horizontal="center" vertical="center"/>
    </xf>
    <xf numFmtId="164" fontId="2" fillId="37" borderId="10" xfId="0" applyNumberFormat="1" applyFont="1" applyFill="1" applyBorder="1" applyAlignment="1">
      <alignment vertical="center"/>
    </xf>
    <xf numFmtId="166" fontId="2" fillId="37" borderId="10" xfId="0" applyNumberFormat="1" applyFont="1" applyFill="1" applyBorder="1" applyAlignment="1">
      <alignment vertical="center"/>
    </xf>
    <xf numFmtId="2" fontId="2" fillId="37" borderId="10" xfId="0" applyNumberFormat="1" applyFont="1" applyFill="1" applyBorder="1" applyAlignment="1">
      <alignment vertical="center"/>
    </xf>
    <xf numFmtId="2" fontId="2" fillId="37" borderId="12" xfId="0" applyNumberFormat="1" applyFont="1" applyFill="1" applyBorder="1" applyAlignment="1">
      <alignment vertical="center"/>
    </xf>
    <xf numFmtId="0" fontId="2" fillId="37" borderId="10" xfId="0" applyFont="1" applyFill="1" applyBorder="1" applyAlignment="1">
      <alignment horizontal="left"/>
    </xf>
    <xf numFmtId="0" fontId="2" fillId="37" borderId="10" xfId="0" applyFont="1" applyFill="1" applyBorder="1" applyAlignment="1">
      <alignment/>
    </xf>
    <xf numFmtId="0" fontId="2" fillId="37" borderId="10" xfId="0" applyFont="1" applyFill="1" applyBorder="1" applyAlignment="1">
      <alignment horizontal="center"/>
    </xf>
    <xf numFmtId="0" fontId="2" fillId="37" borderId="10" xfId="54" applyFont="1" applyFill="1" applyBorder="1">
      <alignment/>
      <protection/>
    </xf>
    <xf numFmtId="0" fontId="2" fillId="37" borderId="10" xfId="54" applyFont="1" applyFill="1" applyBorder="1" applyAlignment="1">
      <alignment horizontal="center"/>
      <protection/>
    </xf>
    <xf numFmtId="164" fontId="2" fillId="37" borderId="10" xfId="54" applyNumberFormat="1" applyFont="1" applyFill="1" applyBorder="1" applyAlignment="1">
      <alignment/>
      <protection/>
    </xf>
    <xf numFmtId="166" fontId="2" fillId="37" borderId="10" xfId="54" applyNumberFormat="1" applyFont="1" applyFill="1" applyBorder="1" applyAlignment="1">
      <alignment/>
      <protection/>
    </xf>
    <xf numFmtId="2" fontId="2" fillId="37" borderId="10" xfId="54" applyNumberFormat="1" applyFont="1" applyFill="1" applyBorder="1" applyAlignment="1">
      <alignment/>
      <protection/>
    </xf>
    <xf numFmtId="2" fontId="2" fillId="37" borderId="12" xfId="54" applyNumberFormat="1" applyFont="1" applyFill="1" applyBorder="1" applyAlignment="1">
      <alignment/>
      <protection/>
    </xf>
    <xf numFmtId="0" fontId="2" fillId="37" borderId="10" xfId="0" applyFont="1" applyFill="1" applyBorder="1" applyAlignment="1">
      <alignment vertical="center" wrapText="1"/>
    </xf>
    <xf numFmtId="0" fontId="2" fillId="37" borderId="10" xfId="0" applyFont="1" applyFill="1" applyBorder="1" applyAlignment="1">
      <alignment horizontal="center" vertical="center" wrapText="1"/>
    </xf>
    <xf numFmtId="164" fontId="2" fillId="37" borderId="10" xfId="42" applyNumberFormat="1" applyFont="1" applyFill="1" applyBorder="1" applyAlignment="1">
      <alignment/>
    </xf>
    <xf numFmtId="2" fontId="2" fillId="37" borderId="10" xfId="0" applyNumberFormat="1" applyFont="1" applyFill="1" applyBorder="1" applyAlignment="1" quotePrefix="1">
      <alignment/>
    </xf>
    <xf numFmtId="0" fontId="4" fillId="37" borderId="10" xfId="0" applyFont="1" applyFill="1" applyBorder="1" applyAlignment="1">
      <alignment/>
    </xf>
    <xf numFmtId="1" fontId="2" fillId="37" borderId="10" xfId="0" applyNumberFormat="1" applyFont="1" applyFill="1" applyBorder="1" applyAlignment="1">
      <alignment horizontal="center"/>
    </xf>
    <xf numFmtId="0" fontId="6" fillId="37" borderId="10" xfId="59" applyFont="1" applyFill="1" applyBorder="1" applyAlignment="1">
      <alignment horizontal="center" vertical="center" wrapText="1"/>
      <protection/>
    </xf>
    <xf numFmtId="0" fontId="6" fillId="37" borderId="10" xfId="59" applyFont="1" applyFill="1" applyBorder="1" applyAlignment="1">
      <alignment horizontal="center" vertical="center"/>
      <protection/>
    </xf>
    <xf numFmtId="164" fontId="2" fillId="37" borderId="10" xfId="60" applyNumberFormat="1" applyFont="1" applyFill="1" applyBorder="1" applyAlignment="1">
      <alignment vertical="center" wrapText="1"/>
      <protection/>
    </xf>
    <xf numFmtId="164" fontId="46" fillId="37" borderId="10" xfId="60" applyNumberFormat="1" applyFont="1" applyFill="1" applyBorder="1" applyAlignment="1">
      <alignment vertical="center" wrapText="1"/>
      <protection/>
    </xf>
    <xf numFmtId="164" fontId="6" fillId="37" borderId="10" xfId="59" applyNumberFormat="1" applyFont="1" applyFill="1" applyBorder="1" applyAlignment="1">
      <alignment vertical="center" wrapText="1"/>
      <protection/>
    </xf>
    <xf numFmtId="2" fontId="2" fillId="37" borderId="10" xfId="60" applyNumberFormat="1" applyFont="1" applyFill="1" applyBorder="1" applyAlignment="1">
      <alignment vertical="center"/>
      <protection/>
    </xf>
    <xf numFmtId="0" fontId="2" fillId="37" borderId="10" xfId="59" applyFont="1" applyFill="1" applyBorder="1" applyAlignment="1">
      <alignment horizontal="center" vertical="center"/>
      <protection/>
    </xf>
    <xf numFmtId="164" fontId="2" fillId="37" borderId="10" xfId="59" applyNumberFormat="1" applyFont="1" applyFill="1" applyBorder="1" applyAlignment="1">
      <alignment vertical="center" wrapText="1"/>
      <protection/>
    </xf>
    <xf numFmtId="164" fontId="46" fillId="37" borderId="10" xfId="59" applyNumberFormat="1" applyFont="1" applyFill="1" applyBorder="1" applyAlignment="1">
      <alignment vertical="center" wrapText="1"/>
      <protection/>
    </xf>
    <xf numFmtId="2" fontId="2" fillId="37" borderId="10" xfId="59" applyNumberFormat="1" applyFont="1" applyFill="1" applyBorder="1" applyAlignment="1">
      <alignment vertical="center"/>
      <protection/>
    </xf>
    <xf numFmtId="164" fontId="2" fillId="37" borderId="10" xfId="0" applyNumberFormat="1" applyFont="1" applyFill="1" applyBorder="1" applyAlignment="1" applyProtection="1">
      <alignment/>
      <protection locked="0"/>
    </xf>
    <xf numFmtId="164" fontId="2" fillId="37" borderId="10" xfId="0" applyNumberFormat="1" applyFont="1" applyFill="1" applyBorder="1" applyAlignment="1">
      <alignment/>
    </xf>
    <xf numFmtId="0" fontId="4" fillId="37" borderId="10" xfId="0" applyFont="1" applyFill="1" applyBorder="1" applyAlignment="1">
      <alignment vertical="center" wrapText="1"/>
    </xf>
    <xf numFmtId="164" fontId="2" fillId="37" borderId="10" xfId="42" applyNumberFormat="1" applyFont="1" applyFill="1" applyBorder="1" applyAlignment="1">
      <alignment vertical="distributed"/>
    </xf>
    <xf numFmtId="0" fontId="2" fillId="37" borderId="10" xfId="0" applyFont="1" applyFill="1" applyBorder="1" applyAlignment="1">
      <alignment vertical="center"/>
    </xf>
    <xf numFmtId="0" fontId="2" fillId="37" borderId="10" xfId="0" applyFont="1" applyFill="1" applyBorder="1" applyAlignment="1">
      <alignment horizontal="center" vertical="center"/>
    </xf>
    <xf numFmtId="0" fontId="2" fillId="36" borderId="20" xfId="0" applyFont="1" applyFill="1" applyBorder="1" applyAlignment="1">
      <alignment horizontal="center" vertical="center" wrapText="1"/>
    </xf>
    <xf numFmtId="164" fontId="2" fillId="36" borderId="10" xfId="0" applyNumberFormat="1" applyFont="1" applyFill="1" applyBorder="1" applyAlignment="1">
      <alignment/>
    </xf>
    <xf numFmtId="166" fontId="2" fillId="36" borderId="10" xfId="0" applyNumberFormat="1" applyFont="1" applyFill="1" applyBorder="1" applyAlignment="1">
      <alignment/>
    </xf>
    <xf numFmtId="2" fontId="2" fillId="36" borderId="10" xfId="0" applyNumberFormat="1" applyFont="1" applyFill="1" applyBorder="1" applyAlignment="1">
      <alignment/>
    </xf>
    <xf numFmtId="2" fontId="2" fillId="36" borderId="12" xfId="0" applyNumberFormat="1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2" fillId="36" borderId="20" xfId="0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164" fontId="2" fillId="36" borderId="10" xfId="0" applyNumberFormat="1" applyFont="1" applyFill="1" applyBorder="1" applyAlignment="1">
      <alignment/>
    </xf>
    <xf numFmtId="166" fontId="2" fillId="36" borderId="10" xfId="0" applyNumberFormat="1" applyFont="1" applyFill="1" applyBorder="1" applyAlignment="1" applyProtection="1">
      <alignment/>
      <protection/>
    </xf>
    <xf numFmtId="2" fontId="2" fillId="36" borderId="10" xfId="0" applyNumberFormat="1" applyFont="1" applyFill="1" applyBorder="1" applyAlignment="1" applyProtection="1">
      <alignment/>
      <protection locked="0"/>
    </xf>
    <xf numFmtId="2" fontId="2" fillId="36" borderId="10" xfId="0" applyNumberFormat="1" applyFont="1" applyFill="1" applyBorder="1" applyAlignment="1" applyProtection="1">
      <alignment/>
      <protection/>
    </xf>
    <xf numFmtId="2" fontId="2" fillId="36" borderId="12" xfId="0" applyNumberFormat="1" applyFont="1" applyFill="1" applyBorder="1" applyAlignment="1" applyProtection="1">
      <alignment/>
      <protection/>
    </xf>
    <xf numFmtId="0" fontId="6" fillId="36" borderId="10" xfId="59" applyFont="1" applyFill="1" applyBorder="1" applyAlignment="1">
      <alignment vertical="center" wrapText="1"/>
      <protection/>
    </xf>
    <xf numFmtId="0" fontId="6" fillId="36" borderId="10" xfId="59" applyFont="1" applyFill="1" applyBorder="1" applyAlignment="1">
      <alignment horizontal="center" vertical="center" wrapText="1"/>
      <protection/>
    </xf>
    <xf numFmtId="0" fontId="2" fillId="36" borderId="10" xfId="59" applyFont="1" applyFill="1" applyBorder="1" applyAlignment="1">
      <alignment horizontal="center" vertical="center"/>
      <protection/>
    </xf>
    <xf numFmtId="164" fontId="2" fillId="36" borderId="10" xfId="60" applyNumberFormat="1" applyFont="1" applyFill="1" applyBorder="1" applyAlignment="1">
      <alignment vertical="center" wrapText="1"/>
      <protection/>
    </xf>
    <xf numFmtId="164" fontId="46" fillId="36" borderId="10" xfId="60" applyNumberFormat="1" applyFont="1" applyFill="1" applyBorder="1" applyAlignment="1">
      <alignment vertical="center" wrapText="1"/>
      <protection/>
    </xf>
    <xf numFmtId="164" fontId="6" fillId="36" borderId="10" xfId="59" applyNumberFormat="1" applyFont="1" applyFill="1" applyBorder="1" applyAlignment="1">
      <alignment vertical="center" wrapText="1"/>
      <protection/>
    </xf>
    <xf numFmtId="2" fontId="2" fillId="36" borderId="10" xfId="60" applyNumberFormat="1" applyFont="1" applyFill="1" applyBorder="1" applyAlignment="1">
      <alignment vertical="center"/>
      <protection/>
    </xf>
    <xf numFmtId="0" fontId="6" fillId="36" borderId="10" xfId="59" applyFont="1" applyFill="1" applyBorder="1" applyAlignment="1">
      <alignment horizontal="center" vertical="center"/>
      <protection/>
    </xf>
    <xf numFmtId="0" fontId="2" fillId="36" borderId="10" xfId="0" applyFont="1" applyFill="1" applyBorder="1" applyAlignment="1">
      <alignment vertical="center"/>
    </xf>
    <xf numFmtId="0" fontId="2" fillId="36" borderId="10" xfId="0" applyFont="1" applyFill="1" applyBorder="1" applyAlignment="1">
      <alignment horizontal="center" vertical="center"/>
    </xf>
    <xf numFmtId="164" fontId="2" fillId="36" borderId="10" xfId="0" applyNumberFormat="1" applyFont="1" applyFill="1" applyBorder="1" applyAlignment="1">
      <alignment vertical="center"/>
    </xf>
    <xf numFmtId="166" fontId="2" fillId="36" borderId="10" xfId="0" applyNumberFormat="1" applyFont="1" applyFill="1" applyBorder="1" applyAlignment="1">
      <alignment vertical="center"/>
    </xf>
    <xf numFmtId="2" fontId="2" fillId="36" borderId="10" xfId="0" applyNumberFormat="1" applyFont="1" applyFill="1" applyBorder="1" applyAlignment="1">
      <alignment vertical="center"/>
    </xf>
    <xf numFmtId="2" fontId="2" fillId="36" borderId="12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0" fontId="2" fillId="36" borderId="10" xfId="54" applyFont="1" applyFill="1" applyBorder="1">
      <alignment/>
      <protection/>
    </xf>
    <xf numFmtId="0" fontId="2" fillId="36" borderId="10" xfId="54" applyFont="1" applyFill="1" applyBorder="1" applyAlignment="1">
      <alignment horizontal="center"/>
      <protection/>
    </xf>
    <xf numFmtId="164" fontId="2" fillId="36" borderId="10" xfId="54" applyNumberFormat="1" applyFont="1" applyFill="1" applyBorder="1" applyAlignment="1">
      <alignment/>
      <protection/>
    </xf>
    <xf numFmtId="166" fontId="2" fillId="36" borderId="10" xfId="54" applyNumberFormat="1" applyFont="1" applyFill="1" applyBorder="1" applyAlignment="1">
      <alignment/>
      <protection/>
    </xf>
    <xf numFmtId="2" fontId="2" fillId="36" borderId="10" xfId="54" applyNumberFormat="1" applyFont="1" applyFill="1" applyBorder="1" applyAlignment="1">
      <alignment/>
      <protection/>
    </xf>
    <xf numFmtId="2" fontId="2" fillId="36" borderId="12" xfId="54" applyNumberFormat="1" applyFont="1" applyFill="1" applyBorder="1" applyAlignment="1">
      <alignment/>
      <protection/>
    </xf>
    <xf numFmtId="0" fontId="2" fillId="36" borderId="10" xfId="53" applyFont="1" applyFill="1" applyBorder="1">
      <alignment/>
      <protection/>
    </xf>
    <xf numFmtId="0" fontId="2" fillId="36" borderId="10" xfId="53" applyFont="1" applyFill="1" applyBorder="1" applyAlignment="1">
      <alignment horizontal="center"/>
      <protection/>
    </xf>
    <xf numFmtId="164" fontId="2" fillId="36" borderId="10" xfId="53" applyNumberFormat="1" applyFont="1" applyFill="1" applyBorder="1" applyAlignment="1">
      <alignment/>
      <protection/>
    </xf>
    <xf numFmtId="166" fontId="2" fillId="36" borderId="10" xfId="53" applyNumberFormat="1" applyFont="1" applyFill="1" applyBorder="1" applyAlignment="1">
      <alignment/>
      <protection/>
    </xf>
    <xf numFmtId="2" fontId="2" fillId="36" borderId="10" xfId="53" applyNumberFormat="1" applyFont="1" applyFill="1" applyBorder="1" applyAlignment="1">
      <alignment/>
      <protection/>
    </xf>
    <xf numFmtId="2" fontId="2" fillId="36" borderId="12" xfId="53" applyNumberFormat="1" applyFont="1" applyFill="1" applyBorder="1" applyAlignment="1">
      <alignment/>
      <protection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164" fontId="2" fillId="36" borderId="10" xfId="0" applyNumberFormat="1" applyFont="1" applyFill="1" applyBorder="1" applyAlignment="1">
      <alignment/>
    </xf>
    <xf numFmtId="166" fontId="2" fillId="36" borderId="10" xfId="0" applyNumberFormat="1" applyFont="1" applyFill="1" applyBorder="1" applyAlignment="1">
      <alignment/>
    </xf>
    <xf numFmtId="2" fontId="2" fillId="36" borderId="10" xfId="0" applyNumberFormat="1" applyFont="1" applyFill="1" applyBorder="1" applyAlignment="1">
      <alignment/>
    </xf>
    <xf numFmtId="4" fontId="2" fillId="36" borderId="10" xfId="59" applyNumberFormat="1" applyFont="1" applyFill="1" applyBorder="1" applyAlignment="1">
      <alignment horizontal="center" vertical="center"/>
      <protection/>
    </xf>
    <xf numFmtId="164" fontId="2" fillId="36" borderId="10" xfId="59" applyNumberFormat="1" applyFont="1" applyFill="1" applyBorder="1" applyAlignment="1">
      <alignment vertical="center" wrapText="1"/>
      <protection/>
    </xf>
    <xf numFmtId="164" fontId="46" fillId="36" borderId="10" xfId="59" applyNumberFormat="1" applyFont="1" applyFill="1" applyBorder="1" applyAlignment="1">
      <alignment vertical="center" wrapText="1"/>
      <protection/>
    </xf>
    <xf numFmtId="2" fontId="2" fillId="36" borderId="10" xfId="59" applyNumberFormat="1" applyFont="1" applyFill="1" applyBorder="1" applyAlignment="1">
      <alignment vertical="center"/>
      <protection/>
    </xf>
    <xf numFmtId="0" fontId="2" fillId="36" borderId="10" xfId="0" applyFont="1" applyFill="1" applyBorder="1" applyAlignment="1">
      <alignment horizontal="left" vertical="center"/>
    </xf>
    <xf numFmtId="0" fontId="2" fillId="36" borderId="10" xfId="53" applyFont="1" applyFill="1" applyBorder="1">
      <alignment/>
      <protection/>
    </xf>
    <xf numFmtId="0" fontId="2" fillId="36" borderId="10" xfId="53" applyFont="1" applyFill="1" applyBorder="1" applyAlignment="1">
      <alignment horizontal="center"/>
      <protection/>
    </xf>
    <xf numFmtId="0" fontId="2" fillId="36" borderId="10" xfId="0" applyFont="1" applyFill="1" applyBorder="1" applyAlignment="1">
      <alignment vertical="center"/>
    </xf>
    <xf numFmtId="0" fontId="2" fillId="36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horizontal="center" vertical="center" wrapText="1"/>
    </xf>
    <xf numFmtId="164" fontId="2" fillId="36" borderId="10" xfId="0" applyNumberFormat="1" applyFont="1" applyFill="1" applyBorder="1" applyAlignment="1">
      <alignment vertical="center" wrapText="1"/>
    </xf>
    <xf numFmtId="166" fontId="2" fillId="36" borderId="10" xfId="0" applyNumberFormat="1" applyFont="1" applyFill="1" applyBorder="1" applyAlignment="1">
      <alignment vertical="center" wrapText="1"/>
    </xf>
    <xf numFmtId="2" fontId="2" fillId="36" borderId="10" xfId="0" applyNumberFormat="1" applyFont="1" applyFill="1" applyBorder="1" applyAlignment="1">
      <alignment vertical="center" wrapText="1"/>
    </xf>
    <xf numFmtId="2" fontId="2" fillId="36" borderId="12" xfId="0" applyNumberFormat="1" applyFont="1" applyFill="1" applyBorder="1" applyAlignment="1">
      <alignment vertical="center" wrapText="1"/>
    </xf>
    <xf numFmtId="49" fontId="2" fillId="36" borderId="10" xfId="59" applyNumberFormat="1" applyFont="1" applyFill="1" applyBorder="1" applyAlignment="1">
      <alignment horizontal="center" vertical="center" wrapText="1"/>
      <protection/>
    </xf>
    <xf numFmtId="166" fontId="2" fillId="36" borderId="10" xfId="59" applyNumberFormat="1" applyFont="1" applyFill="1" applyBorder="1" applyAlignment="1">
      <alignment vertical="center" wrapText="1"/>
      <protection/>
    </xf>
    <xf numFmtId="2" fontId="2" fillId="36" borderId="10" xfId="59" applyNumberFormat="1" applyFont="1" applyFill="1" applyBorder="1" applyAlignment="1">
      <alignment vertical="center" wrapText="1"/>
      <protection/>
    </xf>
    <xf numFmtId="2" fontId="2" fillId="36" borderId="12" xfId="59" applyNumberFormat="1" applyFont="1" applyFill="1" applyBorder="1" applyAlignment="1">
      <alignment vertical="center" wrapText="1"/>
      <protection/>
    </xf>
    <xf numFmtId="4" fontId="2" fillId="36" borderId="10" xfId="59" applyNumberFormat="1" applyFont="1" applyFill="1" applyBorder="1" applyAlignment="1">
      <alignment horizontal="center" vertical="center" wrapText="1"/>
      <protection/>
    </xf>
    <xf numFmtId="0" fontId="2" fillId="35" borderId="2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164" fontId="2" fillId="35" borderId="10" xfId="0" applyNumberFormat="1" applyFont="1" applyFill="1" applyBorder="1" applyAlignment="1">
      <alignment/>
    </xf>
    <xf numFmtId="166" fontId="2" fillId="35" borderId="10" xfId="0" applyNumberFormat="1" applyFont="1" applyFill="1" applyBorder="1" applyAlignment="1">
      <alignment/>
    </xf>
    <xf numFmtId="0" fontId="2" fillId="35" borderId="2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horizontal="center" vertical="center" wrapText="1"/>
    </xf>
    <xf numFmtId="164" fontId="2" fillId="35" borderId="10" xfId="0" applyNumberFormat="1" applyFont="1" applyFill="1" applyBorder="1" applyAlignment="1">
      <alignment vertical="center" wrapText="1"/>
    </xf>
    <xf numFmtId="166" fontId="2" fillId="35" borderId="10" xfId="0" applyNumberFormat="1" applyFont="1" applyFill="1" applyBorder="1" applyAlignment="1">
      <alignment vertical="center" wrapText="1"/>
    </xf>
    <xf numFmtId="2" fontId="2" fillId="35" borderId="10" xfId="0" applyNumberFormat="1" applyFont="1" applyFill="1" applyBorder="1" applyAlignment="1">
      <alignment vertical="center" wrapText="1"/>
    </xf>
    <xf numFmtId="2" fontId="2" fillId="35" borderId="12" xfId="0" applyNumberFormat="1" applyFont="1" applyFill="1" applyBorder="1" applyAlignment="1">
      <alignment vertical="center" wrapText="1"/>
    </xf>
    <xf numFmtId="0" fontId="4" fillId="35" borderId="10" xfId="0" applyFont="1" applyFill="1" applyBorder="1" applyAlignment="1">
      <alignment/>
    </xf>
    <xf numFmtId="0" fontId="4" fillId="35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vertical="center"/>
    </xf>
    <xf numFmtId="0" fontId="2" fillId="35" borderId="10" xfId="0" applyFont="1" applyFill="1" applyBorder="1" applyAlignment="1">
      <alignment horizontal="center" vertical="center"/>
    </xf>
    <xf numFmtId="164" fontId="2" fillId="35" borderId="10" xfId="0" applyNumberFormat="1" applyFont="1" applyFill="1" applyBorder="1" applyAlignment="1">
      <alignment vertical="center"/>
    </xf>
    <xf numFmtId="166" fontId="2" fillId="35" borderId="10" xfId="0" applyNumberFormat="1" applyFont="1" applyFill="1" applyBorder="1" applyAlignment="1">
      <alignment vertical="center"/>
    </xf>
    <xf numFmtId="2" fontId="2" fillId="35" borderId="10" xfId="0" applyNumberFormat="1" applyFont="1" applyFill="1" applyBorder="1" applyAlignment="1">
      <alignment vertical="center"/>
    </xf>
    <xf numFmtId="2" fontId="2" fillId="35" borderId="12" xfId="0" applyNumberFormat="1" applyFont="1" applyFill="1" applyBorder="1" applyAlignment="1">
      <alignment vertical="center"/>
    </xf>
    <xf numFmtId="0" fontId="2" fillId="35" borderId="10" xfId="53" applyFont="1" applyFill="1" applyBorder="1">
      <alignment/>
      <protection/>
    </xf>
    <xf numFmtId="0" fontId="2" fillId="35" borderId="10" xfId="53" applyFont="1" applyFill="1" applyBorder="1" applyAlignment="1">
      <alignment horizontal="center"/>
      <protection/>
    </xf>
    <xf numFmtId="164" fontId="2" fillId="35" borderId="10" xfId="53" applyNumberFormat="1" applyFont="1" applyFill="1" applyBorder="1" applyAlignment="1">
      <alignment/>
      <protection/>
    </xf>
    <xf numFmtId="166" fontId="2" fillId="35" borderId="10" xfId="53" applyNumberFormat="1" applyFont="1" applyFill="1" applyBorder="1" applyAlignment="1">
      <alignment/>
      <protection/>
    </xf>
    <xf numFmtId="2" fontId="2" fillId="35" borderId="10" xfId="53" applyNumberFormat="1" applyFont="1" applyFill="1" applyBorder="1" applyAlignment="1">
      <alignment/>
      <protection/>
    </xf>
    <xf numFmtId="2" fontId="2" fillId="35" borderId="12" xfId="53" applyNumberFormat="1" applyFont="1" applyFill="1" applyBorder="1" applyAlignment="1">
      <alignment/>
      <protection/>
    </xf>
    <xf numFmtId="0" fontId="2" fillId="35" borderId="10" xfId="54" applyFont="1" applyFill="1" applyBorder="1">
      <alignment/>
      <protection/>
    </xf>
    <xf numFmtId="0" fontId="2" fillId="35" borderId="10" xfId="54" applyFont="1" applyFill="1" applyBorder="1" applyAlignment="1">
      <alignment horizontal="center"/>
      <protection/>
    </xf>
    <xf numFmtId="164" fontId="2" fillId="35" borderId="10" xfId="54" applyNumberFormat="1" applyFont="1" applyFill="1" applyBorder="1" applyAlignment="1">
      <alignment/>
      <protection/>
    </xf>
    <xf numFmtId="166" fontId="2" fillId="35" borderId="10" xfId="54" applyNumberFormat="1" applyFont="1" applyFill="1" applyBorder="1" applyAlignment="1">
      <alignment/>
      <protection/>
    </xf>
    <xf numFmtId="2" fontId="2" fillId="35" borderId="10" xfId="54" applyNumberFormat="1" applyFont="1" applyFill="1" applyBorder="1" applyAlignment="1">
      <alignment/>
      <protection/>
    </xf>
    <xf numFmtId="2" fontId="2" fillId="35" borderId="12" xfId="54" applyNumberFormat="1" applyFont="1" applyFill="1" applyBorder="1" applyAlignment="1">
      <alignment/>
      <protection/>
    </xf>
    <xf numFmtId="166" fontId="2" fillId="35" borderId="10" xfId="0" applyNumberFormat="1" applyFont="1" applyFill="1" applyBorder="1" applyAlignment="1" applyProtection="1">
      <alignment/>
      <protection/>
    </xf>
    <xf numFmtId="2" fontId="2" fillId="35" borderId="10" xfId="0" applyNumberFormat="1" applyFont="1" applyFill="1" applyBorder="1" applyAlignment="1" applyProtection="1">
      <alignment/>
      <protection locked="0"/>
    </xf>
    <xf numFmtId="2" fontId="2" fillId="35" borderId="10" xfId="0" applyNumberFormat="1" applyFont="1" applyFill="1" applyBorder="1" applyAlignment="1" applyProtection="1">
      <alignment/>
      <protection/>
    </xf>
    <xf numFmtId="2" fontId="2" fillId="35" borderId="12" xfId="0" applyNumberFormat="1" applyFont="1" applyFill="1" applyBorder="1" applyAlignment="1" applyProtection="1">
      <alignment/>
      <protection/>
    </xf>
    <xf numFmtId="0" fontId="2" fillId="35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 horizontal="left"/>
    </xf>
    <xf numFmtId="2" fontId="2" fillId="35" borderId="10" xfId="0" applyNumberFormat="1" applyFont="1" applyFill="1" applyBorder="1" applyAlignment="1">
      <alignment horizontal="left" vertical="center"/>
    </xf>
    <xf numFmtId="1" fontId="2" fillId="35" borderId="10" xfId="0" applyNumberFormat="1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/>
    </xf>
    <xf numFmtId="0" fontId="2" fillId="35" borderId="22" xfId="0" applyFont="1" applyFill="1" applyBorder="1" applyAlignment="1">
      <alignment/>
    </xf>
    <xf numFmtId="0" fontId="2" fillId="35" borderId="22" xfId="0" applyFont="1" applyFill="1" applyBorder="1" applyAlignment="1">
      <alignment horizontal="center"/>
    </xf>
    <xf numFmtId="164" fontId="2" fillId="35" borderId="22" xfId="0" applyNumberFormat="1" applyFont="1" applyFill="1" applyBorder="1" applyAlignment="1">
      <alignment/>
    </xf>
    <xf numFmtId="166" fontId="2" fillId="35" borderId="22" xfId="0" applyNumberFormat="1" applyFont="1" applyFill="1" applyBorder="1" applyAlignment="1">
      <alignment/>
    </xf>
    <xf numFmtId="2" fontId="2" fillId="35" borderId="22" xfId="0" applyNumberFormat="1" applyFont="1" applyFill="1" applyBorder="1" applyAlignment="1">
      <alignment/>
    </xf>
    <xf numFmtId="2" fontId="2" fillId="35" borderId="23" xfId="0" applyNumberFormat="1" applyFont="1" applyFill="1" applyBorder="1" applyAlignment="1">
      <alignment/>
    </xf>
    <xf numFmtId="0" fontId="2" fillId="37" borderId="24" xfId="0" applyFont="1" applyFill="1" applyBorder="1" applyAlignment="1">
      <alignment horizontal="center" vertical="center" wrapText="1"/>
    </xf>
    <xf numFmtId="0" fontId="2" fillId="37" borderId="25" xfId="0" applyFont="1" applyFill="1" applyBorder="1" applyAlignment="1">
      <alignment/>
    </xf>
    <xf numFmtId="0" fontId="2" fillId="37" borderId="25" xfId="0" applyFont="1" applyFill="1" applyBorder="1" applyAlignment="1">
      <alignment horizontal="center"/>
    </xf>
    <xf numFmtId="164" fontId="2" fillId="37" borderId="25" xfId="0" applyNumberFormat="1" applyFont="1" applyFill="1" applyBorder="1" applyAlignment="1">
      <alignment/>
    </xf>
    <xf numFmtId="166" fontId="2" fillId="37" borderId="25" xfId="0" applyNumberFormat="1" applyFont="1" applyFill="1" applyBorder="1" applyAlignment="1">
      <alignment/>
    </xf>
    <xf numFmtId="2" fontId="2" fillId="37" borderId="25" xfId="0" applyNumberFormat="1" applyFont="1" applyFill="1" applyBorder="1" applyAlignment="1">
      <alignment/>
    </xf>
    <xf numFmtId="2" fontId="2" fillId="37" borderId="26" xfId="0" applyNumberFormat="1" applyFont="1" applyFill="1" applyBorder="1" applyAlignment="1">
      <alignment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54" applyFont="1" applyFill="1" applyBorder="1">
      <alignment/>
      <protection/>
    </xf>
    <xf numFmtId="0" fontId="2" fillId="34" borderId="22" xfId="54" applyFont="1" applyFill="1" applyBorder="1" applyAlignment="1">
      <alignment horizontal="center"/>
      <protection/>
    </xf>
    <xf numFmtId="164" fontId="2" fillId="34" borderId="22" xfId="54" applyNumberFormat="1" applyFont="1" applyFill="1" applyBorder="1" applyAlignment="1">
      <alignment/>
      <protection/>
    </xf>
    <xf numFmtId="166" fontId="2" fillId="34" borderId="22" xfId="54" applyNumberFormat="1" applyFont="1" applyFill="1" applyBorder="1" applyAlignment="1">
      <alignment/>
      <protection/>
    </xf>
    <xf numFmtId="2" fontId="2" fillId="34" borderId="22" xfId="54" applyNumberFormat="1" applyFont="1" applyFill="1" applyBorder="1" applyAlignment="1">
      <alignment/>
      <protection/>
    </xf>
    <xf numFmtId="2" fontId="2" fillId="34" borderId="23" xfId="54" applyNumberFormat="1" applyFont="1" applyFill="1" applyBorder="1" applyAlignment="1">
      <alignment/>
      <protection/>
    </xf>
    <xf numFmtId="0" fontId="2" fillId="37" borderId="27" xfId="0" applyFont="1" applyFill="1" applyBorder="1" applyAlignment="1">
      <alignment horizontal="center" vertical="center" wrapText="1"/>
    </xf>
    <xf numFmtId="0" fontId="2" fillId="37" borderId="14" xfId="53" applyFont="1" applyFill="1" applyBorder="1">
      <alignment/>
      <protection/>
    </xf>
    <xf numFmtId="0" fontId="2" fillId="37" borderId="14" xfId="53" applyFont="1" applyFill="1" applyBorder="1" applyAlignment="1">
      <alignment horizontal="center"/>
      <protection/>
    </xf>
    <xf numFmtId="164" fontId="2" fillId="37" borderId="14" xfId="53" applyNumberFormat="1" applyFont="1" applyFill="1" applyBorder="1" applyAlignment="1">
      <alignment/>
      <protection/>
    </xf>
    <xf numFmtId="166" fontId="2" fillId="37" borderId="14" xfId="53" applyNumberFormat="1" applyFont="1" applyFill="1" applyBorder="1" applyAlignment="1">
      <alignment/>
      <protection/>
    </xf>
    <xf numFmtId="2" fontId="2" fillId="37" borderId="14" xfId="53" applyNumberFormat="1" applyFont="1" applyFill="1" applyBorder="1" applyAlignment="1">
      <alignment/>
      <protection/>
    </xf>
    <xf numFmtId="2" fontId="2" fillId="37" borderId="16" xfId="53" applyNumberFormat="1" applyFont="1" applyFill="1" applyBorder="1" applyAlignment="1">
      <alignment/>
      <protection/>
    </xf>
    <xf numFmtId="0" fontId="2" fillId="36" borderId="19" xfId="0" applyFont="1" applyFill="1" applyBorder="1" applyAlignment="1">
      <alignment horizontal="center" vertical="center" wrapText="1"/>
    </xf>
    <xf numFmtId="164" fontId="2" fillId="36" borderId="17" xfId="0" applyNumberFormat="1" applyFont="1" applyFill="1" applyBorder="1" applyAlignment="1">
      <alignment/>
    </xf>
    <xf numFmtId="166" fontId="2" fillId="36" borderId="17" xfId="0" applyNumberFormat="1" applyFont="1" applyFill="1" applyBorder="1" applyAlignment="1">
      <alignment/>
    </xf>
    <xf numFmtId="2" fontId="2" fillId="36" borderId="17" xfId="0" applyNumberFormat="1" applyFont="1" applyFill="1" applyBorder="1" applyAlignment="1">
      <alignment/>
    </xf>
    <xf numFmtId="2" fontId="2" fillId="36" borderId="18" xfId="0" applyNumberFormat="1" applyFont="1" applyFill="1" applyBorder="1" applyAlignment="1">
      <alignment/>
    </xf>
    <xf numFmtId="0" fontId="2" fillId="36" borderId="21" xfId="0" applyFont="1" applyFill="1" applyBorder="1" applyAlignment="1">
      <alignment horizontal="center" vertical="center" wrapText="1"/>
    </xf>
    <xf numFmtId="0" fontId="2" fillId="36" borderId="22" xfId="0" applyFont="1" applyFill="1" applyBorder="1" applyAlignment="1">
      <alignment/>
    </xf>
    <xf numFmtId="0" fontId="2" fillId="36" borderId="22" xfId="0" applyFont="1" applyFill="1" applyBorder="1" applyAlignment="1">
      <alignment horizontal="center"/>
    </xf>
    <xf numFmtId="164" fontId="2" fillId="36" borderId="22" xfId="0" applyNumberFormat="1" applyFont="1" applyFill="1" applyBorder="1" applyAlignment="1">
      <alignment/>
    </xf>
    <xf numFmtId="166" fontId="2" fillId="36" borderId="22" xfId="0" applyNumberFormat="1" applyFont="1" applyFill="1" applyBorder="1" applyAlignment="1">
      <alignment/>
    </xf>
    <xf numFmtId="2" fontId="2" fillId="36" borderId="22" xfId="0" applyNumberFormat="1" applyFont="1" applyFill="1" applyBorder="1" applyAlignment="1">
      <alignment/>
    </xf>
    <xf numFmtId="2" fontId="2" fillId="36" borderId="23" xfId="0" applyNumberFormat="1" applyFont="1" applyFill="1" applyBorder="1" applyAlignment="1">
      <alignment/>
    </xf>
    <xf numFmtId="0" fontId="2" fillId="35" borderId="19" xfId="0" applyFont="1" applyFill="1" applyBorder="1" applyAlignment="1">
      <alignment horizontal="center"/>
    </xf>
    <xf numFmtId="0" fontId="2" fillId="35" borderId="17" xfId="0" applyFont="1" applyFill="1" applyBorder="1" applyAlignment="1">
      <alignment/>
    </xf>
    <xf numFmtId="0" fontId="2" fillId="35" borderId="17" xfId="0" applyFont="1" applyFill="1" applyBorder="1" applyAlignment="1">
      <alignment horizontal="center"/>
    </xf>
    <xf numFmtId="164" fontId="2" fillId="35" borderId="17" xfId="0" applyNumberFormat="1" applyFont="1" applyFill="1" applyBorder="1" applyAlignment="1">
      <alignment/>
    </xf>
    <xf numFmtId="166" fontId="2" fillId="35" borderId="17" xfId="0" applyNumberFormat="1" applyFont="1" applyFill="1" applyBorder="1" applyAlignment="1">
      <alignment/>
    </xf>
    <xf numFmtId="2" fontId="2" fillId="35" borderId="17" xfId="0" applyNumberFormat="1" applyFont="1" applyFill="1" applyBorder="1" applyAlignment="1">
      <alignment/>
    </xf>
    <xf numFmtId="0" fontId="7" fillId="34" borderId="28" xfId="0" applyFont="1" applyFill="1" applyBorder="1" applyAlignment="1">
      <alignment horizontal="center" vertical="center" textRotation="90"/>
    </xf>
    <xf numFmtId="0" fontId="7" fillId="34" borderId="29" xfId="0" applyFont="1" applyFill="1" applyBorder="1" applyAlignment="1">
      <alignment horizontal="center" vertical="center" textRotation="90"/>
    </xf>
    <xf numFmtId="0" fontId="7" fillId="34" borderId="30" xfId="0" applyFont="1" applyFill="1" applyBorder="1" applyAlignment="1">
      <alignment horizontal="center" vertical="center" textRotation="90"/>
    </xf>
    <xf numFmtId="0" fontId="9" fillId="37" borderId="29" xfId="0" applyFont="1" applyFill="1" applyBorder="1" applyAlignment="1">
      <alignment horizontal="center" vertical="center" textRotation="90"/>
    </xf>
    <xf numFmtId="0" fontId="9" fillId="36" borderId="28" xfId="0" applyFont="1" applyFill="1" applyBorder="1" applyAlignment="1">
      <alignment horizontal="center" vertical="center" textRotation="90"/>
    </xf>
    <xf numFmtId="0" fontId="9" fillId="36" borderId="29" xfId="0" applyFont="1" applyFill="1" applyBorder="1" applyAlignment="1">
      <alignment horizontal="center" vertical="center" textRotation="90"/>
    </xf>
    <xf numFmtId="0" fontId="9" fillId="36" borderId="30" xfId="0" applyFont="1" applyFill="1" applyBorder="1" applyAlignment="1">
      <alignment horizontal="center" vertical="center" textRotation="90"/>
    </xf>
    <xf numFmtId="0" fontId="12" fillId="35" borderId="28" xfId="0" applyFont="1" applyFill="1" applyBorder="1" applyAlignment="1">
      <alignment horizontal="center" vertical="center" textRotation="90"/>
    </xf>
    <xf numFmtId="0" fontId="12" fillId="35" borderId="29" xfId="0" applyFont="1" applyFill="1" applyBorder="1" applyAlignment="1">
      <alignment horizontal="center" vertical="center" textRotation="90"/>
    </xf>
    <xf numFmtId="0" fontId="12" fillId="35" borderId="30" xfId="0" applyFont="1" applyFill="1" applyBorder="1" applyAlignment="1">
      <alignment horizontal="center" vertical="center" textRotation="90"/>
    </xf>
    <xf numFmtId="0" fontId="10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2" fontId="2" fillId="33" borderId="33" xfId="0" applyNumberFormat="1" applyFont="1" applyFill="1" applyBorder="1" applyAlignment="1">
      <alignment horizontal="center" vertical="center" wrapText="1"/>
    </xf>
    <xf numFmtId="2" fontId="2" fillId="33" borderId="25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Įprastas 2" xfId="53"/>
    <cellStyle name="Įprastas 2 2" xfId="54"/>
    <cellStyle name="Linked Cell" xfId="55"/>
    <cellStyle name="Neutral" xfId="56"/>
    <cellStyle name="Note" xfId="57"/>
    <cellStyle name="Output" xfId="58"/>
    <cellStyle name="Paprastas 3" xfId="59"/>
    <cellStyle name="Paprastas 4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75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X28" sqref="X27:X28"/>
    </sheetView>
  </sheetViews>
  <sheetFormatPr defaultColWidth="9.140625" defaultRowHeight="12.75"/>
  <cols>
    <col min="1" max="1" width="8.7109375" style="1" customWidth="1"/>
    <col min="2" max="2" width="12.140625" style="15" bestFit="1" customWidth="1"/>
    <col min="3" max="3" width="27.00390625" style="16" customWidth="1"/>
    <col min="4" max="4" width="6.28125" style="15" customWidth="1"/>
    <col min="5" max="5" width="7.7109375" style="15" customWidth="1"/>
    <col min="6" max="6" width="6.421875" style="17" customWidth="1"/>
    <col min="7" max="7" width="8.57421875" style="17" customWidth="1"/>
    <col min="8" max="8" width="9.57421875" style="17" customWidth="1"/>
    <col min="9" max="9" width="7.140625" style="17" customWidth="1"/>
    <col min="10" max="10" width="8.140625" style="17" customWidth="1"/>
    <col min="11" max="11" width="11.00390625" style="33" customWidth="1"/>
    <col min="12" max="12" width="8.140625" style="17" customWidth="1"/>
    <col min="13" max="14" width="10.140625" style="17" customWidth="1"/>
    <col min="15" max="15" width="11.28125" style="15" customWidth="1"/>
    <col min="16" max="16" width="11.8515625" style="15" customWidth="1"/>
    <col min="17" max="17" width="11.7109375" style="15" customWidth="1"/>
    <col min="18" max="16384" width="9.140625" style="1" customWidth="1"/>
  </cols>
  <sheetData>
    <row r="1" spans="1:17" ht="19.5" customHeight="1" thickBot="1">
      <c r="A1" s="351" t="s">
        <v>629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</row>
    <row r="2" spans="1:17" ht="12.75" customHeight="1">
      <c r="A2" s="362" t="s">
        <v>0</v>
      </c>
      <c r="B2" s="359" t="s">
        <v>26</v>
      </c>
      <c r="C2" s="354" t="s">
        <v>1</v>
      </c>
      <c r="D2" s="354" t="s">
        <v>2</v>
      </c>
      <c r="E2" s="354" t="s">
        <v>15</v>
      </c>
      <c r="F2" s="356" t="s">
        <v>11</v>
      </c>
      <c r="G2" s="357"/>
      <c r="H2" s="357"/>
      <c r="I2" s="358"/>
      <c r="J2" s="354" t="s">
        <v>3</v>
      </c>
      <c r="K2" s="366" t="s">
        <v>14</v>
      </c>
      <c r="L2" s="354" t="s">
        <v>4</v>
      </c>
      <c r="M2" s="354" t="s">
        <v>5</v>
      </c>
      <c r="N2" s="354" t="s">
        <v>10</v>
      </c>
      <c r="O2" s="354" t="s">
        <v>18</v>
      </c>
      <c r="P2" s="354" t="s">
        <v>23</v>
      </c>
      <c r="Q2" s="352" t="s">
        <v>20</v>
      </c>
    </row>
    <row r="3" spans="1:17" s="3" customFormat="1" ht="52.5" customHeight="1">
      <c r="A3" s="363"/>
      <c r="B3" s="360"/>
      <c r="C3" s="365"/>
      <c r="D3" s="355"/>
      <c r="E3" s="355"/>
      <c r="F3" s="2" t="s">
        <v>17</v>
      </c>
      <c r="G3" s="2" t="s">
        <v>12</v>
      </c>
      <c r="H3" s="2" t="s">
        <v>16</v>
      </c>
      <c r="I3" s="2" t="s">
        <v>13</v>
      </c>
      <c r="J3" s="355"/>
      <c r="K3" s="367"/>
      <c r="L3" s="355"/>
      <c r="M3" s="355"/>
      <c r="N3" s="355"/>
      <c r="O3" s="355"/>
      <c r="P3" s="355"/>
      <c r="Q3" s="353"/>
    </row>
    <row r="4" spans="1:17" s="7" customFormat="1" ht="13.5" customHeight="1">
      <c r="A4" s="364"/>
      <c r="B4" s="361"/>
      <c r="C4" s="355"/>
      <c r="D4" s="4" t="s">
        <v>6</v>
      </c>
      <c r="E4" s="4" t="s">
        <v>7</v>
      </c>
      <c r="F4" s="4" t="s">
        <v>8</v>
      </c>
      <c r="G4" s="4" t="s">
        <v>8</v>
      </c>
      <c r="H4" s="4" t="s">
        <v>8</v>
      </c>
      <c r="I4" s="4" t="s">
        <v>8</v>
      </c>
      <c r="J4" s="4" t="s">
        <v>19</v>
      </c>
      <c r="K4" s="32" t="s">
        <v>8</v>
      </c>
      <c r="L4" s="4" t="s">
        <v>19</v>
      </c>
      <c r="M4" s="4" t="s">
        <v>25</v>
      </c>
      <c r="N4" s="4" t="s">
        <v>9</v>
      </c>
      <c r="O4" s="4" t="s">
        <v>24</v>
      </c>
      <c r="P4" s="5" t="s">
        <v>22</v>
      </c>
      <c r="Q4" s="6" t="s">
        <v>21</v>
      </c>
    </row>
    <row r="5" spans="1:17" s="7" customFormat="1" ht="13.5" customHeight="1" thickBot="1">
      <c r="A5" s="8">
        <v>1</v>
      </c>
      <c r="B5" s="9">
        <v>2</v>
      </c>
      <c r="C5" s="10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35">
        <v>11</v>
      </c>
      <c r="L5" s="10">
        <v>12</v>
      </c>
      <c r="M5" s="11">
        <v>13</v>
      </c>
      <c r="N5" s="11">
        <v>14</v>
      </c>
      <c r="O5" s="12">
        <v>15</v>
      </c>
      <c r="P5" s="10">
        <v>16</v>
      </c>
      <c r="Q5" s="13">
        <v>17</v>
      </c>
    </row>
    <row r="6" spans="1:17" s="14" customFormat="1" ht="11.25" customHeight="1">
      <c r="A6" s="341" t="s">
        <v>182</v>
      </c>
      <c r="B6" s="66" t="s">
        <v>999</v>
      </c>
      <c r="C6" s="21" t="s">
        <v>1000</v>
      </c>
      <c r="D6" s="22">
        <v>100</v>
      </c>
      <c r="E6" s="22" t="s">
        <v>47</v>
      </c>
      <c r="F6" s="45">
        <f>G6+H6+I6</f>
        <v>26.94901</v>
      </c>
      <c r="G6" s="45">
        <v>6.96201</v>
      </c>
      <c r="H6" s="45">
        <v>16</v>
      </c>
      <c r="I6" s="45">
        <v>3.987</v>
      </c>
      <c r="J6" s="45">
        <v>4428.2300000000005</v>
      </c>
      <c r="K6" s="45">
        <v>3.987</v>
      </c>
      <c r="L6" s="45">
        <v>4428.2300000000005</v>
      </c>
      <c r="M6" s="46">
        <f>K6/L6</f>
        <v>0.0009003597374120133</v>
      </c>
      <c r="N6" s="37">
        <v>233.8</v>
      </c>
      <c r="O6" s="37">
        <f>M6*N6</f>
        <v>0.21050410660692873</v>
      </c>
      <c r="P6" s="37">
        <f>M6*60*1000</f>
        <v>54.0215842447208</v>
      </c>
      <c r="Q6" s="40">
        <f>P6*N6/1000</f>
        <v>12.630246396415723</v>
      </c>
    </row>
    <row r="7" spans="1:17" s="14" customFormat="1" ht="12.75" customHeight="1">
      <c r="A7" s="342"/>
      <c r="B7" s="67" t="s">
        <v>490</v>
      </c>
      <c r="C7" s="23" t="s">
        <v>464</v>
      </c>
      <c r="D7" s="18">
        <v>12</v>
      </c>
      <c r="E7" s="18">
        <v>1963</v>
      </c>
      <c r="F7" s="47">
        <v>3.11</v>
      </c>
      <c r="G7" s="47">
        <v>0.684234</v>
      </c>
      <c r="H7" s="47">
        <v>1.92</v>
      </c>
      <c r="I7" s="47">
        <v>0.50552</v>
      </c>
      <c r="J7" s="47">
        <v>532.45</v>
      </c>
      <c r="K7" s="47">
        <v>0.50552</v>
      </c>
      <c r="L7" s="47">
        <v>532.45</v>
      </c>
      <c r="M7" s="48">
        <v>0.0009494224809841298</v>
      </c>
      <c r="N7" s="38">
        <v>205.138</v>
      </c>
      <c r="O7" s="38">
        <v>0.19476262890412244</v>
      </c>
      <c r="P7" s="38">
        <v>56.96534885904779</v>
      </c>
      <c r="Q7" s="41">
        <v>11.685757734247346</v>
      </c>
    </row>
    <row r="8" spans="1:17" s="14" customFormat="1" ht="12.75" customHeight="1">
      <c r="A8" s="342"/>
      <c r="B8" s="68" t="s">
        <v>922</v>
      </c>
      <c r="C8" s="23" t="s">
        <v>882</v>
      </c>
      <c r="D8" s="18">
        <v>120</v>
      </c>
      <c r="E8" s="18">
        <v>1966</v>
      </c>
      <c r="F8" s="47">
        <v>30.2448</v>
      </c>
      <c r="G8" s="47">
        <v>7.1214</v>
      </c>
      <c r="H8" s="47">
        <v>12</v>
      </c>
      <c r="I8" s="47">
        <v>11.1234</v>
      </c>
      <c r="J8" s="47">
        <v>5780.94</v>
      </c>
      <c r="K8" s="47">
        <v>6.674</v>
      </c>
      <c r="L8" s="47">
        <v>5780.94</v>
      </c>
      <c r="M8" s="48">
        <f aca="true" t="shared" si="0" ref="M8:M13">K8/L8</f>
        <v>0.0011544835269004696</v>
      </c>
      <c r="N8" s="38">
        <v>256.368</v>
      </c>
      <c r="O8" s="38">
        <f aca="true" t="shared" si="1" ref="O8:O13">M8*N8</f>
        <v>0.2959726328244196</v>
      </c>
      <c r="P8" s="38">
        <f aca="true" t="shared" si="2" ref="P8:P13">M8*60*1000</f>
        <v>69.26901161402819</v>
      </c>
      <c r="Q8" s="41">
        <f aca="true" t="shared" si="3" ref="Q8:Q13">P8*N8/1000</f>
        <v>17.758357969465177</v>
      </c>
    </row>
    <row r="9" spans="1:17" s="14" customFormat="1" ht="12.75" customHeight="1">
      <c r="A9" s="342"/>
      <c r="B9" s="68" t="s">
        <v>922</v>
      </c>
      <c r="C9" s="23" t="s">
        <v>883</v>
      </c>
      <c r="D9" s="18">
        <v>120</v>
      </c>
      <c r="E9" s="18">
        <v>1966</v>
      </c>
      <c r="F9" s="47">
        <v>30.2448</v>
      </c>
      <c r="G9" s="47">
        <v>7.1214</v>
      </c>
      <c r="H9" s="47">
        <v>12</v>
      </c>
      <c r="I9" s="47">
        <v>11.1234</v>
      </c>
      <c r="J9" s="47">
        <v>5780.94</v>
      </c>
      <c r="K9" s="47">
        <v>6.674</v>
      </c>
      <c r="L9" s="47">
        <v>5780.94</v>
      </c>
      <c r="M9" s="48">
        <f t="shared" si="0"/>
        <v>0.0011544835269004696</v>
      </c>
      <c r="N9" s="38">
        <v>256.368</v>
      </c>
      <c r="O9" s="38">
        <f t="shared" si="1"/>
        <v>0.2959726328244196</v>
      </c>
      <c r="P9" s="38">
        <f t="shared" si="2"/>
        <v>69.26901161402819</v>
      </c>
      <c r="Q9" s="41">
        <f t="shared" si="3"/>
        <v>17.758357969465177</v>
      </c>
    </row>
    <row r="10" spans="1:17" s="14" customFormat="1" ht="12.75" customHeight="1">
      <c r="A10" s="342"/>
      <c r="B10" s="68" t="s">
        <v>922</v>
      </c>
      <c r="C10" s="23" t="s">
        <v>884</v>
      </c>
      <c r="D10" s="18">
        <v>60</v>
      </c>
      <c r="E10" s="18">
        <v>1980</v>
      </c>
      <c r="F10" s="47">
        <v>23.3242</v>
      </c>
      <c r="G10" s="47">
        <v>7.3242</v>
      </c>
      <c r="H10" s="47">
        <v>6</v>
      </c>
      <c r="I10" s="47">
        <v>10</v>
      </c>
      <c r="J10" s="47">
        <v>3156.44</v>
      </c>
      <c r="K10" s="47">
        <v>4</v>
      </c>
      <c r="L10" s="47">
        <v>3042.22</v>
      </c>
      <c r="M10" s="48">
        <f t="shared" si="0"/>
        <v>0.001314829302285831</v>
      </c>
      <c r="N10" s="38">
        <v>256.368</v>
      </c>
      <c r="O10" s="38">
        <f t="shared" si="1"/>
        <v>0.3370801585684139</v>
      </c>
      <c r="P10" s="38">
        <f t="shared" si="2"/>
        <v>78.88975813714985</v>
      </c>
      <c r="Q10" s="41">
        <f t="shared" si="3"/>
        <v>20.224809514104834</v>
      </c>
    </row>
    <row r="11" spans="1:17" s="14" customFormat="1" ht="12.75" customHeight="1">
      <c r="A11" s="342"/>
      <c r="B11" s="68" t="s">
        <v>922</v>
      </c>
      <c r="C11" s="23" t="s">
        <v>885</v>
      </c>
      <c r="D11" s="18">
        <v>50</v>
      </c>
      <c r="E11" s="18">
        <v>2005</v>
      </c>
      <c r="F11" s="47">
        <v>17</v>
      </c>
      <c r="G11" s="47">
        <v>7.2165</v>
      </c>
      <c r="H11" s="47">
        <v>4.08</v>
      </c>
      <c r="I11" s="47">
        <v>5.7035</v>
      </c>
      <c r="J11" s="47">
        <v>2638.84</v>
      </c>
      <c r="K11" s="47">
        <v>4.0665</v>
      </c>
      <c r="L11" s="47">
        <v>2638.84</v>
      </c>
      <c r="M11" s="48">
        <f t="shared" si="0"/>
        <v>0.001541018023070743</v>
      </c>
      <c r="N11" s="38">
        <v>256.368</v>
      </c>
      <c r="O11" s="38">
        <f t="shared" si="1"/>
        <v>0.39506770853860024</v>
      </c>
      <c r="P11" s="38">
        <f t="shared" si="2"/>
        <v>92.46108138424458</v>
      </c>
      <c r="Q11" s="41">
        <f t="shared" si="3"/>
        <v>23.704062512316014</v>
      </c>
    </row>
    <row r="12" spans="1:17" s="14" customFormat="1" ht="12.75" customHeight="1">
      <c r="A12" s="342"/>
      <c r="B12" s="68" t="s">
        <v>999</v>
      </c>
      <c r="C12" s="23" t="s">
        <v>1001</v>
      </c>
      <c r="D12" s="18">
        <v>76</v>
      </c>
      <c r="E12" s="18" t="s">
        <v>47</v>
      </c>
      <c r="F12" s="47">
        <f>G12+H12+I12</f>
        <v>24.152403</v>
      </c>
      <c r="G12" s="47">
        <v>5.9670000000000005</v>
      </c>
      <c r="H12" s="47">
        <v>11.92</v>
      </c>
      <c r="I12" s="47">
        <v>6.265403</v>
      </c>
      <c r="J12" s="47">
        <v>3987.52</v>
      </c>
      <c r="K12" s="47">
        <v>6.265403</v>
      </c>
      <c r="L12" s="47">
        <v>3987.52</v>
      </c>
      <c r="M12" s="48">
        <f t="shared" si="0"/>
        <v>0.001571253059545783</v>
      </c>
      <c r="N12" s="38">
        <v>233.8</v>
      </c>
      <c r="O12" s="38">
        <f t="shared" si="1"/>
        <v>0.36735896532180407</v>
      </c>
      <c r="P12" s="38">
        <f t="shared" si="2"/>
        <v>94.27518357274697</v>
      </c>
      <c r="Q12" s="41">
        <f t="shared" si="3"/>
        <v>22.04153791930824</v>
      </c>
    </row>
    <row r="13" spans="1:17" s="14" customFormat="1" ht="12.75" customHeight="1">
      <c r="A13" s="342"/>
      <c r="B13" s="68" t="s">
        <v>999</v>
      </c>
      <c r="C13" s="23" t="s">
        <v>1002</v>
      </c>
      <c r="D13" s="18">
        <v>32</v>
      </c>
      <c r="E13" s="18" t="s">
        <v>47</v>
      </c>
      <c r="F13" s="47">
        <f>G13+H13+I13</f>
        <v>9.142927</v>
      </c>
      <c r="G13" s="47">
        <v>1.7678639999999999</v>
      </c>
      <c r="H13" s="47">
        <v>5.12</v>
      </c>
      <c r="I13" s="47">
        <v>2.255063</v>
      </c>
      <c r="J13" s="47">
        <v>1417.51</v>
      </c>
      <c r="K13" s="47">
        <v>2.255063</v>
      </c>
      <c r="L13" s="47">
        <v>1417.51</v>
      </c>
      <c r="M13" s="48">
        <f t="shared" si="0"/>
        <v>0.001590862145593329</v>
      </c>
      <c r="N13" s="38">
        <v>233.8</v>
      </c>
      <c r="O13" s="38">
        <f t="shared" si="1"/>
        <v>0.37194356963972036</v>
      </c>
      <c r="P13" s="38">
        <f t="shared" si="2"/>
        <v>95.45172873559974</v>
      </c>
      <c r="Q13" s="41">
        <f t="shared" si="3"/>
        <v>22.316614178383222</v>
      </c>
    </row>
    <row r="14" spans="1:17" s="14" customFormat="1" ht="12.75" customHeight="1">
      <c r="A14" s="342"/>
      <c r="B14" s="67" t="s">
        <v>490</v>
      </c>
      <c r="C14" s="23" t="s">
        <v>460</v>
      </c>
      <c r="D14" s="18">
        <v>50</v>
      </c>
      <c r="E14" s="18">
        <v>1978</v>
      </c>
      <c r="F14" s="47">
        <v>16.97</v>
      </c>
      <c r="G14" s="47">
        <v>4.417212</v>
      </c>
      <c r="H14" s="47">
        <v>8</v>
      </c>
      <c r="I14" s="47">
        <v>4.552791</v>
      </c>
      <c r="J14" s="47">
        <v>2590.16</v>
      </c>
      <c r="K14" s="47">
        <v>4.552791</v>
      </c>
      <c r="L14" s="47">
        <v>2590.16</v>
      </c>
      <c r="M14" s="48">
        <v>0.0017577257775581432</v>
      </c>
      <c r="N14" s="38">
        <v>205.138</v>
      </c>
      <c r="O14" s="38">
        <v>0.3605763505567224</v>
      </c>
      <c r="P14" s="38">
        <v>105.46354665348859</v>
      </c>
      <c r="Q14" s="41">
        <v>21.634581033403343</v>
      </c>
    </row>
    <row r="15" spans="1:17" s="14" customFormat="1" ht="12.75" customHeight="1">
      <c r="A15" s="342"/>
      <c r="B15" s="68" t="s">
        <v>719</v>
      </c>
      <c r="C15" s="23" t="s">
        <v>685</v>
      </c>
      <c r="D15" s="18">
        <v>55</v>
      </c>
      <c r="E15" s="18" t="s">
        <v>47</v>
      </c>
      <c r="F15" s="69">
        <v>18.75</v>
      </c>
      <c r="G15" s="69">
        <v>4.97</v>
      </c>
      <c r="H15" s="69">
        <v>8.52</v>
      </c>
      <c r="I15" s="69">
        <v>5.26</v>
      </c>
      <c r="J15" s="47">
        <v>2979.08</v>
      </c>
      <c r="K15" s="69">
        <v>5.26</v>
      </c>
      <c r="L15" s="47">
        <v>2979.1</v>
      </c>
      <c r="M15" s="70">
        <v>0.0017656339162834412</v>
      </c>
      <c r="N15" s="71">
        <v>200.8</v>
      </c>
      <c r="O15" s="72">
        <v>0.35453929038971504</v>
      </c>
      <c r="P15" s="72">
        <v>105.93803497700648</v>
      </c>
      <c r="Q15" s="73">
        <v>21.272357423382903</v>
      </c>
    </row>
    <row r="16" spans="1:20" s="14" customFormat="1" ht="12.75" customHeight="1">
      <c r="A16" s="342"/>
      <c r="B16" s="68" t="s">
        <v>922</v>
      </c>
      <c r="C16" s="23" t="s">
        <v>886</v>
      </c>
      <c r="D16" s="18">
        <v>15</v>
      </c>
      <c r="E16" s="18">
        <v>2003</v>
      </c>
      <c r="F16" s="47">
        <v>13.52</v>
      </c>
      <c r="G16" s="47">
        <v>3.8529</v>
      </c>
      <c r="H16" s="47">
        <v>2.16</v>
      </c>
      <c r="I16" s="47">
        <v>7.5071</v>
      </c>
      <c r="J16" s="47">
        <v>1691.33</v>
      </c>
      <c r="K16" s="47">
        <v>3.0642</v>
      </c>
      <c r="L16" s="47">
        <v>1546.78</v>
      </c>
      <c r="M16" s="48">
        <f>K16/L16</f>
        <v>0.001981018632255395</v>
      </c>
      <c r="N16" s="38">
        <v>256.368</v>
      </c>
      <c r="O16" s="38">
        <f>M16*N16</f>
        <v>0.5078697847140511</v>
      </c>
      <c r="P16" s="38">
        <f>M16*60*1000</f>
        <v>118.86111793532369</v>
      </c>
      <c r="Q16" s="41">
        <f>P16*N16/1000</f>
        <v>30.47218708284306</v>
      </c>
      <c r="T16" s="34"/>
    </row>
    <row r="17" spans="1:20" s="14" customFormat="1" ht="12.75" customHeight="1">
      <c r="A17" s="342"/>
      <c r="B17" s="68" t="s">
        <v>719</v>
      </c>
      <c r="C17" s="23" t="s">
        <v>686</v>
      </c>
      <c r="D17" s="18">
        <v>45</v>
      </c>
      <c r="E17" s="18" t="s">
        <v>47</v>
      </c>
      <c r="F17" s="69">
        <v>15.93</v>
      </c>
      <c r="G17" s="69">
        <v>4.26</v>
      </c>
      <c r="H17" s="69">
        <v>7.1</v>
      </c>
      <c r="I17" s="69">
        <v>4.57</v>
      </c>
      <c r="J17" s="47">
        <v>2285.72</v>
      </c>
      <c r="K17" s="69">
        <v>4.57</v>
      </c>
      <c r="L17" s="47">
        <v>2285.7</v>
      </c>
      <c r="M17" s="70">
        <v>0.0019993874961718515</v>
      </c>
      <c r="N17" s="71">
        <v>200.8</v>
      </c>
      <c r="O17" s="72">
        <v>0.4014770092313078</v>
      </c>
      <c r="P17" s="72">
        <v>119.96324977031108</v>
      </c>
      <c r="Q17" s="73">
        <v>24.088620553878467</v>
      </c>
      <c r="T17" s="34"/>
    </row>
    <row r="18" spans="1:20" s="14" customFormat="1" ht="22.5">
      <c r="A18" s="342"/>
      <c r="B18" s="68" t="s">
        <v>841</v>
      </c>
      <c r="C18" s="74" t="s">
        <v>843</v>
      </c>
      <c r="D18" s="59">
        <v>20</v>
      </c>
      <c r="E18" s="29" t="s">
        <v>47</v>
      </c>
      <c r="F18" s="51">
        <v>6.74</v>
      </c>
      <c r="G18" s="52">
        <v>1.6</v>
      </c>
      <c r="H18" s="53">
        <v>3.2</v>
      </c>
      <c r="I18" s="52">
        <v>1.94</v>
      </c>
      <c r="J18" s="53">
        <v>899.93</v>
      </c>
      <c r="K18" s="52">
        <v>1.81</v>
      </c>
      <c r="L18" s="53">
        <v>899.93</v>
      </c>
      <c r="M18" s="48">
        <v>0.002011267543031125</v>
      </c>
      <c r="N18" s="54">
        <v>218.2</v>
      </c>
      <c r="O18" s="38">
        <v>0.4388585778893915</v>
      </c>
      <c r="P18" s="38">
        <v>120.67605258186751</v>
      </c>
      <c r="Q18" s="41">
        <v>26.33151467336349</v>
      </c>
      <c r="T18" s="34"/>
    </row>
    <row r="19" spans="1:20" s="14" customFormat="1" ht="12.75" customHeight="1">
      <c r="A19" s="342"/>
      <c r="B19" s="67" t="s">
        <v>183</v>
      </c>
      <c r="C19" s="23" t="s">
        <v>185</v>
      </c>
      <c r="D19" s="18">
        <v>40</v>
      </c>
      <c r="E19" s="18" t="s">
        <v>27</v>
      </c>
      <c r="F19" s="47">
        <v>14.022</v>
      </c>
      <c r="G19" s="47">
        <v>3.2825</v>
      </c>
      <c r="H19" s="47">
        <v>6.17</v>
      </c>
      <c r="I19" s="47">
        <v>4.5695</v>
      </c>
      <c r="J19" s="47">
        <v>2233.8</v>
      </c>
      <c r="K19" s="47">
        <v>4.5695</v>
      </c>
      <c r="L19" s="47">
        <v>2233.8</v>
      </c>
      <c r="M19" s="48">
        <v>0.0020456173336914673</v>
      </c>
      <c r="N19" s="38">
        <v>248.3</v>
      </c>
      <c r="O19" s="38">
        <v>0.5079267839555913</v>
      </c>
      <c r="P19" s="38">
        <v>122.73704002148804</v>
      </c>
      <c r="Q19" s="41">
        <v>30.475607037335482</v>
      </c>
      <c r="T19" s="34"/>
    </row>
    <row r="20" spans="1:20" s="14" customFormat="1" ht="12.75" customHeight="1">
      <c r="A20" s="342"/>
      <c r="B20" s="68" t="s">
        <v>761</v>
      </c>
      <c r="C20" s="23" t="s">
        <v>762</v>
      </c>
      <c r="D20" s="18">
        <v>25</v>
      </c>
      <c r="E20" s="18">
        <v>1969</v>
      </c>
      <c r="F20" s="47">
        <v>8.298</v>
      </c>
      <c r="G20" s="47">
        <v>1.669</v>
      </c>
      <c r="H20" s="47">
        <v>3.84</v>
      </c>
      <c r="I20" s="47">
        <v>2.789</v>
      </c>
      <c r="J20" s="47">
        <v>1322.8</v>
      </c>
      <c r="K20" s="47">
        <v>2.789</v>
      </c>
      <c r="L20" s="47">
        <v>1322.8</v>
      </c>
      <c r="M20" s="48">
        <v>0.0021084064106440883</v>
      </c>
      <c r="N20" s="38">
        <v>250.92</v>
      </c>
      <c r="O20" s="38">
        <v>0.5290413365588146</v>
      </c>
      <c r="P20" s="38">
        <v>126.5043846386453</v>
      </c>
      <c r="Q20" s="41">
        <v>31.742480193528877</v>
      </c>
      <c r="T20" s="34"/>
    </row>
    <row r="21" spans="1:17" s="14" customFormat="1" ht="16.5" customHeight="1">
      <c r="A21" s="342"/>
      <c r="B21" s="68" t="s">
        <v>761</v>
      </c>
      <c r="C21" s="23" t="s">
        <v>763</v>
      </c>
      <c r="D21" s="18">
        <v>30</v>
      </c>
      <c r="E21" s="18">
        <v>1985</v>
      </c>
      <c r="F21" s="47">
        <v>11.126</v>
      </c>
      <c r="G21" s="47">
        <v>3.171</v>
      </c>
      <c r="H21" s="47">
        <v>4.8</v>
      </c>
      <c r="I21" s="47">
        <v>3.155</v>
      </c>
      <c r="J21" s="47">
        <v>1495.81</v>
      </c>
      <c r="K21" s="47">
        <v>3.155</v>
      </c>
      <c r="L21" s="47">
        <v>1495.81</v>
      </c>
      <c r="M21" s="48">
        <v>0.0021092251021185846</v>
      </c>
      <c r="N21" s="38">
        <v>250.92</v>
      </c>
      <c r="O21" s="38">
        <v>0.5292467626235953</v>
      </c>
      <c r="P21" s="38">
        <v>126.55350612711509</v>
      </c>
      <c r="Q21" s="41">
        <v>31.754805757415717</v>
      </c>
    </row>
    <row r="22" spans="1:17" s="14" customFormat="1" ht="12.75" customHeight="1">
      <c r="A22" s="342"/>
      <c r="B22" s="67" t="s">
        <v>379</v>
      </c>
      <c r="C22" s="75" t="s">
        <v>380</v>
      </c>
      <c r="D22" s="76">
        <v>44</v>
      </c>
      <c r="E22" s="76">
        <v>1985</v>
      </c>
      <c r="F22" s="77">
        <v>15.208</v>
      </c>
      <c r="G22" s="77">
        <v>3.917036</v>
      </c>
      <c r="H22" s="77">
        <v>6.32</v>
      </c>
      <c r="I22" s="77">
        <v>4.970965</v>
      </c>
      <c r="J22" s="77">
        <v>2285.27</v>
      </c>
      <c r="K22" s="77">
        <v>4.970965</v>
      </c>
      <c r="L22" s="77">
        <v>2285.27</v>
      </c>
      <c r="M22" s="78">
        <v>0.0021752199958867003</v>
      </c>
      <c r="N22" s="79">
        <v>286</v>
      </c>
      <c r="O22" s="79">
        <v>0.6221129188235963</v>
      </c>
      <c r="P22" s="79">
        <v>130.51319975320203</v>
      </c>
      <c r="Q22" s="80">
        <v>37.32677512941578</v>
      </c>
    </row>
    <row r="23" spans="1:17" s="14" customFormat="1" ht="12.75" customHeight="1">
      <c r="A23" s="342"/>
      <c r="B23" s="67" t="s">
        <v>379</v>
      </c>
      <c r="C23" s="75" t="s">
        <v>381</v>
      </c>
      <c r="D23" s="76">
        <v>45</v>
      </c>
      <c r="E23" s="76">
        <v>1975</v>
      </c>
      <c r="F23" s="77">
        <v>15.56</v>
      </c>
      <c r="G23" s="77">
        <v>3.242079</v>
      </c>
      <c r="H23" s="77">
        <v>7.2</v>
      </c>
      <c r="I23" s="77">
        <v>5.117916</v>
      </c>
      <c r="J23" s="77">
        <v>2325.22</v>
      </c>
      <c r="K23" s="77">
        <v>5.117916</v>
      </c>
      <c r="L23" s="77">
        <v>2325.22</v>
      </c>
      <c r="M23" s="78">
        <v>0.0022010459225363624</v>
      </c>
      <c r="N23" s="79">
        <v>286</v>
      </c>
      <c r="O23" s="79">
        <v>0.6294991338453997</v>
      </c>
      <c r="P23" s="79">
        <v>132.06275535218174</v>
      </c>
      <c r="Q23" s="80">
        <v>37.76994803072398</v>
      </c>
    </row>
    <row r="24" spans="1:17" s="14" customFormat="1" ht="12.75" customHeight="1">
      <c r="A24" s="342"/>
      <c r="B24" s="68" t="s">
        <v>999</v>
      </c>
      <c r="C24" s="23" t="s">
        <v>1003</v>
      </c>
      <c r="D24" s="18">
        <v>76</v>
      </c>
      <c r="E24" s="18" t="s">
        <v>47</v>
      </c>
      <c r="F24" s="47">
        <f>G24+H24+I24</f>
        <v>29.610608</v>
      </c>
      <c r="G24" s="47">
        <v>8.568</v>
      </c>
      <c r="H24" s="47">
        <v>12</v>
      </c>
      <c r="I24" s="47">
        <v>9.042608</v>
      </c>
      <c r="J24" s="47">
        <v>4006.48</v>
      </c>
      <c r="K24" s="47">
        <v>9.042608</v>
      </c>
      <c r="L24" s="47">
        <v>4006.48</v>
      </c>
      <c r="M24" s="48">
        <f>K24/L24</f>
        <v>0.0022569956670194283</v>
      </c>
      <c r="N24" s="38">
        <v>233.8</v>
      </c>
      <c r="O24" s="38">
        <f>M24*N24</f>
        <v>0.5276855869491424</v>
      </c>
      <c r="P24" s="38">
        <f>M24*60*1000</f>
        <v>135.4197400211657</v>
      </c>
      <c r="Q24" s="41">
        <f>P24*N24/1000</f>
        <v>31.66113521694854</v>
      </c>
    </row>
    <row r="25" spans="1:17" s="14" customFormat="1" ht="12.75" customHeight="1">
      <c r="A25" s="342"/>
      <c r="B25" s="67" t="s">
        <v>116</v>
      </c>
      <c r="C25" s="23" t="s">
        <v>515</v>
      </c>
      <c r="D25" s="81">
        <v>45</v>
      </c>
      <c r="E25" s="81">
        <v>1990</v>
      </c>
      <c r="F25" s="47">
        <v>16.748751</v>
      </c>
      <c r="G25" s="47">
        <v>4.199396</v>
      </c>
      <c r="H25" s="47">
        <v>7.2</v>
      </c>
      <c r="I25" s="47">
        <v>5.349355</v>
      </c>
      <c r="J25" s="47">
        <v>2333.65</v>
      </c>
      <c r="K25" s="47">
        <v>5.349355</v>
      </c>
      <c r="L25" s="47">
        <v>2333.65</v>
      </c>
      <c r="M25" s="48">
        <v>0.0022922696205514965</v>
      </c>
      <c r="N25" s="38">
        <v>207.536</v>
      </c>
      <c r="O25" s="38">
        <v>0.4757284679707754</v>
      </c>
      <c r="P25" s="38">
        <v>137.53617723308977</v>
      </c>
      <c r="Q25" s="41">
        <v>28.54370807824652</v>
      </c>
    </row>
    <row r="26" spans="1:17" s="14" customFormat="1" ht="12.75" customHeight="1">
      <c r="A26" s="342"/>
      <c r="B26" s="67" t="s">
        <v>490</v>
      </c>
      <c r="C26" s="23" t="s">
        <v>468</v>
      </c>
      <c r="D26" s="18">
        <v>24</v>
      </c>
      <c r="E26" s="18">
        <v>1991</v>
      </c>
      <c r="F26" s="47">
        <v>8.46</v>
      </c>
      <c r="G26" s="47">
        <v>1.914897</v>
      </c>
      <c r="H26" s="47">
        <v>3.84</v>
      </c>
      <c r="I26" s="47">
        <v>2.7051</v>
      </c>
      <c r="J26" s="47">
        <v>1163.97</v>
      </c>
      <c r="K26" s="47">
        <v>2.7051</v>
      </c>
      <c r="L26" s="47">
        <v>1163.97</v>
      </c>
      <c r="M26" s="48">
        <v>0.0023240289698188096</v>
      </c>
      <c r="N26" s="38">
        <v>205.138</v>
      </c>
      <c r="O26" s="38">
        <v>0.47674665481069095</v>
      </c>
      <c r="P26" s="38">
        <v>139.44173818912859</v>
      </c>
      <c r="Q26" s="41">
        <v>28.604799288641455</v>
      </c>
    </row>
    <row r="27" spans="1:17" s="14" customFormat="1" ht="12.75" customHeight="1">
      <c r="A27" s="342"/>
      <c r="B27" s="67" t="s">
        <v>173</v>
      </c>
      <c r="C27" s="82" t="s">
        <v>120</v>
      </c>
      <c r="D27" s="18">
        <v>47</v>
      </c>
      <c r="E27" s="18">
        <v>2007</v>
      </c>
      <c r="F27" s="47">
        <v>19.918</v>
      </c>
      <c r="G27" s="47">
        <v>9.410265</v>
      </c>
      <c r="H27" s="47">
        <v>3.76</v>
      </c>
      <c r="I27" s="47">
        <v>6.747729</v>
      </c>
      <c r="J27" s="47">
        <v>2876.41</v>
      </c>
      <c r="K27" s="47">
        <v>6.747729</v>
      </c>
      <c r="L27" s="47">
        <v>2876.41</v>
      </c>
      <c r="M27" s="48">
        <v>0.0023458856699844596</v>
      </c>
      <c r="N27" s="38">
        <v>266.28700000000003</v>
      </c>
      <c r="O27" s="38">
        <v>0.6246788574031519</v>
      </c>
      <c r="P27" s="38">
        <v>140.75314019906756</v>
      </c>
      <c r="Q27" s="41">
        <v>37.480731444189104</v>
      </c>
    </row>
    <row r="28" spans="1:17" s="14" customFormat="1" ht="12.75" customHeight="1">
      <c r="A28" s="342"/>
      <c r="B28" s="67" t="s">
        <v>278</v>
      </c>
      <c r="C28" s="83" t="s">
        <v>248</v>
      </c>
      <c r="D28" s="20">
        <v>30</v>
      </c>
      <c r="E28" s="20">
        <v>1971</v>
      </c>
      <c r="F28" s="42">
        <v>12.204</v>
      </c>
      <c r="G28" s="42">
        <v>3.59723</v>
      </c>
      <c r="H28" s="42">
        <v>4.8</v>
      </c>
      <c r="I28" s="42">
        <v>3.806765</v>
      </c>
      <c r="J28" s="42">
        <v>1569.65</v>
      </c>
      <c r="K28" s="42">
        <v>3.806765</v>
      </c>
      <c r="L28" s="42">
        <v>1569.65</v>
      </c>
      <c r="M28" s="43">
        <v>0.0024252317395597744</v>
      </c>
      <c r="N28" s="36">
        <v>281.002</v>
      </c>
      <c r="O28" s="36">
        <v>0.6814949692797757</v>
      </c>
      <c r="P28" s="36">
        <v>145.51390437358646</v>
      </c>
      <c r="Q28" s="44">
        <v>40.889698156786544</v>
      </c>
    </row>
    <row r="29" spans="1:17" s="14" customFormat="1" ht="12.75" customHeight="1">
      <c r="A29" s="342"/>
      <c r="B29" s="67" t="s">
        <v>28</v>
      </c>
      <c r="C29" s="23" t="s">
        <v>186</v>
      </c>
      <c r="D29" s="18">
        <v>10</v>
      </c>
      <c r="E29" s="18" t="s">
        <v>27</v>
      </c>
      <c r="F29" s="47">
        <v>1.386</v>
      </c>
      <c r="G29" s="47">
        <v>0</v>
      </c>
      <c r="H29" s="47">
        <v>0</v>
      </c>
      <c r="I29" s="47">
        <v>1.386</v>
      </c>
      <c r="J29" s="47">
        <v>550.86</v>
      </c>
      <c r="K29" s="47">
        <v>1.386</v>
      </c>
      <c r="L29" s="47">
        <v>550.86</v>
      </c>
      <c r="M29" s="48">
        <v>0.0025160657880405183</v>
      </c>
      <c r="N29" s="38">
        <v>248.3</v>
      </c>
      <c r="O29" s="38">
        <v>0.6247391351704608</v>
      </c>
      <c r="P29" s="38">
        <v>150.9639472824311</v>
      </c>
      <c r="Q29" s="41">
        <v>37.48434811022764</v>
      </c>
    </row>
    <row r="30" spans="1:17" s="14" customFormat="1" ht="12.75" customHeight="1">
      <c r="A30" s="342"/>
      <c r="B30" s="67" t="s">
        <v>109</v>
      </c>
      <c r="C30" s="23" t="s">
        <v>225</v>
      </c>
      <c r="D30" s="18">
        <v>20</v>
      </c>
      <c r="E30" s="18" t="s">
        <v>47</v>
      </c>
      <c r="F30" s="47">
        <v>8.2311</v>
      </c>
      <c r="G30" s="47">
        <v>1.75646</v>
      </c>
      <c r="H30" s="47">
        <v>3.199998</v>
      </c>
      <c r="I30" s="47">
        <v>3.274642</v>
      </c>
      <c r="J30" s="47">
        <v>1298.9</v>
      </c>
      <c r="K30" s="47">
        <v>3.274642</v>
      </c>
      <c r="L30" s="47">
        <v>1298.9</v>
      </c>
      <c r="M30" s="48">
        <v>0.0025210886134421433</v>
      </c>
      <c r="N30" s="38">
        <v>239.364</v>
      </c>
      <c r="O30" s="38">
        <v>0.6034578548679652</v>
      </c>
      <c r="P30" s="38">
        <v>151.2653168065286</v>
      </c>
      <c r="Q30" s="41">
        <v>36.20747129207791</v>
      </c>
    </row>
    <row r="31" spans="1:17" s="14" customFormat="1" ht="12.75" customHeight="1">
      <c r="A31" s="342"/>
      <c r="B31" s="67" t="s">
        <v>173</v>
      </c>
      <c r="C31" s="82" t="s">
        <v>118</v>
      </c>
      <c r="D31" s="18">
        <v>52</v>
      </c>
      <c r="E31" s="18">
        <v>2009</v>
      </c>
      <c r="F31" s="47">
        <v>19.14</v>
      </c>
      <c r="G31" s="47">
        <v>8.166021</v>
      </c>
      <c r="H31" s="47">
        <v>4.16</v>
      </c>
      <c r="I31" s="47">
        <v>6.81398</v>
      </c>
      <c r="J31" s="47">
        <v>2686.29</v>
      </c>
      <c r="K31" s="47">
        <v>6.81398</v>
      </c>
      <c r="L31" s="47">
        <v>2686.29</v>
      </c>
      <c r="M31" s="48">
        <v>0.002536576467916718</v>
      </c>
      <c r="N31" s="38">
        <v>266.28700000000003</v>
      </c>
      <c r="O31" s="38">
        <v>0.6754573379121391</v>
      </c>
      <c r="P31" s="38">
        <v>152.19458807500308</v>
      </c>
      <c r="Q31" s="41">
        <v>40.527440274728356</v>
      </c>
    </row>
    <row r="32" spans="1:17" s="14" customFormat="1" ht="12.75" customHeight="1">
      <c r="A32" s="342"/>
      <c r="B32" s="68" t="s">
        <v>999</v>
      </c>
      <c r="C32" s="23" t="s">
        <v>1004</v>
      </c>
      <c r="D32" s="18">
        <v>75</v>
      </c>
      <c r="E32" s="18" t="s">
        <v>47</v>
      </c>
      <c r="F32" s="47">
        <f>G32+H32+I32</f>
        <v>27.483446</v>
      </c>
      <c r="G32" s="47">
        <v>5.252999999999999</v>
      </c>
      <c r="H32" s="47">
        <v>11.84</v>
      </c>
      <c r="I32" s="47">
        <v>10.390446</v>
      </c>
      <c r="J32" s="47">
        <v>3992.51</v>
      </c>
      <c r="K32" s="47">
        <v>10.390446</v>
      </c>
      <c r="L32" s="47">
        <v>3992.51</v>
      </c>
      <c r="M32" s="48">
        <f>K32/L32</f>
        <v>0.0026024846525118284</v>
      </c>
      <c r="N32" s="38">
        <v>233.8</v>
      </c>
      <c r="O32" s="38">
        <f>M32*N32</f>
        <v>0.6084609117572655</v>
      </c>
      <c r="P32" s="38">
        <f>M32*60*1000</f>
        <v>156.1490791507097</v>
      </c>
      <c r="Q32" s="41">
        <f>P32*N32/1000</f>
        <v>36.507654705435925</v>
      </c>
    </row>
    <row r="33" spans="1:17" s="14" customFormat="1" ht="12.75" customHeight="1">
      <c r="A33" s="342"/>
      <c r="B33" s="68" t="s">
        <v>761</v>
      </c>
      <c r="C33" s="23" t="s">
        <v>764</v>
      </c>
      <c r="D33" s="18">
        <v>60</v>
      </c>
      <c r="E33" s="18">
        <v>1971</v>
      </c>
      <c r="F33" s="47">
        <v>22.089</v>
      </c>
      <c r="G33" s="47">
        <v>5.152</v>
      </c>
      <c r="H33" s="47">
        <v>9.6</v>
      </c>
      <c r="I33" s="47">
        <v>7.337</v>
      </c>
      <c r="J33" s="47">
        <v>2799.04</v>
      </c>
      <c r="K33" s="47">
        <v>7.337</v>
      </c>
      <c r="L33" s="47">
        <v>2799.04</v>
      </c>
      <c r="M33" s="48">
        <v>0.0026212558591517093</v>
      </c>
      <c r="N33" s="38">
        <v>250.92</v>
      </c>
      <c r="O33" s="38">
        <v>0.6577255201783468</v>
      </c>
      <c r="P33" s="38">
        <v>157.27535154910254</v>
      </c>
      <c r="Q33" s="41">
        <v>39.46353121070081</v>
      </c>
    </row>
    <row r="34" spans="1:17" s="14" customFormat="1" ht="12.75" customHeight="1">
      <c r="A34" s="342"/>
      <c r="B34" s="68" t="s">
        <v>761</v>
      </c>
      <c r="C34" s="23" t="s">
        <v>765</v>
      </c>
      <c r="D34" s="18">
        <v>30</v>
      </c>
      <c r="E34" s="18">
        <v>1987</v>
      </c>
      <c r="F34" s="47">
        <v>12.43</v>
      </c>
      <c r="G34" s="47">
        <v>3.41</v>
      </c>
      <c r="H34" s="47">
        <v>4.8</v>
      </c>
      <c r="I34" s="47">
        <v>4.22</v>
      </c>
      <c r="J34" s="47">
        <v>1595.47</v>
      </c>
      <c r="K34" s="47">
        <v>4.22</v>
      </c>
      <c r="L34" s="47">
        <v>1595.47</v>
      </c>
      <c r="M34" s="48">
        <v>0.0026449886240418182</v>
      </c>
      <c r="N34" s="38">
        <v>250.92</v>
      </c>
      <c r="O34" s="38">
        <v>0.663680545544573</v>
      </c>
      <c r="P34" s="38">
        <v>158.69931744250908</v>
      </c>
      <c r="Q34" s="41">
        <v>39.820832732674376</v>
      </c>
    </row>
    <row r="35" spans="1:17" s="14" customFormat="1" ht="12.75" customHeight="1">
      <c r="A35" s="342"/>
      <c r="B35" s="67" t="s">
        <v>109</v>
      </c>
      <c r="C35" s="23" t="s">
        <v>92</v>
      </c>
      <c r="D35" s="18">
        <v>22</v>
      </c>
      <c r="E35" s="18" t="s">
        <v>47</v>
      </c>
      <c r="F35" s="47">
        <v>8.848018</v>
      </c>
      <c r="G35" s="47">
        <v>3.1163</v>
      </c>
      <c r="H35" s="47">
        <v>2.467718</v>
      </c>
      <c r="I35" s="47">
        <v>3.264</v>
      </c>
      <c r="J35" s="47">
        <v>1230.47</v>
      </c>
      <c r="K35" s="47">
        <v>3.264</v>
      </c>
      <c r="L35" s="47">
        <v>1230.47</v>
      </c>
      <c r="M35" s="48">
        <v>0.0026526449242972195</v>
      </c>
      <c r="N35" s="38">
        <v>239.364</v>
      </c>
      <c r="O35" s="38">
        <v>0.6349476996594796</v>
      </c>
      <c r="P35" s="38">
        <v>159.15869545783318</v>
      </c>
      <c r="Q35" s="41">
        <v>38.09686197956878</v>
      </c>
    </row>
    <row r="36" spans="1:17" s="14" customFormat="1" ht="12.75" customHeight="1">
      <c r="A36" s="342"/>
      <c r="B36" s="68" t="s">
        <v>999</v>
      </c>
      <c r="C36" s="23" t="s">
        <v>1005</v>
      </c>
      <c r="D36" s="18">
        <v>55</v>
      </c>
      <c r="E36" s="18" t="s">
        <v>47</v>
      </c>
      <c r="F36" s="47">
        <f>G36+H36+I36</f>
        <v>22.312</v>
      </c>
      <c r="G36" s="47">
        <v>6.987000000000001</v>
      </c>
      <c r="H36" s="47">
        <v>8.56</v>
      </c>
      <c r="I36" s="47">
        <v>6.765</v>
      </c>
      <c r="J36" s="47">
        <v>2537.7200000000003</v>
      </c>
      <c r="K36" s="47">
        <v>6.765</v>
      </c>
      <c r="L36" s="47">
        <v>2537.7200000000003</v>
      </c>
      <c r="M36" s="48">
        <f>K36/L36</f>
        <v>0.0026657787305140045</v>
      </c>
      <c r="N36" s="38">
        <v>233.8</v>
      </c>
      <c r="O36" s="38">
        <f>M36*N36</f>
        <v>0.6232590671941742</v>
      </c>
      <c r="P36" s="38">
        <f>M36*60*1000</f>
        <v>159.94672383084028</v>
      </c>
      <c r="Q36" s="41">
        <f>P36*N36/1000</f>
        <v>37.39554403165046</v>
      </c>
    </row>
    <row r="37" spans="1:17" s="14" customFormat="1" ht="12.75" customHeight="1">
      <c r="A37" s="342"/>
      <c r="B37" s="68" t="s">
        <v>922</v>
      </c>
      <c r="C37" s="23" t="s">
        <v>887</v>
      </c>
      <c r="D37" s="18">
        <v>86</v>
      </c>
      <c r="E37" s="18">
        <v>2007</v>
      </c>
      <c r="F37" s="47">
        <v>31.9023</v>
      </c>
      <c r="G37" s="47">
        <v>13.005</v>
      </c>
      <c r="H37" s="47"/>
      <c r="I37" s="47">
        <v>18.8973</v>
      </c>
      <c r="J37" s="47">
        <v>5864.03</v>
      </c>
      <c r="K37" s="47">
        <v>14.2881</v>
      </c>
      <c r="L37" s="47">
        <v>5250.11</v>
      </c>
      <c r="M37" s="48">
        <f>K37/L37</f>
        <v>0.002721485835534875</v>
      </c>
      <c r="N37" s="38">
        <v>256.368</v>
      </c>
      <c r="O37" s="38">
        <f>M37*N37</f>
        <v>0.6977018806844048</v>
      </c>
      <c r="P37" s="38">
        <f>M37*60*1000</f>
        <v>163.2891501320925</v>
      </c>
      <c r="Q37" s="41">
        <f>P37*N37/1000</f>
        <v>41.86211284106429</v>
      </c>
    </row>
    <row r="38" spans="1:17" s="14" customFormat="1" ht="12.75" customHeight="1">
      <c r="A38" s="342"/>
      <c r="B38" s="67" t="s">
        <v>490</v>
      </c>
      <c r="C38" s="23" t="s">
        <v>465</v>
      </c>
      <c r="D38" s="18">
        <v>55</v>
      </c>
      <c r="E38" s="18">
        <v>1966</v>
      </c>
      <c r="F38" s="47">
        <v>20.52</v>
      </c>
      <c r="G38" s="47">
        <v>4.686269</v>
      </c>
      <c r="H38" s="47">
        <v>8.8</v>
      </c>
      <c r="I38" s="47">
        <v>7.03373</v>
      </c>
      <c r="J38" s="47">
        <v>2564.02</v>
      </c>
      <c r="K38" s="47">
        <v>7.03373</v>
      </c>
      <c r="L38" s="47">
        <v>2564.02</v>
      </c>
      <c r="M38" s="48">
        <v>0.002743243032425644</v>
      </c>
      <c r="N38" s="38">
        <v>205.138</v>
      </c>
      <c r="O38" s="38">
        <v>0.5627433891857317</v>
      </c>
      <c r="P38" s="38">
        <v>164.59458194553864</v>
      </c>
      <c r="Q38" s="41">
        <v>33.764603351143904</v>
      </c>
    </row>
    <row r="39" spans="1:17" s="14" customFormat="1" ht="12.75" customHeight="1">
      <c r="A39" s="342"/>
      <c r="B39" s="67" t="s">
        <v>173</v>
      </c>
      <c r="C39" s="82" t="s">
        <v>119</v>
      </c>
      <c r="D39" s="18">
        <v>40</v>
      </c>
      <c r="E39" s="18">
        <v>2007</v>
      </c>
      <c r="F39" s="47">
        <v>16.919</v>
      </c>
      <c r="G39" s="47">
        <v>7.207456</v>
      </c>
      <c r="H39" s="47">
        <v>3.2</v>
      </c>
      <c r="I39" s="47">
        <v>6.511553</v>
      </c>
      <c r="J39" s="47">
        <v>2352.74</v>
      </c>
      <c r="K39" s="47">
        <v>6.511553</v>
      </c>
      <c r="L39" s="47">
        <v>2352.74</v>
      </c>
      <c r="M39" s="48">
        <v>0.002767646658789327</v>
      </c>
      <c r="N39" s="38">
        <v>266.28700000000003</v>
      </c>
      <c r="O39" s="38">
        <v>0.7369883258290336</v>
      </c>
      <c r="P39" s="38">
        <v>166.0587995273596</v>
      </c>
      <c r="Q39" s="41">
        <v>44.21929954974201</v>
      </c>
    </row>
    <row r="40" spans="1:17" s="14" customFormat="1" ht="12.75" customHeight="1">
      <c r="A40" s="342"/>
      <c r="B40" s="68" t="s">
        <v>841</v>
      </c>
      <c r="C40" s="28" t="s">
        <v>844</v>
      </c>
      <c r="D40" s="59">
        <v>40</v>
      </c>
      <c r="E40" s="29" t="s">
        <v>47</v>
      </c>
      <c r="F40" s="51">
        <v>19.91</v>
      </c>
      <c r="G40" s="52">
        <v>6.57</v>
      </c>
      <c r="H40" s="53">
        <v>6.4</v>
      </c>
      <c r="I40" s="52">
        <v>6.94</v>
      </c>
      <c r="J40" s="53">
        <v>2495.71</v>
      </c>
      <c r="K40" s="52">
        <v>6.94</v>
      </c>
      <c r="L40" s="53">
        <v>2495.71</v>
      </c>
      <c r="M40" s="48">
        <v>0.0027807718044163786</v>
      </c>
      <c r="N40" s="54">
        <v>218.2</v>
      </c>
      <c r="O40" s="38">
        <v>0.6067644077236538</v>
      </c>
      <c r="P40" s="38">
        <v>166.8463082649827</v>
      </c>
      <c r="Q40" s="41">
        <v>36.40586446341923</v>
      </c>
    </row>
    <row r="41" spans="1:17" s="14" customFormat="1" ht="12.75" customHeight="1">
      <c r="A41" s="342"/>
      <c r="B41" s="68" t="s">
        <v>999</v>
      </c>
      <c r="C41" s="23" t="s">
        <v>1006</v>
      </c>
      <c r="D41" s="18">
        <v>20</v>
      </c>
      <c r="E41" s="18" t="s">
        <v>47</v>
      </c>
      <c r="F41" s="47">
        <f>G41+H41+I41</f>
        <v>8.441</v>
      </c>
      <c r="G41" s="47">
        <v>1.7850000000000001</v>
      </c>
      <c r="H41" s="47">
        <v>3.2</v>
      </c>
      <c r="I41" s="47">
        <v>3.456</v>
      </c>
      <c r="J41" s="47">
        <v>1239.08</v>
      </c>
      <c r="K41" s="47">
        <v>3.456</v>
      </c>
      <c r="L41" s="47">
        <v>1239.08</v>
      </c>
      <c r="M41" s="48">
        <f>K41/L41</f>
        <v>0.002789166155534752</v>
      </c>
      <c r="N41" s="38">
        <v>233.8</v>
      </c>
      <c r="O41" s="38">
        <f>M41*N41</f>
        <v>0.652107047164025</v>
      </c>
      <c r="P41" s="38">
        <f>M41*60*1000</f>
        <v>167.3499693320851</v>
      </c>
      <c r="Q41" s="41">
        <f>P41*N41/1000</f>
        <v>39.126422829841495</v>
      </c>
    </row>
    <row r="42" spans="1:17" s="14" customFormat="1" ht="12.75" customHeight="1">
      <c r="A42" s="342"/>
      <c r="B42" s="67" t="s">
        <v>109</v>
      </c>
      <c r="C42" s="23" t="s">
        <v>226</v>
      </c>
      <c r="D42" s="18">
        <v>26</v>
      </c>
      <c r="E42" s="18">
        <v>1966</v>
      </c>
      <c r="F42" s="47">
        <v>9.34</v>
      </c>
      <c r="G42" s="47">
        <v>1.1898600000000001</v>
      </c>
      <c r="H42" s="47">
        <v>4.16</v>
      </c>
      <c r="I42" s="47">
        <v>3.9901400000000002</v>
      </c>
      <c r="J42" s="47">
        <v>1401.78</v>
      </c>
      <c r="K42" s="47">
        <v>3.9901400000000002</v>
      </c>
      <c r="L42" s="47">
        <v>1401.78</v>
      </c>
      <c r="M42" s="48">
        <v>0.0028464809028520884</v>
      </c>
      <c r="N42" s="38">
        <v>239.364</v>
      </c>
      <c r="O42" s="38">
        <v>0.6813450548302873</v>
      </c>
      <c r="P42" s="38">
        <v>170.7888541711253</v>
      </c>
      <c r="Q42" s="41">
        <v>40.88070328981724</v>
      </c>
    </row>
    <row r="43" spans="1:17" s="14" customFormat="1" ht="12.75" customHeight="1">
      <c r="A43" s="342"/>
      <c r="B43" s="67" t="s">
        <v>490</v>
      </c>
      <c r="C43" s="23" t="s">
        <v>467</v>
      </c>
      <c r="D43" s="18">
        <v>60</v>
      </c>
      <c r="E43" s="18">
        <v>1986</v>
      </c>
      <c r="F43" s="47">
        <v>26.87</v>
      </c>
      <c r="G43" s="47">
        <v>6.651642</v>
      </c>
      <c r="H43" s="47">
        <v>9.28</v>
      </c>
      <c r="I43" s="47">
        <v>10.93836</v>
      </c>
      <c r="J43" s="47">
        <v>3808.22</v>
      </c>
      <c r="K43" s="47">
        <v>10.93836</v>
      </c>
      <c r="L43" s="47">
        <v>3808.22</v>
      </c>
      <c r="M43" s="48">
        <v>0.002872302545546213</v>
      </c>
      <c r="N43" s="38">
        <v>205.138</v>
      </c>
      <c r="O43" s="38">
        <v>0.5892183995882591</v>
      </c>
      <c r="P43" s="38">
        <v>172.33815273277278</v>
      </c>
      <c r="Q43" s="41">
        <v>35.35310397529555</v>
      </c>
    </row>
    <row r="44" spans="1:17" s="14" customFormat="1" ht="12.75" customHeight="1">
      <c r="A44" s="342"/>
      <c r="B44" s="67" t="s">
        <v>173</v>
      </c>
      <c r="C44" s="82" t="s">
        <v>117</v>
      </c>
      <c r="D44" s="18">
        <v>40</v>
      </c>
      <c r="E44" s="18">
        <v>2007</v>
      </c>
      <c r="F44" s="47">
        <v>16.691</v>
      </c>
      <c r="G44" s="47">
        <v>6.674897</v>
      </c>
      <c r="H44" s="47">
        <v>3.2</v>
      </c>
      <c r="I44" s="47">
        <v>6.816111</v>
      </c>
      <c r="J44" s="47">
        <v>2350.71</v>
      </c>
      <c r="K44" s="47">
        <v>6.816111</v>
      </c>
      <c r="L44" s="47">
        <v>2350.71</v>
      </c>
      <c r="M44" s="48">
        <v>0.0028995967175874525</v>
      </c>
      <c r="N44" s="38">
        <v>266.28700000000003</v>
      </c>
      <c r="O44" s="38">
        <v>0.7721249111362101</v>
      </c>
      <c r="P44" s="38">
        <v>173.97580305524716</v>
      </c>
      <c r="Q44" s="41">
        <v>46.327494668172605</v>
      </c>
    </row>
    <row r="45" spans="1:17" s="14" customFormat="1" ht="12.75" customHeight="1">
      <c r="A45" s="342"/>
      <c r="B45" s="68" t="s">
        <v>999</v>
      </c>
      <c r="C45" s="23" t="s">
        <v>1007</v>
      </c>
      <c r="D45" s="18">
        <v>28</v>
      </c>
      <c r="E45" s="18" t="s">
        <v>47</v>
      </c>
      <c r="F45" s="47">
        <f>G45+H45+I45</f>
        <v>10.570537999999999</v>
      </c>
      <c r="G45" s="47">
        <v>1.766538</v>
      </c>
      <c r="H45" s="47">
        <v>4.08</v>
      </c>
      <c r="I45" s="47">
        <v>4.724</v>
      </c>
      <c r="J45" s="47">
        <v>1539.28</v>
      </c>
      <c r="K45" s="47">
        <v>4.724</v>
      </c>
      <c r="L45" s="47">
        <v>1539.28</v>
      </c>
      <c r="M45" s="48">
        <f>K45/L45</f>
        <v>0.003068967309391404</v>
      </c>
      <c r="N45" s="38">
        <v>233.8</v>
      </c>
      <c r="O45" s="38">
        <f>M45*N45</f>
        <v>0.7175245569357103</v>
      </c>
      <c r="P45" s="38">
        <f>M45*60*1000</f>
        <v>184.13803856348423</v>
      </c>
      <c r="Q45" s="41">
        <f>P45*N45/1000</f>
        <v>43.05147341614261</v>
      </c>
    </row>
    <row r="46" spans="1:17" s="14" customFormat="1" ht="12.75" customHeight="1">
      <c r="A46" s="342"/>
      <c r="B46" s="68" t="s">
        <v>761</v>
      </c>
      <c r="C46" s="23" t="s">
        <v>766</v>
      </c>
      <c r="D46" s="18">
        <v>29</v>
      </c>
      <c r="E46" s="18">
        <v>1991</v>
      </c>
      <c r="F46" s="47">
        <v>11.84</v>
      </c>
      <c r="G46" s="47">
        <v>2.55</v>
      </c>
      <c r="H46" s="47">
        <v>4.56</v>
      </c>
      <c r="I46" s="47">
        <v>4.73</v>
      </c>
      <c r="J46" s="47">
        <v>1509.42</v>
      </c>
      <c r="K46" s="47">
        <v>4.73</v>
      </c>
      <c r="L46" s="47">
        <v>1509.42</v>
      </c>
      <c r="M46" s="48">
        <v>0.0031336539862993735</v>
      </c>
      <c r="N46" s="38">
        <v>250.92</v>
      </c>
      <c r="O46" s="38">
        <v>0.7862964582422387</v>
      </c>
      <c r="P46" s="38">
        <v>188.0192391779624</v>
      </c>
      <c r="Q46" s="41">
        <v>47.17778749453432</v>
      </c>
    </row>
    <row r="47" spans="1:17" s="14" customFormat="1" ht="12.75" customHeight="1">
      <c r="A47" s="342"/>
      <c r="B47" s="67" t="s">
        <v>71</v>
      </c>
      <c r="C47" s="23" t="s">
        <v>630</v>
      </c>
      <c r="D47" s="18">
        <v>64</v>
      </c>
      <c r="E47" s="18" t="s">
        <v>47</v>
      </c>
      <c r="F47" s="47">
        <v>23.66</v>
      </c>
      <c r="G47" s="47">
        <v>7.29</v>
      </c>
      <c r="H47" s="47">
        <v>8.57</v>
      </c>
      <c r="I47" s="47">
        <v>7.8</v>
      </c>
      <c r="J47" s="47">
        <v>2419.35</v>
      </c>
      <c r="K47" s="47">
        <v>7.8</v>
      </c>
      <c r="L47" s="47">
        <v>2419.35</v>
      </c>
      <c r="M47" s="48">
        <v>0.003224006448012896</v>
      </c>
      <c r="N47" s="38">
        <v>281.329</v>
      </c>
      <c r="O47" s="38">
        <v>0.90700651001302</v>
      </c>
      <c r="P47" s="38">
        <v>193.44038688077376</v>
      </c>
      <c r="Q47" s="41">
        <v>54.420390600781204</v>
      </c>
    </row>
    <row r="48" spans="1:17" s="14" customFormat="1" ht="12.75" customHeight="1">
      <c r="A48" s="342"/>
      <c r="B48" s="68" t="s">
        <v>761</v>
      </c>
      <c r="C48" s="23" t="s">
        <v>767</v>
      </c>
      <c r="D48" s="18">
        <v>75</v>
      </c>
      <c r="E48" s="18">
        <v>1976</v>
      </c>
      <c r="F48" s="47">
        <v>32.74</v>
      </c>
      <c r="G48" s="47">
        <v>7.928</v>
      </c>
      <c r="H48" s="47">
        <v>12</v>
      </c>
      <c r="I48" s="47">
        <v>12.812</v>
      </c>
      <c r="J48" s="47">
        <v>3969.47</v>
      </c>
      <c r="K48" s="47">
        <v>12.812</v>
      </c>
      <c r="L48" s="47">
        <v>3969.47</v>
      </c>
      <c r="M48" s="48">
        <v>0.0032276349235540263</v>
      </c>
      <c r="N48" s="38">
        <v>250.92</v>
      </c>
      <c r="O48" s="38">
        <v>0.8098781550181763</v>
      </c>
      <c r="P48" s="38">
        <v>193.65809541324157</v>
      </c>
      <c r="Q48" s="41">
        <v>48.59268930109057</v>
      </c>
    </row>
    <row r="49" spans="1:17" s="14" customFormat="1" ht="12.75" customHeight="1">
      <c r="A49" s="342"/>
      <c r="B49" s="67" t="s">
        <v>173</v>
      </c>
      <c r="C49" s="82" t="s">
        <v>121</v>
      </c>
      <c r="D49" s="18">
        <v>62</v>
      </c>
      <c r="E49" s="18">
        <v>2007</v>
      </c>
      <c r="F49" s="47">
        <v>24.286</v>
      </c>
      <c r="G49" s="47">
        <v>11.568204</v>
      </c>
      <c r="H49" s="47">
        <v>0</v>
      </c>
      <c r="I49" s="47">
        <v>12.7178</v>
      </c>
      <c r="J49" s="47">
        <v>3936.72</v>
      </c>
      <c r="K49" s="47">
        <v>12.7178</v>
      </c>
      <c r="L49" s="47">
        <v>3936.72</v>
      </c>
      <c r="M49" s="48">
        <v>0.0032305574183584306</v>
      </c>
      <c r="N49" s="38">
        <v>266.28700000000003</v>
      </c>
      <c r="O49" s="38">
        <v>0.8602554432624115</v>
      </c>
      <c r="P49" s="38">
        <v>193.83344510150582</v>
      </c>
      <c r="Q49" s="41">
        <v>51.61532659574468</v>
      </c>
    </row>
    <row r="50" spans="1:17" s="14" customFormat="1" ht="12.75" customHeight="1">
      <c r="A50" s="342"/>
      <c r="B50" s="67" t="s">
        <v>490</v>
      </c>
      <c r="C50" s="23" t="s">
        <v>462</v>
      </c>
      <c r="D50" s="18">
        <v>12</v>
      </c>
      <c r="E50" s="18">
        <v>1962</v>
      </c>
      <c r="F50" s="47">
        <v>4.69</v>
      </c>
      <c r="G50" s="47">
        <v>1.063073</v>
      </c>
      <c r="H50" s="47">
        <v>1.92</v>
      </c>
      <c r="I50" s="47">
        <v>1.706928</v>
      </c>
      <c r="J50" s="47">
        <v>528.27</v>
      </c>
      <c r="K50" s="47">
        <v>1.706928</v>
      </c>
      <c r="L50" s="47">
        <v>528.27</v>
      </c>
      <c r="M50" s="48">
        <v>0.003231165881083537</v>
      </c>
      <c r="N50" s="38">
        <v>205.138</v>
      </c>
      <c r="O50" s="38">
        <v>0.6628349065137147</v>
      </c>
      <c r="P50" s="38">
        <v>193.86995286501224</v>
      </c>
      <c r="Q50" s="41">
        <v>39.770094390822884</v>
      </c>
    </row>
    <row r="51" spans="1:17" s="14" customFormat="1" ht="12.75" customHeight="1">
      <c r="A51" s="342"/>
      <c r="B51" s="67" t="s">
        <v>90</v>
      </c>
      <c r="C51" s="23" t="s">
        <v>546</v>
      </c>
      <c r="D51" s="84">
        <v>34</v>
      </c>
      <c r="E51" s="84">
        <v>2009</v>
      </c>
      <c r="F51" s="85">
        <v>10.6844</v>
      </c>
      <c r="G51" s="85">
        <v>2.729</v>
      </c>
      <c r="H51" s="85">
        <v>0</v>
      </c>
      <c r="I51" s="85">
        <v>7.9554</v>
      </c>
      <c r="J51" s="85">
        <v>2447.82</v>
      </c>
      <c r="K51" s="85">
        <v>7.9554</v>
      </c>
      <c r="L51" s="85">
        <v>2447.82</v>
      </c>
      <c r="M51" s="86">
        <v>0.0032499938720984382</v>
      </c>
      <c r="N51" s="87">
        <v>168.8</v>
      </c>
      <c r="O51" s="87">
        <v>0.5485989656102164</v>
      </c>
      <c r="P51" s="87">
        <v>194.9996323259063</v>
      </c>
      <c r="Q51" s="88">
        <v>32.915937936612984</v>
      </c>
    </row>
    <row r="52" spans="1:17" s="14" customFormat="1" ht="12.75" customHeight="1">
      <c r="A52" s="342"/>
      <c r="B52" s="67" t="s">
        <v>71</v>
      </c>
      <c r="C52" s="23" t="s">
        <v>46</v>
      </c>
      <c r="D52" s="18">
        <v>86</v>
      </c>
      <c r="E52" s="18">
        <v>2006</v>
      </c>
      <c r="F52" s="47">
        <v>31.26</v>
      </c>
      <c r="G52" s="47">
        <v>13.11261</v>
      </c>
      <c r="H52" s="47">
        <v>1.49489</v>
      </c>
      <c r="I52" s="47">
        <v>16.6525</v>
      </c>
      <c r="J52" s="47">
        <v>5056.92</v>
      </c>
      <c r="K52" s="47">
        <v>16.6525</v>
      </c>
      <c r="L52" s="47">
        <v>5056.92</v>
      </c>
      <c r="M52" s="48">
        <v>0.0032930123474367795</v>
      </c>
      <c r="N52" s="38">
        <v>281.329</v>
      </c>
      <c r="O52" s="38">
        <v>0.9264198706920418</v>
      </c>
      <c r="P52" s="38">
        <v>197.58074084620677</v>
      </c>
      <c r="Q52" s="41">
        <v>55.585192241522506</v>
      </c>
    </row>
    <row r="53" spans="1:17" s="14" customFormat="1" ht="12.75" customHeight="1">
      <c r="A53" s="342"/>
      <c r="B53" s="68" t="s">
        <v>999</v>
      </c>
      <c r="C53" s="23" t="s">
        <v>1008</v>
      </c>
      <c r="D53" s="18">
        <v>37</v>
      </c>
      <c r="E53" s="18" t="s">
        <v>47</v>
      </c>
      <c r="F53" s="47">
        <f>G53+H53+I53</f>
        <v>16.38</v>
      </c>
      <c r="G53" s="47">
        <v>3.162</v>
      </c>
      <c r="H53" s="47">
        <v>5.84</v>
      </c>
      <c r="I53" s="47">
        <v>7.378</v>
      </c>
      <c r="J53" s="47">
        <v>2232.48</v>
      </c>
      <c r="K53" s="47">
        <v>7.378</v>
      </c>
      <c r="L53" s="47">
        <v>2232.48</v>
      </c>
      <c r="M53" s="48">
        <f>K53/L53</f>
        <v>0.003304844836235935</v>
      </c>
      <c r="N53" s="38">
        <v>233.8</v>
      </c>
      <c r="O53" s="38">
        <f>M53*N53</f>
        <v>0.7726727227119616</v>
      </c>
      <c r="P53" s="38">
        <f>M53*60*1000</f>
        <v>198.2906901741561</v>
      </c>
      <c r="Q53" s="41">
        <f>P53*N53/1000</f>
        <v>46.360363362717706</v>
      </c>
    </row>
    <row r="54" spans="1:17" s="14" customFormat="1" ht="12.75" customHeight="1">
      <c r="A54" s="342"/>
      <c r="B54" s="67" t="s">
        <v>109</v>
      </c>
      <c r="C54" s="23" t="s">
        <v>93</v>
      </c>
      <c r="D54" s="18">
        <v>18</v>
      </c>
      <c r="E54" s="18" t="s">
        <v>47</v>
      </c>
      <c r="F54" s="47">
        <v>8.267</v>
      </c>
      <c r="G54" s="47">
        <v>2.091</v>
      </c>
      <c r="H54" s="47">
        <v>2.88</v>
      </c>
      <c r="I54" s="47">
        <v>3.2960000000000003</v>
      </c>
      <c r="J54" s="47">
        <v>993.94</v>
      </c>
      <c r="K54" s="47">
        <v>3.2960000000000003</v>
      </c>
      <c r="L54" s="47">
        <v>993.94</v>
      </c>
      <c r="M54" s="48">
        <v>0.003316095538966135</v>
      </c>
      <c r="N54" s="38">
        <v>239.364</v>
      </c>
      <c r="O54" s="38">
        <v>0.7937538925890899</v>
      </c>
      <c r="P54" s="38">
        <v>198.9657323379681</v>
      </c>
      <c r="Q54" s="41">
        <v>47.625233555345396</v>
      </c>
    </row>
    <row r="55" spans="1:17" s="14" customFormat="1" ht="12.75" customHeight="1">
      <c r="A55" s="342"/>
      <c r="B55" s="67" t="s">
        <v>173</v>
      </c>
      <c r="C55" s="82" t="s">
        <v>123</v>
      </c>
      <c r="D55" s="18">
        <v>116</v>
      </c>
      <c r="E55" s="18">
        <v>2007</v>
      </c>
      <c r="F55" s="47">
        <v>45.063</v>
      </c>
      <c r="G55" s="47">
        <v>21.448065</v>
      </c>
      <c r="H55" s="47">
        <v>0</v>
      </c>
      <c r="I55" s="47">
        <v>23.614939</v>
      </c>
      <c r="J55" s="47">
        <v>7056.51</v>
      </c>
      <c r="K55" s="47">
        <v>23.614939</v>
      </c>
      <c r="L55" s="47">
        <v>7056.51</v>
      </c>
      <c r="M55" s="48">
        <v>0.003346546522289347</v>
      </c>
      <c r="N55" s="38">
        <v>266.28700000000003</v>
      </c>
      <c r="O55" s="38">
        <v>0.8911418337808634</v>
      </c>
      <c r="P55" s="38">
        <v>200.7927913373608</v>
      </c>
      <c r="Q55" s="41">
        <v>53.4685100268518</v>
      </c>
    </row>
    <row r="56" spans="1:17" s="14" customFormat="1" ht="12.75" customHeight="1">
      <c r="A56" s="342"/>
      <c r="B56" s="68" t="s">
        <v>922</v>
      </c>
      <c r="C56" s="23" t="s">
        <v>888</v>
      </c>
      <c r="D56" s="18">
        <v>23</v>
      </c>
      <c r="E56" s="18">
        <v>2007</v>
      </c>
      <c r="F56" s="47">
        <v>8.45</v>
      </c>
      <c r="G56" s="47">
        <v>3.274</v>
      </c>
      <c r="H56" s="47"/>
      <c r="I56" s="47">
        <v>5.176</v>
      </c>
      <c r="J56" s="47">
        <v>2089.01</v>
      </c>
      <c r="K56" s="47">
        <v>5.176</v>
      </c>
      <c r="L56" s="47">
        <v>1545.15</v>
      </c>
      <c r="M56" s="48">
        <f>K56/L56</f>
        <v>0.0033498365854447787</v>
      </c>
      <c r="N56" s="38">
        <v>256.368</v>
      </c>
      <c r="O56" s="38">
        <f>M56*N56</f>
        <v>0.858790905737307</v>
      </c>
      <c r="P56" s="38">
        <f>M56*60*1000</f>
        <v>200.99019512668673</v>
      </c>
      <c r="Q56" s="41">
        <f>P56*N56/1000</f>
        <v>51.52745434423842</v>
      </c>
    </row>
    <row r="57" spans="1:17" s="14" customFormat="1" ht="12.75" customHeight="1">
      <c r="A57" s="342"/>
      <c r="B57" s="67" t="s">
        <v>109</v>
      </c>
      <c r="C57" s="23" t="s">
        <v>227</v>
      </c>
      <c r="D57" s="18">
        <v>60</v>
      </c>
      <c r="E57" s="18">
        <v>1964</v>
      </c>
      <c r="F57" s="47">
        <v>30.422</v>
      </c>
      <c r="G57" s="47">
        <v>11.16202</v>
      </c>
      <c r="H57" s="47">
        <v>9.6</v>
      </c>
      <c r="I57" s="47">
        <v>9.659980000000001</v>
      </c>
      <c r="J57" s="47">
        <v>2880.51</v>
      </c>
      <c r="K57" s="47">
        <v>9.659980000000001</v>
      </c>
      <c r="L57" s="47">
        <v>2880.51</v>
      </c>
      <c r="M57" s="48">
        <v>0.003353565861600897</v>
      </c>
      <c r="N57" s="38">
        <v>239.364</v>
      </c>
      <c r="O57" s="38">
        <v>0.8027229388962371</v>
      </c>
      <c r="P57" s="38">
        <v>201.21395169605384</v>
      </c>
      <c r="Q57" s="41">
        <v>48.16337633377424</v>
      </c>
    </row>
    <row r="58" spans="1:17" s="14" customFormat="1" ht="12.75" customHeight="1">
      <c r="A58" s="342"/>
      <c r="B58" s="67" t="s">
        <v>173</v>
      </c>
      <c r="C58" s="82" t="s">
        <v>625</v>
      </c>
      <c r="D58" s="18">
        <v>61</v>
      </c>
      <c r="E58" s="18">
        <v>1965</v>
      </c>
      <c r="F58" s="47">
        <v>26.07</v>
      </c>
      <c r="G58" s="47">
        <v>7.399946</v>
      </c>
      <c r="H58" s="47">
        <v>9.6</v>
      </c>
      <c r="I58" s="47">
        <v>9.070046</v>
      </c>
      <c r="J58" s="47">
        <v>2700.04</v>
      </c>
      <c r="K58" s="47">
        <v>9.070046</v>
      </c>
      <c r="L58" s="47">
        <v>2700.04</v>
      </c>
      <c r="M58" s="48">
        <v>0.0033592265299773336</v>
      </c>
      <c r="N58" s="38">
        <v>266.28700000000003</v>
      </c>
      <c r="O58" s="38">
        <v>0.8945183549880743</v>
      </c>
      <c r="P58" s="38">
        <v>201.55359179864</v>
      </c>
      <c r="Q58" s="41">
        <v>53.671101299284466</v>
      </c>
    </row>
    <row r="59" spans="1:17" s="14" customFormat="1" ht="12.75" customHeight="1">
      <c r="A59" s="342"/>
      <c r="B59" s="68" t="s">
        <v>761</v>
      </c>
      <c r="C59" s="23" t="s">
        <v>768</v>
      </c>
      <c r="D59" s="18">
        <v>30</v>
      </c>
      <c r="E59" s="18">
        <v>1980</v>
      </c>
      <c r="F59" s="47">
        <v>13.304</v>
      </c>
      <c r="G59" s="47">
        <v>3.343</v>
      </c>
      <c r="H59" s="47">
        <v>4.8</v>
      </c>
      <c r="I59" s="47">
        <v>5.161</v>
      </c>
      <c r="J59" s="47">
        <v>1495.88</v>
      </c>
      <c r="K59" s="47">
        <v>5.161</v>
      </c>
      <c r="L59" s="47">
        <v>1495.88</v>
      </c>
      <c r="M59" s="48">
        <v>0.003450143059603711</v>
      </c>
      <c r="N59" s="38">
        <v>250.92</v>
      </c>
      <c r="O59" s="38">
        <v>0.8657098965157631</v>
      </c>
      <c r="P59" s="38">
        <v>207.00858357622266</v>
      </c>
      <c r="Q59" s="41">
        <v>51.942593790945786</v>
      </c>
    </row>
    <row r="60" spans="1:17" s="14" customFormat="1" ht="12.75" customHeight="1">
      <c r="A60" s="342"/>
      <c r="B60" s="68" t="s">
        <v>761</v>
      </c>
      <c r="C60" s="23" t="s">
        <v>769</v>
      </c>
      <c r="D60" s="18">
        <v>21</v>
      </c>
      <c r="E60" s="18">
        <v>1987</v>
      </c>
      <c r="F60" s="47">
        <v>9.05</v>
      </c>
      <c r="G60" s="47">
        <v>1.845</v>
      </c>
      <c r="H60" s="47">
        <v>3.36</v>
      </c>
      <c r="I60" s="47">
        <v>3.845</v>
      </c>
      <c r="J60" s="47">
        <v>1097.1</v>
      </c>
      <c r="K60" s="47">
        <v>3.845</v>
      </c>
      <c r="L60" s="47">
        <v>1097.1</v>
      </c>
      <c r="M60" s="48">
        <v>0.0035046941937836116</v>
      </c>
      <c r="N60" s="38">
        <v>250.92</v>
      </c>
      <c r="O60" s="38">
        <v>0.8793978671041838</v>
      </c>
      <c r="P60" s="38">
        <v>210.2816516270167</v>
      </c>
      <c r="Q60" s="41">
        <v>52.76387202625103</v>
      </c>
    </row>
    <row r="61" spans="1:17" s="14" customFormat="1" ht="12.75" customHeight="1">
      <c r="A61" s="342"/>
      <c r="B61" s="67" t="s">
        <v>490</v>
      </c>
      <c r="C61" s="23" t="s">
        <v>461</v>
      </c>
      <c r="D61" s="18">
        <v>12</v>
      </c>
      <c r="E61" s="18">
        <v>1962</v>
      </c>
      <c r="F61" s="47">
        <v>4.8</v>
      </c>
      <c r="G61" s="47">
        <v>0.999942</v>
      </c>
      <c r="H61" s="47">
        <v>1.92</v>
      </c>
      <c r="I61" s="47">
        <v>1.880057</v>
      </c>
      <c r="J61" s="47">
        <v>533.5</v>
      </c>
      <c r="K61" s="47">
        <v>1.880057</v>
      </c>
      <c r="L61" s="47">
        <v>533.5</v>
      </c>
      <c r="M61" s="48">
        <v>0.0035240056232427367</v>
      </c>
      <c r="N61" s="38">
        <v>205.138</v>
      </c>
      <c r="O61" s="38">
        <v>0.7229074655407686</v>
      </c>
      <c r="P61" s="38">
        <v>211.44033739456418</v>
      </c>
      <c r="Q61" s="41">
        <v>43.37444793244612</v>
      </c>
    </row>
    <row r="62" spans="1:17" s="14" customFormat="1" ht="12.75" customHeight="1">
      <c r="A62" s="342"/>
      <c r="B62" s="67" t="s">
        <v>109</v>
      </c>
      <c r="C62" s="23" t="s">
        <v>94</v>
      </c>
      <c r="D62" s="18">
        <v>60</v>
      </c>
      <c r="E62" s="18">
        <v>1966</v>
      </c>
      <c r="F62" s="47">
        <v>25.609</v>
      </c>
      <c r="G62" s="47">
        <v>6.375383</v>
      </c>
      <c r="H62" s="47">
        <v>9.6</v>
      </c>
      <c r="I62" s="47">
        <v>9.633617000000001</v>
      </c>
      <c r="J62" s="47">
        <v>2708.28</v>
      </c>
      <c r="K62" s="47">
        <v>9.633617000000001</v>
      </c>
      <c r="L62" s="47">
        <v>2708.28</v>
      </c>
      <c r="M62" s="48">
        <v>0.003557097862850222</v>
      </c>
      <c r="N62" s="38">
        <v>239.364</v>
      </c>
      <c r="O62" s="38">
        <v>0.8514411728432806</v>
      </c>
      <c r="P62" s="38">
        <v>213.42587177101333</v>
      </c>
      <c r="Q62" s="41">
        <v>51.086470370596835</v>
      </c>
    </row>
    <row r="63" spans="1:17" s="14" customFormat="1" ht="12.75" customHeight="1">
      <c r="A63" s="342"/>
      <c r="B63" s="68" t="s">
        <v>719</v>
      </c>
      <c r="C63" s="23" t="s">
        <v>687</v>
      </c>
      <c r="D63" s="18">
        <v>40</v>
      </c>
      <c r="E63" s="18" t="s">
        <v>47</v>
      </c>
      <c r="F63" s="69">
        <v>18.810000000000002</v>
      </c>
      <c r="G63" s="69">
        <v>4.43</v>
      </c>
      <c r="H63" s="69">
        <v>6.23</v>
      </c>
      <c r="I63" s="69">
        <v>8.15</v>
      </c>
      <c r="J63" s="47">
        <v>2287.45</v>
      </c>
      <c r="K63" s="69">
        <v>8.15</v>
      </c>
      <c r="L63" s="47">
        <v>2287.45</v>
      </c>
      <c r="M63" s="70">
        <v>0.003562919408074494</v>
      </c>
      <c r="N63" s="71">
        <v>200.8</v>
      </c>
      <c r="O63" s="72">
        <v>0.7154342171413584</v>
      </c>
      <c r="P63" s="72">
        <v>213.77516448446963</v>
      </c>
      <c r="Q63" s="73">
        <v>42.926053028481505</v>
      </c>
    </row>
    <row r="64" spans="1:17" s="14" customFormat="1" ht="12.75" customHeight="1">
      <c r="A64" s="342"/>
      <c r="B64" s="67" t="s">
        <v>28</v>
      </c>
      <c r="C64" s="23" t="s">
        <v>188</v>
      </c>
      <c r="D64" s="18">
        <v>45</v>
      </c>
      <c r="E64" s="18" t="s">
        <v>27</v>
      </c>
      <c r="F64" s="47">
        <v>17.307997</v>
      </c>
      <c r="G64" s="47">
        <v>3.051412</v>
      </c>
      <c r="H64" s="47">
        <v>6.08</v>
      </c>
      <c r="I64" s="47">
        <v>8.176585</v>
      </c>
      <c r="J64" s="47">
        <v>2290.41</v>
      </c>
      <c r="K64" s="47">
        <v>8.176585</v>
      </c>
      <c r="L64" s="47">
        <v>2290.41</v>
      </c>
      <c r="M64" s="48">
        <v>0.0035699219790343213</v>
      </c>
      <c r="N64" s="38">
        <v>248.3</v>
      </c>
      <c r="O64" s="38">
        <v>0.886411627394222</v>
      </c>
      <c r="P64" s="38">
        <v>214.19531874205927</v>
      </c>
      <c r="Q64" s="41">
        <v>53.18469764365332</v>
      </c>
    </row>
    <row r="65" spans="1:17" s="14" customFormat="1" ht="12.75" customHeight="1">
      <c r="A65" s="342"/>
      <c r="B65" s="67" t="s">
        <v>71</v>
      </c>
      <c r="C65" s="23" t="s">
        <v>44</v>
      </c>
      <c r="D65" s="18">
        <v>118</v>
      </c>
      <c r="E65" s="18">
        <v>2007</v>
      </c>
      <c r="F65" s="47">
        <v>67.14</v>
      </c>
      <c r="G65" s="47">
        <v>19.176</v>
      </c>
      <c r="H65" s="47">
        <v>20.16</v>
      </c>
      <c r="I65" s="47">
        <v>27.804</v>
      </c>
      <c r="J65" s="47">
        <v>7736.38</v>
      </c>
      <c r="K65" s="47">
        <v>25.091805583489954</v>
      </c>
      <c r="L65" s="47">
        <v>6981.72</v>
      </c>
      <c r="M65" s="48">
        <v>0.003593928943511048</v>
      </c>
      <c r="N65" s="38">
        <v>281.329</v>
      </c>
      <c r="O65" s="38">
        <v>1.0110764357490196</v>
      </c>
      <c r="P65" s="38">
        <v>215.6357366106629</v>
      </c>
      <c r="Q65" s="41">
        <v>60.66458614494118</v>
      </c>
    </row>
    <row r="66" spans="1:17" s="14" customFormat="1" ht="12.75" customHeight="1">
      <c r="A66" s="342"/>
      <c r="B66" s="67" t="s">
        <v>28</v>
      </c>
      <c r="C66" s="23" t="s">
        <v>187</v>
      </c>
      <c r="D66" s="18">
        <v>16</v>
      </c>
      <c r="E66" s="18" t="s">
        <v>27</v>
      </c>
      <c r="F66" s="47">
        <v>2.075001</v>
      </c>
      <c r="G66" s="47">
        <v>0</v>
      </c>
      <c r="H66" s="47">
        <v>0</v>
      </c>
      <c r="I66" s="47">
        <v>2.075001</v>
      </c>
      <c r="J66" s="47">
        <v>758.6</v>
      </c>
      <c r="K66" s="47">
        <v>2.735303</v>
      </c>
      <c r="L66" s="47">
        <v>758.6</v>
      </c>
      <c r="M66" s="48">
        <v>0.0036057250197732665</v>
      </c>
      <c r="N66" s="38">
        <v>248.3</v>
      </c>
      <c r="O66" s="38">
        <v>0.8953015224097021</v>
      </c>
      <c r="P66" s="38">
        <v>216.343501186396</v>
      </c>
      <c r="Q66" s="41">
        <v>53.71809134458213</v>
      </c>
    </row>
    <row r="67" spans="1:17" s="14" customFormat="1" ht="12.75" customHeight="1">
      <c r="A67" s="342"/>
      <c r="B67" s="68" t="s">
        <v>841</v>
      </c>
      <c r="C67" s="28" t="s">
        <v>845</v>
      </c>
      <c r="D67" s="59">
        <v>45</v>
      </c>
      <c r="E67" s="29" t="s">
        <v>839</v>
      </c>
      <c r="F67" s="51">
        <v>21.01</v>
      </c>
      <c r="G67" s="52">
        <v>5.28</v>
      </c>
      <c r="H67" s="53">
        <v>7.2</v>
      </c>
      <c r="I67" s="52">
        <v>8.53</v>
      </c>
      <c r="J67" s="53">
        <v>2319.88</v>
      </c>
      <c r="K67" s="52">
        <v>8.53</v>
      </c>
      <c r="L67" s="53">
        <v>2319.88</v>
      </c>
      <c r="M67" s="48">
        <v>0.0036769143231546453</v>
      </c>
      <c r="N67" s="54">
        <v>218.2</v>
      </c>
      <c r="O67" s="38">
        <v>0.8023027053123436</v>
      </c>
      <c r="P67" s="38">
        <v>220.6148593892787</v>
      </c>
      <c r="Q67" s="41">
        <v>48.138162318740605</v>
      </c>
    </row>
    <row r="68" spans="1:17" s="14" customFormat="1" ht="12.75" customHeight="1">
      <c r="A68" s="342"/>
      <c r="B68" s="68" t="s">
        <v>999</v>
      </c>
      <c r="C68" s="23" t="s">
        <v>1009</v>
      </c>
      <c r="D68" s="18">
        <v>10</v>
      </c>
      <c r="E68" s="18" t="s">
        <v>47</v>
      </c>
      <c r="F68" s="47">
        <f>G68+H68+I68</f>
        <v>5.220000000000001</v>
      </c>
      <c r="G68" s="47">
        <v>1.240932</v>
      </c>
      <c r="H68" s="47">
        <v>1.6</v>
      </c>
      <c r="I68" s="47">
        <v>2.379068</v>
      </c>
      <c r="J68" s="47">
        <v>641.61</v>
      </c>
      <c r="K68" s="47">
        <v>2.379068</v>
      </c>
      <c r="L68" s="47">
        <v>641.61</v>
      </c>
      <c r="M68" s="48">
        <f>K68/L68</f>
        <v>0.0037079658982871215</v>
      </c>
      <c r="N68" s="38">
        <v>233.8</v>
      </c>
      <c r="O68" s="38">
        <f>M68*N68</f>
        <v>0.866922427019529</v>
      </c>
      <c r="P68" s="38">
        <f>M68*60*1000</f>
        <v>222.4779538972273</v>
      </c>
      <c r="Q68" s="41">
        <f>P68*N68/1000</f>
        <v>52.01534562117175</v>
      </c>
    </row>
    <row r="69" spans="1:17" s="14" customFormat="1" ht="12.75" customHeight="1">
      <c r="A69" s="342"/>
      <c r="B69" s="68" t="s">
        <v>761</v>
      </c>
      <c r="C69" s="23" t="s">
        <v>770</v>
      </c>
      <c r="D69" s="18">
        <v>68</v>
      </c>
      <c r="E69" s="18">
        <v>2008</v>
      </c>
      <c r="F69" s="47">
        <v>20.843</v>
      </c>
      <c r="G69" s="47">
        <v>4.567</v>
      </c>
      <c r="H69" s="47">
        <v>1.768</v>
      </c>
      <c r="I69" s="47">
        <v>14.508</v>
      </c>
      <c r="J69" s="47">
        <v>3891.06</v>
      </c>
      <c r="K69" s="47">
        <v>14.508</v>
      </c>
      <c r="L69" s="47">
        <v>3891.06</v>
      </c>
      <c r="M69" s="48">
        <v>0.0037285469769163158</v>
      </c>
      <c r="N69" s="38">
        <v>250.92</v>
      </c>
      <c r="O69" s="38">
        <v>0.9355670074478419</v>
      </c>
      <c r="P69" s="38">
        <v>223.71281861497894</v>
      </c>
      <c r="Q69" s="41">
        <v>56.134020446870515</v>
      </c>
    </row>
    <row r="70" spans="1:17" s="14" customFormat="1" ht="12.75" customHeight="1">
      <c r="A70" s="342"/>
      <c r="B70" s="68" t="s">
        <v>922</v>
      </c>
      <c r="C70" s="23" t="s">
        <v>889</v>
      </c>
      <c r="D70" s="18">
        <v>60</v>
      </c>
      <c r="E70" s="18">
        <v>1965</v>
      </c>
      <c r="F70" s="47">
        <v>34.1612</v>
      </c>
      <c r="G70" s="47">
        <v>5.9383</v>
      </c>
      <c r="H70" s="47">
        <v>5.97</v>
      </c>
      <c r="I70" s="47">
        <v>22.2529</v>
      </c>
      <c r="J70" s="47">
        <v>2379.73</v>
      </c>
      <c r="K70" s="47">
        <v>8.9012</v>
      </c>
      <c r="L70" s="47">
        <v>2379.73</v>
      </c>
      <c r="M70" s="48">
        <f>K70/L70</f>
        <v>0.003740424333853</v>
      </c>
      <c r="N70" s="38">
        <v>256.368</v>
      </c>
      <c r="O70" s="38">
        <f>M70*N70</f>
        <v>0.9589251056212259</v>
      </c>
      <c r="P70" s="38">
        <f>M70*60*1000</f>
        <v>224.42546003118</v>
      </c>
      <c r="Q70" s="41">
        <f>P70*N70/1000</f>
        <v>57.53550633727355</v>
      </c>
    </row>
    <row r="71" spans="1:17" s="14" customFormat="1" ht="12.75" customHeight="1">
      <c r="A71" s="342"/>
      <c r="B71" s="68" t="s">
        <v>719</v>
      </c>
      <c r="C71" s="23" t="s">
        <v>688</v>
      </c>
      <c r="D71" s="18">
        <v>36</v>
      </c>
      <c r="E71" s="18" t="s">
        <v>47</v>
      </c>
      <c r="F71" s="69">
        <v>17.55</v>
      </c>
      <c r="G71" s="69">
        <v>3.21</v>
      </c>
      <c r="H71" s="69">
        <v>5.68</v>
      </c>
      <c r="I71" s="69">
        <v>8.66</v>
      </c>
      <c r="J71" s="47">
        <v>2305.31</v>
      </c>
      <c r="K71" s="69">
        <v>8.37</v>
      </c>
      <c r="L71" s="47">
        <v>2232.72</v>
      </c>
      <c r="M71" s="70">
        <v>0.003748790712673331</v>
      </c>
      <c r="N71" s="71">
        <v>200.8</v>
      </c>
      <c r="O71" s="72">
        <v>0.7527571751048049</v>
      </c>
      <c r="P71" s="72">
        <v>224.92744276039986</v>
      </c>
      <c r="Q71" s="73">
        <v>45.165430506288295</v>
      </c>
    </row>
    <row r="72" spans="1:17" s="14" customFormat="1" ht="12.75" customHeight="1">
      <c r="A72" s="342"/>
      <c r="B72" s="68" t="s">
        <v>761</v>
      </c>
      <c r="C72" s="23" t="s">
        <v>771</v>
      </c>
      <c r="D72" s="18">
        <v>45</v>
      </c>
      <c r="E72" s="18">
        <v>1979</v>
      </c>
      <c r="F72" s="47">
        <v>21.582</v>
      </c>
      <c r="G72" s="47">
        <v>5.387</v>
      </c>
      <c r="H72" s="47">
        <v>7.2</v>
      </c>
      <c r="I72" s="47">
        <v>8.995</v>
      </c>
      <c r="J72" s="47">
        <v>2321.07</v>
      </c>
      <c r="K72" s="47">
        <v>8.996</v>
      </c>
      <c r="L72" s="47">
        <v>2321.07</v>
      </c>
      <c r="M72" s="48">
        <v>0.0038757986618240723</v>
      </c>
      <c r="N72" s="38">
        <v>250.92</v>
      </c>
      <c r="O72" s="38">
        <v>0.9725154002248961</v>
      </c>
      <c r="P72" s="38">
        <v>232.54791970944433</v>
      </c>
      <c r="Q72" s="41">
        <v>58.350924013493774</v>
      </c>
    </row>
    <row r="73" spans="1:17" s="14" customFormat="1" ht="12.75" customHeight="1">
      <c r="A73" s="342"/>
      <c r="B73" s="67" t="s">
        <v>109</v>
      </c>
      <c r="C73" s="23" t="s">
        <v>96</v>
      </c>
      <c r="D73" s="18">
        <v>40</v>
      </c>
      <c r="E73" s="18">
        <v>1974</v>
      </c>
      <c r="F73" s="47">
        <v>19.391</v>
      </c>
      <c r="G73" s="47">
        <v>4.278963</v>
      </c>
      <c r="H73" s="47">
        <v>6.4</v>
      </c>
      <c r="I73" s="47">
        <v>8.712037</v>
      </c>
      <c r="J73" s="47">
        <v>2221.43</v>
      </c>
      <c r="K73" s="47">
        <v>8.712037</v>
      </c>
      <c r="L73" s="47">
        <v>2221.43</v>
      </c>
      <c r="M73" s="48">
        <v>0.00392181477696799</v>
      </c>
      <c r="N73" s="38">
        <v>239.364</v>
      </c>
      <c r="O73" s="38">
        <v>0.9387412722741659</v>
      </c>
      <c r="P73" s="38">
        <v>235.30888661807938</v>
      </c>
      <c r="Q73" s="41">
        <v>56.324476336449955</v>
      </c>
    </row>
    <row r="74" spans="1:17" s="14" customFormat="1" ht="12.75" customHeight="1">
      <c r="A74" s="342"/>
      <c r="B74" s="67" t="s">
        <v>90</v>
      </c>
      <c r="C74" s="23" t="s">
        <v>177</v>
      </c>
      <c r="D74" s="18">
        <v>30</v>
      </c>
      <c r="E74" s="18" t="s">
        <v>47</v>
      </c>
      <c r="F74" s="85">
        <v>14.8755</v>
      </c>
      <c r="G74" s="47">
        <v>3.3249</v>
      </c>
      <c r="H74" s="47">
        <v>4.8</v>
      </c>
      <c r="I74" s="47">
        <v>6.7506</v>
      </c>
      <c r="J74" s="47">
        <v>1717.43</v>
      </c>
      <c r="K74" s="47">
        <v>6.7506</v>
      </c>
      <c r="L74" s="47">
        <v>1717.43</v>
      </c>
      <c r="M74" s="48">
        <v>0.003930640550124314</v>
      </c>
      <c r="N74" s="87">
        <v>168.8</v>
      </c>
      <c r="O74" s="38">
        <v>0.6634921248609843</v>
      </c>
      <c r="P74" s="38">
        <v>235.83843300745886</v>
      </c>
      <c r="Q74" s="41">
        <v>39.809527491659054</v>
      </c>
    </row>
    <row r="75" spans="1:17" s="14" customFormat="1" ht="15.75" customHeight="1">
      <c r="A75" s="342"/>
      <c r="B75" s="67" t="s">
        <v>116</v>
      </c>
      <c r="C75" s="23" t="s">
        <v>516</v>
      </c>
      <c r="D75" s="81">
        <v>46</v>
      </c>
      <c r="E75" s="81">
        <v>1974</v>
      </c>
      <c r="F75" s="47">
        <v>21.950001</v>
      </c>
      <c r="G75" s="47">
        <v>5.65136</v>
      </c>
      <c r="H75" s="47">
        <v>7.2</v>
      </c>
      <c r="I75" s="47">
        <v>9.098641</v>
      </c>
      <c r="J75" s="47">
        <v>2307.02</v>
      </c>
      <c r="K75" s="47">
        <v>9.098641</v>
      </c>
      <c r="L75" s="47">
        <v>2307.02</v>
      </c>
      <c r="M75" s="48">
        <v>0.003943893420949971</v>
      </c>
      <c r="N75" s="38">
        <v>207.536</v>
      </c>
      <c r="O75" s="38">
        <v>0.818499865010273</v>
      </c>
      <c r="P75" s="38">
        <v>236.63360525699824</v>
      </c>
      <c r="Q75" s="41">
        <v>49.109991900616386</v>
      </c>
    </row>
    <row r="76" spans="1:17" s="14" customFormat="1" ht="12.75" customHeight="1">
      <c r="A76" s="342"/>
      <c r="B76" s="67" t="s">
        <v>278</v>
      </c>
      <c r="C76" s="83" t="s">
        <v>249</v>
      </c>
      <c r="D76" s="20">
        <v>20</v>
      </c>
      <c r="E76" s="20">
        <v>1976</v>
      </c>
      <c r="F76" s="42">
        <v>13.295</v>
      </c>
      <c r="G76" s="42">
        <v>3.417</v>
      </c>
      <c r="H76" s="42">
        <v>3.04</v>
      </c>
      <c r="I76" s="42">
        <v>6.838</v>
      </c>
      <c r="J76" s="42">
        <v>1720.29</v>
      </c>
      <c r="K76" s="42">
        <v>6.838</v>
      </c>
      <c r="L76" s="42">
        <v>1720.29</v>
      </c>
      <c r="M76" s="43">
        <v>0.003974911206831406</v>
      </c>
      <c r="N76" s="36">
        <v>281.002</v>
      </c>
      <c r="O76" s="36">
        <v>1.1169579989420388</v>
      </c>
      <c r="P76" s="36">
        <v>238.4946724098844</v>
      </c>
      <c r="Q76" s="44">
        <v>67.01747993652235</v>
      </c>
    </row>
    <row r="77" spans="1:17" s="14" customFormat="1" ht="12.75" customHeight="1">
      <c r="A77" s="342"/>
      <c r="B77" s="67" t="s">
        <v>173</v>
      </c>
      <c r="C77" s="82" t="s">
        <v>122</v>
      </c>
      <c r="D77" s="18">
        <v>70</v>
      </c>
      <c r="E77" s="18">
        <v>2008</v>
      </c>
      <c r="F77" s="47">
        <v>30.54</v>
      </c>
      <c r="G77" s="47">
        <v>11.49999</v>
      </c>
      <c r="H77" s="47">
        <v>0</v>
      </c>
      <c r="I77" s="47">
        <v>19.040007</v>
      </c>
      <c r="J77" s="47">
        <v>4787.37</v>
      </c>
      <c r="K77" s="47">
        <v>19.040007</v>
      </c>
      <c r="L77" s="47">
        <v>4787.37</v>
      </c>
      <c r="M77" s="48">
        <v>0.003977132956090714</v>
      </c>
      <c r="N77" s="38">
        <v>266.28700000000003</v>
      </c>
      <c r="O77" s="38">
        <v>1.059058803478528</v>
      </c>
      <c r="P77" s="38">
        <v>238.62797736544283</v>
      </c>
      <c r="Q77" s="41">
        <v>63.543528208711685</v>
      </c>
    </row>
    <row r="78" spans="1:17" s="14" customFormat="1" ht="12.75" customHeight="1">
      <c r="A78" s="342"/>
      <c r="B78" s="67" t="s">
        <v>379</v>
      </c>
      <c r="C78" s="89" t="s">
        <v>369</v>
      </c>
      <c r="D78" s="90">
        <v>20</v>
      </c>
      <c r="E78" s="90">
        <v>1973</v>
      </c>
      <c r="F78" s="47">
        <v>17.701</v>
      </c>
      <c r="G78" s="47">
        <v>2.0319</v>
      </c>
      <c r="H78" s="47">
        <v>3.2</v>
      </c>
      <c r="I78" s="47">
        <v>12.469097</v>
      </c>
      <c r="J78" s="47">
        <v>929.05</v>
      </c>
      <c r="K78" s="47">
        <v>12.469097</v>
      </c>
      <c r="L78" s="47">
        <v>3133.55</v>
      </c>
      <c r="M78" s="48">
        <v>0.003979223883454867</v>
      </c>
      <c r="N78" s="38">
        <v>286</v>
      </c>
      <c r="O78" s="38">
        <v>1.138058030668092</v>
      </c>
      <c r="P78" s="38">
        <v>238.75343300729202</v>
      </c>
      <c r="Q78" s="41">
        <v>68.28348184008551</v>
      </c>
    </row>
    <row r="79" spans="1:17" s="14" customFormat="1" ht="12.75" customHeight="1">
      <c r="A79" s="342"/>
      <c r="B79" s="67" t="s">
        <v>116</v>
      </c>
      <c r="C79" s="23" t="s">
        <v>176</v>
      </c>
      <c r="D79" s="81">
        <v>39</v>
      </c>
      <c r="E79" s="81">
        <v>1992</v>
      </c>
      <c r="F79" s="47">
        <v>19.155999</v>
      </c>
      <c r="G79" s="47">
        <v>3.69512</v>
      </c>
      <c r="H79" s="47">
        <v>6.4</v>
      </c>
      <c r="I79" s="47">
        <v>9.060879</v>
      </c>
      <c r="J79" s="47">
        <v>2267.6400000000003</v>
      </c>
      <c r="K79" s="47">
        <v>9.060879</v>
      </c>
      <c r="L79" s="47">
        <v>2267.6400000000003</v>
      </c>
      <c r="M79" s="48">
        <v>0.003995730803831295</v>
      </c>
      <c r="N79" s="38">
        <v>207.536</v>
      </c>
      <c r="O79" s="38">
        <v>0.8292579881039317</v>
      </c>
      <c r="P79" s="38">
        <v>239.7438482298777</v>
      </c>
      <c r="Q79" s="41">
        <v>49.7554792862359</v>
      </c>
    </row>
    <row r="80" spans="1:17" s="14" customFormat="1" ht="12.75" customHeight="1">
      <c r="A80" s="342"/>
      <c r="B80" s="67" t="s">
        <v>109</v>
      </c>
      <c r="C80" s="23" t="s">
        <v>95</v>
      </c>
      <c r="D80" s="18">
        <v>60</v>
      </c>
      <c r="E80" s="18">
        <v>1965</v>
      </c>
      <c r="F80" s="47">
        <v>26.108</v>
      </c>
      <c r="G80" s="47">
        <v>5.752123</v>
      </c>
      <c r="H80" s="47">
        <v>9.52</v>
      </c>
      <c r="I80" s="47">
        <v>10.835877</v>
      </c>
      <c r="J80" s="47">
        <v>2700.79</v>
      </c>
      <c r="K80" s="47">
        <v>10.835877</v>
      </c>
      <c r="L80" s="47">
        <v>2700.79</v>
      </c>
      <c r="M80" s="48">
        <v>0.004012113862980831</v>
      </c>
      <c r="N80" s="38">
        <v>239.364</v>
      </c>
      <c r="O80" s="38">
        <v>0.9603556226985437</v>
      </c>
      <c r="P80" s="38">
        <v>240.72683177884988</v>
      </c>
      <c r="Q80" s="41">
        <v>57.62133736191262</v>
      </c>
    </row>
    <row r="81" spans="1:17" s="14" customFormat="1" ht="12.75" customHeight="1">
      <c r="A81" s="342"/>
      <c r="B81" s="67" t="s">
        <v>71</v>
      </c>
      <c r="C81" s="23" t="s">
        <v>42</v>
      </c>
      <c r="D81" s="18">
        <v>60</v>
      </c>
      <c r="E81" s="18">
        <v>2005</v>
      </c>
      <c r="F81" s="47">
        <v>34.66</v>
      </c>
      <c r="G81" s="47">
        <v>9.64206</v>
      </c>
      <c r="H81" s="47">
        <v>4.96</v>
      </c>
      <c r="I81" s="47">
        <v>20.057939999999995</v>
      </c>
      <c r="J81" s="47">
        <v>4933.47</v>
      </c>
      <c r="K81" s="47">
        <v>19.463658674725895</v>
      </c>
      <c r="L81" s="47">
        <v>4787.3</v>
      </c>
      <c r="M81" s="48">
        <v>0.004065686018157604</v>
      </c>
      <c r="N81" s="38">
        <v>281.329</v>
      </c>
      <c r="O81" s="38">
        <v>1.1437953818022606</v>
      </c>
      <c r="P81" s="38">
        <v>243.94116108945622</v>
      </c>
      <c r="Q81" s="41">
        <v>68.62772290813564</v>
      </c>
    </row>
    <row r="82" spans="1:17" s="14" customFormat="1" ht="22.5">
      <c r="A82" s="342"/>
      <c r="B82" s="68" t="s">
        <v>841</v>
      </c>
      <c r="C82" s="28" t="s">
        <v>846</v>
      </c>
      <c r="D82" s="59">
        <v>40</v>
      </c>
      <c r="E82" s="29" t="s">
        <v>47</v>
      </c>
      <c r="F82" s="51">
        <v>19.98</v>
      </c>
      <c r="G82" s="52">
        <v>2.85</v>
      </c>
      <c r="H82" s="53">
        <v>6.4</v>
      </c>
      <c r="I82" s="52">
        <v>10.73</v>
      </c>
      <c r="J82" s="53">
        <v>2612.13</v>
      </c>
      <c r="K82" s="52">
        <v>10.73</v>
      </c>
      <c r="L82" s="53">
        <v>2612.13</v>
      </c>
      <c r="M82" s="48">
        <v>0.004107758802203565</v>
      </c>
      <c r="N82" s="54">
        <v>218.2</v>
      </c>
      <c r="O82" s="38">
        <v>0.8963129706408179</v>
      </c>
      <c r="P82" s="38">
        <v>246.46552813221393</v>
      </c>
      <c r="Q82" s="41">
        <v>53.77877823844908</v>
      </c>
    </row>
    <row r="83" spans="1:17" s="14" customFormat="1" ht="12.75" customHeight="1">
      <c r="A83" s="342"/>
      <c r="B83" s="67" t="s">
        <v>35</v>
      </c>
      <c r="C83" s="23" t="s">
        <v>215</v>
      </c>
      <c r="D83" s="18">
        <v>22</v>
      </c>
      <c r="E83" s="18">
        <v>1979</v>
      </c>
      <c r="F83" s="47">
        <v>10.13</v>
      </c>
      <c r="G83" s="47">
        <v>1.807</v>
      </c>
      <c r="H83" s="47">
        <v>3.52</v>
      </c>
      <c r="I83" s="47">
        <v>4.802</v>
      </c>
      <c r="J83" s="47">
        <v>1154.82</v>
      </c>
      <c r="K83" s="47">
        <v>4.802</v>
      </c>
      <c r="L83" s="47">
        <v>1154.82</v>
      </c>
      <c r="M83" s="48">
        <v>0.004158223792452503</v>
      </c>
      <c r="N83" s="38">
        <v>192.2</v>
      </c>
      <c r="O83" s="38">
        <v>0.799210612909371</v>
      </c>
      <c r="P83" s="38">
        <v>249.49342754715016</v>
      </c>
      <c r="Q83" s="41">
        <v>47.95263677456226</v>
      </c>
    </row>
    <row r="84" spans="1:17" s="14" customFormat="1" ht="12.75" customHeight="1">
      <c r="A84" s="342"/>
      <c r="B84" s="67" t="s">
        <v>28</v>
      </c>
      <c r="C84" s="23" t="s">
        <v>189</v>
      </c>
      <c r="D84" s="18">
        <v>45</v>
      </c>
      <c r="E84" s="18" t="s">
        <v>27</v>
      </c>
      <c r="F84" s="47">
        <v>18.868990000000004</v>
      </c>
      <c r="G84" s="47">
        <v>2.72182</v>
      </c>
      <c r="H84" s="47">
        <v>6.48</v>
      </c>
      <c r="I84" s="47">
        <v>9.66717</v>
      </c>
      <c r="J84" s="47">
        <v>2324.7</v>
      </c>
      <c r="K84" s="47">
        <v>9.66717</v>
      </c>
      <c r="L84" s="47">
        <v>2324.7</v>
      </c>
      <c r="M84" s="48">
        <v>0.004158459156020132</v>
      </c>
      <c r="N84" s="38">
        <v>248.3</v>
      </c>
      <c r="O84" s="38">
        <v>1.032545408439799</v>
      </c>
      <c r="P84" s="38">
        <v>249.50754936120794</v>
      </c>
      <c r="Q84" s="41">
        <v>61.95272450638793</v>
      </c>
    </row>
    <row r="85" spans="1:17" s="14" customFormat="1" ht="12.75" customHeight="1">
      <c r="A85" s="342"/>
      <c r="B85" s="67" t="s">
        <v>109</v>
      </c>
      <c r="C85" s="23" t="s">
        <v>228</v>
      </c>
      <c r="D85" s="18">
        <v>60</v>
      </c>
      <c r="E85" s="18">
        <v>1963</v>
      </c>
      <c r="F85" s="47">
        <v>28.527</v>
      </c>
      <c r="G85" s="47">
        <v>6.914786</v>
      </c>
      <c r="H85" s="47">
        <v>9.6</v>
      </c>
      <c r="I85" s="47">
        <v>12.012214</v>
      </c>
      <c r="J85" s="47">
        <v>2879.9500000000003</v>
      </c>
      <c r="K85" s="47">
        <v>12.012214</v>
      </c>
      <c r="L85" s="47">
        <v>2879.9500000000003</v>
      </c>
      <c r="M85" s="48">
        <v>0.004170980051737009</v>
      </c>
      <c r="N85" s="38">
        <v>239.364</v>
      </c>
      <c r="O85" s="38">
        <v>0.9983824691039774</v>
      </c>
      <c r="P85" s="38">
        <v>250.25880310422056</v>
      </c>
      <c r="Q85" s="41">
        <v>59.90294814623866</v>
      </c>
    </row>
    <row r="86" spans="1:17" s="14" customFormat="1" ht="12.75" customHeight="1">
      <c r="A86" s="342"/>
      <c r="B86" s="67" t="s">
        <v>183</v>
      </c>
      <c r="C86" s="23" t="s">
        <v>190</v>
      </c>
      <c r="D86" s="18">
        <v>40</v>
      </c>
      <c r="E86" s="18" t="s">
        <v>27</v>
      </c>
      <c r="F86" s="47">
        <v>11.456748000000001</v>
      </c>
      <c r="G86" s="47">
        <v>2.515708</v>
      </c>
      <c r="H86" s="47">
        <v>6.08</v>
      </c>
      <c r="I86" s="47">
        <v>2.86104</v>
      </c>
      <c r="J86" s="47">
        <v>6.583258</v>
      </c>
      <c r="K86" s="47">
        <v>9.444298</v>
      </c>
      <c r="L86" s="47">
        <v>2260.27</v>
      </c>
      <c r="M86" s="48">
        <v>0.004178393731722316</v>
      </c>
      <c r="N86" s="38">
        <v>248.3</v>
      </c>
      <c r="O86" s="38">
        <v>1.0374951635866512</v>
      </c>
      <c r="P86" s="38">
        <v>250.703623903339</v>
      </c>
      <c r="Q86" s="41">
        <v>62.24970981519908</v>
      </c>
    </row>
    <row r="87" spans="1:17" s="14" customFormat="1" ht="12.75" customHeight="1">
      <c r="A87" s="342"/>
      <c r="B87" s="67" t="s">
        <v>278</v>
      </c>
      <c r="C87" s="83" t="s">
        <v>250</v>
      </c>
      <c r="D87" s="20">
        <v>36</v>
      </c>
      <c r="E87" s="20">
        <v>1984</v>
      </c>
      <c r="F87" s="42">
        <v>20.8164</v>
      </c>
      <c r="G87" s="42">
        <v>2.7234</v>
      </c>
      <c r="H87" s="42">
        <v>8.64</v>
      </c>
      <c r="I87" s="42">
        <v>9.453002</v>
      </c>
      <c r="J87" s="42">
        <v>2249.59</v>
      </c>
      <c r="K87" s="42">
        <v>9.453002</v>
      </c>
      <c r="L87" s="42">
        <v>2249.59</v>
      </c>
      <c r="M87" s="43">
        <v>0.004202099938210963</v>
      </c>
      <c r="N87" s="36">
        <v>281.002</v>
      </c>
      <c r="O87" s="36">
        <v>1.180798486837157</v>
      </c>
      <c r="P87" s="36">
        <v>252.12599629265776</v>
      </c>
      <c r="Q87" s="44">
        <v>70.84790921022942</v>
      </c>
    </row>
    <row r="88" spans="1:17" s="14" customFormat="1" ht="12.75" customHeight="1">
      <c r="A88" s="342"/>
      <c r="B88" s="68" t="s">
        <v>719</v>
      </c>
      <c r="C88" s="23" t="s">
        <v>689</v>
      </c>
      <c r="D88" s="18">
        <v>20</v>
      </c>
      <c r="E88" s="18" t="s">
        <v>47</v>
      </c>
      <c r="F88" s="69">
        <v>8.920000000000002</v>
      </c>
      <c r="G88" s="69">
        <v>1.28</v>
      </c>
      <c r="H88" s="69">
        <v>3.16</v>
      </c>
      <c r="I88" s="69">
        <v>4.48</v>
      </c>
      <c r="J88" s="47">
        <v>1055.4</v>
      </c>
      <c r="K88" s="69">
        <v>4.48</v>
      </c>
      <c r="L88" s="47">
        <v>1055.4</v>
      </c>
      <c r="M88" s="70">
        <v>0.004244836081106689</v>
      </c>
      <c r="N88" s="71">
        <v>200.8</v>
      </c>
      <c r="O88" s="72">
        <v>0.8523630850862233</v>
      </c>
      <c r="P88" s="72">
        <v>254.69016486640135</v>
      </c>
      <c r="Q88" s="73">
        <v>51.1417851051734</v>
      </c>
    </row>
    <row r="89" spans="1:17" s="14" customFormat="1" ht="12.75" customHeight="1">
      <c r="A89" s="342"/>
      <c r="B89" s="67" t="s">
        <v>490</v>
      </c>
      <c r="C89" s="23" t="s">
        <v>463</v>
      </c>
      <c r="D89" s="18">
        <v>12</v>
      </c>
      <c r="E89" s="18">
        <v>1962</v>
      </c>
      <c r="F89" s="47">
        <v>4.93</v>
      </c>
      <c r="G89" s="47">
        <v>0.72549</v>
      </c>
      <c r="H89" s="47">
        <v>1.92</v>
      </c>
      <c r="I89" s="47">
        <v>2.28451</v>
      </c>
      <c r="J89" s="47">
        <v>533.7</v>
      </c>
      <c r="K89" s="47">
        <v>2.28451</v>
      </c>
      <c r="L89" s="47">
        <v>533.7</v>
      </c>
      <c r="M89" s="48">
        <v>0.004280513397039535</v>
      </c>
      <c r="N89" s="38">
        <v>205.138</v>
      </c>
      <c r="O89" s="38">
        <v>0.8780959572418962</v>
      </c>
      <c r="P89" s="38">
        <v>256.83080382237205</v>
      </c>
      <c r="Q89" s="41">
        <v>52.68575743451377</v>
      </c>
    </row>
    <row r="90" spans="1:17" s="14" customFormat="1" ht="12.75" customHeight="1">
      <c r="A90" s="342"/>
      <c r="B90" s="67" t="s">
        <v>379</v>
      </c>
      <c r="C90" s="23" t="s">
        <v>374</v>
      </c>
      <c r="D90" s="18">
        <v>6</v>
      </c>
      <c r="E90" s="18">
        <v>1956</v>
      </c>
      <c r="F90" s="47">
        <v>6.692</v>
      </c>
      <c r="G90" s="47">
        <v>0.4168</v>
      </c>
      <c r="H90" s="47">
        <v>0.96</v>
      </c>
      <c r="I90" s="47">
        <v>5.3152</v>
      </c>
      <c r="J90" s="47">
        <v>327.26</v>
      </c>
      <c r="K90" s="47">
        <v>5.3152</v>
      </c>
      <c r="L90" s="47">
        <v>1237.47</v>
      </c>
      <c r="M90" s="48">
        <v>0.004295215237541112</v>
      </c>
      <c r="N90" s="38">
        <v>286</v>
      </c>
      <c r="O90" s="38">
        <v>1.228431557936758</v>
      </c>
      <c r="P90" s="38">
        <v>257.71291425246665</v>
      </c>
      <c r="Q90" s="41">
        <v>73.70589347620546</v>
      </c>
    </row>
    <row r="91" spans="1:17" s="14" customFormat="1" ht="12.75" customHeight="1">
      <c r="A91" s="342"/>
      <c r="B91" s="67" t="s">
        <v>278</v>
      </c>
      <c r="C91" s="83" t="s">
        <v>251</v>
      </c>
      <c r="D91" s="20">
        <v>10</v>
      </c>
      <c r="E91" s="20">
        <v>1999</v>
      </c>
      <c r="F91" s="42">
        <v>5.4651</v>
      </c>
      <c r="G91" s="42">
        <v>0</v>
      </c>
      <c r="H91" s="42">
        <v>0</v>
      </c>
      <c r="I91" s="42">
        <v>5.4651</v>
      </c>
      <c r="J91" s="42">
        <v>1261.9</v>
      </c>
      <c r="K91" s="42">
        <v>5.4651</v>
      </c>
      <c r="L91" s="42">
        <v>1261.9</v>
      </c>
      <c r="M91" s="43">
        <v>0.00433085030509549</v>
      </c>
      <c r="N91" s="36">
        <v>281.002</v>
      </c>
      <c r="O91" s="36">
        <v>1.216977597432443</v>
      </c>
      <c r="P91" s="36">
        <v>259.85101830572944</v>
      </c>
      <c r="Q91" s="44">
        <v>73.01865584594658</v>
      </c>
    </row>
    <row r="92" spans="1:17" s="14" customFormat="1" ht="12" customHeight="1">
      <c r="A92" s="342"/>
      <c r="B92" s="67" t="s">
        <v>173</v>
      </c>
      <c r="C92" s="82" t="s">
        <v>626</v>
      </c>
      <c r="D92" s="18">
        <v>30</v>
      </c>
      <c r="E92" s="18">
        <v>1967</v>
      </c>
      <c r="F92" s="47">
        <v>15.023</v>
      </c>
      <c r="G92" s="47">
        <v>3.468</v>
      </c>
      <c r="H92" s="47">
        <v>4.8</v>
      </c>
      <c r="I92" s="47">
        <v>6.755</v>
      </c>
      <c r="J92" s="47">
        <v>1550</v>
      </c>
      <c r="K92" s="47">
        <v>6.755</v>
      </c>
      <c r="L92" s="47">
        <v>1550</v>
      </c>
      <c r="M92" s="48">
        <v>0.004358064516129032</v>
      </c>
      <c r="N92" s="38">
        <v>264.87</v>
      </c>
      <c r="O92" s="38">
        <v>1.1543205483870966</v>
      </c>
      <c r="P92" s="38">
        <v>261.4838709677419</v>
      </c>
      <c r="Q92" s="41">
        <v>69.2592329032258</v>
      </c>
    </row>
    <row r="93" spans="1:17" s="14" customFormat="1" ht="12.75" customHeight="1">
      <c r="A93" s="342"/>
      <c r="B93" s="67" t="s">
        <v>71</v>
      </c>
      <c r="C93" s="23" t="s">
        <v>49</v>
      </c>
      <c r="D93" s="18">
        <v>51</v>
      </c>
      <c r="E93" s="18">
        <v>2005</v>
      </c>
      <c r="F93" s="47">
        <v>23.93</v>
      </c>
      <c r="G93" s="47">
        <v>6.55452</v>
      </c>
      <c r="H93" s="47">
        <v>3.84748</v>
      </c>
      <c r="I93" s="47">
        <v>13.527999999999999</v>
      </c>
      <c r="J93" s="47">
        <v>3073.94</v>
      </c>
      <c r="K93" s="47">
        <v>13.209905359245788</v>
      </c>
      <c r="L93" s="47">
        <v>3001.66</v>
      </c>
      <c r="M93" s="48">
        <v>0.004400866640207681</v>
      </c>
      <c r="N93" s="38">
        <v>281.329</v>
      </c>
      <c r="O93" s="38">
        <v>1.2380914110229868</v>
      </c>
      <c r="P93" s="38">
        <v>264.0519984124609</v>
      </c>
      <c r="Q93" s="41">
        <v>74.2854846613792</v>
      </c>
    </row>
    <row r="94" spans="1:17" s="14" customFormat="1" ht="12.75" customHeight="1">
      <c r="A94" s="342"/>
      <c r="B94" s="68" t="s">
        <v>761</v>
      </c>
      <c r="C94" s="23" t="s">
        <v>772</v>
      </c>
      <c r="D94" s="18">
        <v>54</v>
      </c>
      <c r="E94" s="18">
        <v>1980</v>
      </c>
      <c r="F94" s="47">
        <v>34.107</v>
      </c>
      <c r="G94" s="47">
        <v>12.328</v>
      </c>
      <c r="H94" s="47">
        <v>8.64</v>
      </c>
      <c r="I94" s="47">
        <v>13.139</v>
      </c>
      <c r="J94" s="47">
        <v>2975.69</v>
      </c>
      <c r="K94" s="47">
        <v>13.139</v>
      </c>
      <c r="L94" s="47">
        <v>2975.69</v>
      </c>
      <c r="M94" s="48">
        <v>0.00441544650148369</v>
      </c>
      <c r="N94" s="38">
        <v>250.92</v>
      </c>
      <c r="O94" s="38">
        <v>1.1079238361522874</v>
      </c>
      <c r="P94" s="38">
        <v>264.9267900890214</v>
      </c>
      <c r="Q94" s="41">
        <v>66.47543016913724</v>
      </c>
    </row>
    <row r="95" spans="1:17" s="14" customFormat="1" ht="12.75" customHeight="1">
      <c r="A95" s="342"/>
      <c r="B95" s="68" t="s">
        <v>760</v>
      </c>
      <c r="C95" s="23" t="s">
        <v>720</v>
      </c>
      <c r="D95" s="18">
        <v>75</v>
      </c>
      <c r="E95" s="18" t="s">
        <v>47</v>
      </c>
      <c r="F95" s="47">
        <v>34.637</v>
      </c>
      <c r="G95" s="47">
        <v>7.685</v>
      </c>
      <c r="H95" s="47">
        <v>11.84</v>
      </c>
      <c r="I95" s="47">
        <v>15.112</v>
      </c>
      <c r="J95" s="47">
        <v>3389.14</v>
      </c>
      <c r="K95" s="47">
        <v>15.112</v>
      </c>
      <c r="L95" s="47">
        <v>3389.14</v>
      </c>
      <c r="M95" s="48">
        <v>0.004458948287766218</v>
      </c>
      <c r="N95" s="38">
        <v>330.16</v>
      </c>
      <c r="O95" s="38">
        <v>1.4721663666888947</v>
      </c>
      <c r="P95" s="38">
        <v>267.5368972659731</v>
      </c>
      <c r="Q95" s="41">
        <v>88.32998200133369</v>
      </c>
    </row>
    <row r="96" spans="1:17" s="14" customFormat="1" ht="12.75" customHeight="1">
      <c r="A96" s="342"/>
      <c r="B96" s="67" t="s">
        <v>278</v>
      </c>
      <c r="C96" s="83" t="s">
        <v>252</v>
      </c>
      <c r="D96" s="20">
        <v>34</v>
      </c>
      <c r="E96" s="20">
        <v>2001</v>
      </c>
      <c r="F96" s="42">
        <v>17.64</v>
      </c>
      <c r="G96" s="42">
        <v>4.734547</v>
      </c>
      <c r="H96" s="42">
        <v>5.068652</v>
      </c>
      <c r="I96" s="42">
        <v>7.8368</v>
      </c>
      <c r="J96" s="42">
        <v>1747.92</v>
      </c>
      <c r="K96" s="42">
        <v>7.8368</v>
      </c>
      <c r="L96" s="42">
        <v>1747.92</v>
      </c>
      <c r="M96" s="43">
        <v>0.004483500389033823</v>
      </c>
      <c r="N96" s="36">
        <v>281.002</v>
      </c>
      <c r="O96" s="36">
        <v>1.2598725763192824</v>
      </c>
      <c r="P96" s="36">
        <v>269.0100233420294</v>
      </c>
      <c r="Q96" s="44">
        <v>75.59235457915695</v>
      </c>
    </row>
    <row r="97" spans="1:17" s="14" customFormat="1" ht="12.75" customHeight="1">
      <c r="A97" s="342"/>
      <c r="B97" s="67" t="s">
        <v>413</v>
      </c>
      <c r="C97" s="91" t="s">
        <v>414</v>
      </c>
      <c r="D97" s="76">
        <v>21</v>
      </c>
      <c r="E97" s="76">
        <v>2010</v>
      </c>
      <c r="F97" s="77">
        <v>7.843</v>
      </c>
      <c r="G97" s="77">
        <v>1.377</v>
      </c>
      <c r="H97" s="77">
        <v>1.92</v>
      </c>
      <c r="I97" s="77">
        <v>4.545999999999999</v>
      </c>
      <c r="J97" s="77">
        <v>1013.26</v>
      </c>
      <c r="K97" s="77">
        <v>4.545999999999999</v>
      </c>
      <c r="L97" s="77">
        <v>1013.26</v>
      </c>
      <c r="M97" s="78">
        <v>0.004486508892090874</v>
      </c>
      <c r="N97" s="79">
        <v>307.271</v>
      </c>
      <c r="O97" s="79">
        <v>1.3785740737816552</v>
      </c>
      <c r="P97" s="79">
        <v>269.19053352545245</v>
      </c>
      <c r="Q97" s="80">
        <v>82.7144444268993</v>
      </c>
    </row>
    <row r="98" spans="1:17" s="14" customFormat="1" ht="12.75" customHeight="1">
      <c r="A98" s="342"/>
      <c r="B98" s="68" t="s">
        <v>719</v>
      </c>
      <c r="C98" s="23" t="s">
        <v>690</v>
      </c>
      <c r="D98" s="18">
        <v>22</v>
      </c>
      <c r="E98" s="18" t="s">
        <v>47</v>
      </c>
      <c r="F98" s="69">
        <v>6.965</v>
      </c>
      <c r="G98" s="69">
        <v>0.995</v>
      </c>
      <c r="H98" s="69">
        <v>2.52</v>
      </c>
      <c r="I98" s="69">
        <v>3.45</v>
      </c>
      <c r="J98" s="47">
        <v>892</v>
      </c>
      <c r="K98" s="69">
        <v>2.841</v>
      </c>
      <c r="L98" s="47">
        <v>626.12</v>
      </c>
      <c r="M98" s="70">
        <v>0.004537468855810388</v>
      </c>
      <c r="N98" s="71">
        <v>200.8</v>
      </c>
      <c r="O98" s="72">
        <v>0.911123746246726</v>
      </c>
      <c r="P98" s="72">
        <v>272.2481313486233</v>
      </c>
      <c r="Q98" s="73">
        <v>54.667424774803564</v>
      </c>
    </row>
    <row r="99" spans="1:17" s="14" customFormat="1" ht="12.75" customHeight="1">
      <c r="A99" s="342"/>
      <c r="B99" s="67" t="s">
        <v>35</v>
      </c>
      <c r="C99" s="23" t="s">
        <v>216</v>
      </c>
      <c r="D99" s="18">
        <v>40</v>
      </c>
      <c r="E99" s="18">
        <v>1990</v>
      </c>
      <c r="F99" s="47">
        <v>22.033</v>
      </c>
      <c r="G99" s="47">
        <v>4.914</v>
      </c>
      <c r="H99" s="47">
        <v>6.4</v>
      </c>
      <c r="I99" s="47">
        <v>10.719</v>
      </c>
      <c r="J99" s="47">
        <v>2359.96</v>
      </c>
      <c r="K99" s="47">
        <v>10.719</v>
      </c>
      <c r="L99" s="47">
        <v>2359.96</v>
      </c>
      <c r="M99" s="48">
        <v>0.004542026136036203</v>
      </c>
      <c r="N99" s="38">
        <v>192.2</v>
      </c>
      <c r="O99" s="38">
        <v>0.8729774233461582</v>
      </c>
      <c r="P99" s="38">
        <v>272.52156816217223</v>
      </c>
      <c r="Q99" s="41">
        <v>52.3786454007695</v>
      </c>
    </row>
    <row r="100" spans="1:17" s="14" customFormat="1" ht="12.75" customHeight="1">
      <c r="A100" s="342"/>
      <c r="B100" s="67" t="s">
        <v>413</v>
      </c>
      <c r="C100" s="91" t="s">
        <v>415</v>
      </c>
      <c r="D100" s="76">
        <v>14</v>
      </c>
      <c r="E100" s="76">
        <v>2011</v>
      </c>
      <c r="F100" s="77">
        <v>6.043</v>
      </c>
      <c r="G100" s="77">
        <v>0.651015</v>
      </c>
      <c r="H100" s="77">
        <v>3.04</v>
      </c>
      <c r="I100" s="77">
        <v>2.351985</v>
      </c>
      <c r="J100" s="77">
        <v>517.4</v>
      </c>
      <c r="K100" s="77">
        <v>2.351985</v>
      </c>
      <c r="L100" s="77">
        <v>517.4</v>
      </c>
      <c r="M100" s="78">
        <v>0.0045457769617317356</v>
      </c>
      <c r="N100" s="79">
        <v>307.271</v>
      </c>
      <c r="O100" s="79">
        <v>1.3967854328082723</v>
      </c>
      <c r="P100" s="79">
        <v>272.7466177039041</v>
      </c>
      <c r="Q100" s="80">
        <v>83.80712596849634</v>
      </c>
    </row>
    <row r="101" spans="1:17" s="14" customFormat="1" ht="12.75" customHeight="1">
      <c r="A101" s="342"/>
      <c r="B101" s="67" t="s">
        <v>109</v>
      </c>
      <c r="C101" s="23" t="s">
        <v>229</v>
      </c>
      <c r="D101" s="18">
        <v>30</v>
      </c>
      <c r="E101" s="18">
        <v>2009</v>
      </c>
      <c r="F101" s="47">
        <v>14.846</v>
      </c>
      <c r="G101" s="47">
        <v>5.15606</v>
      </c>
      <c r="H101" s="47">
        <v>2.4</v>
      </c>
      <c r="I101" s="47">
        <v>7.2899400000000005</v>
      </c>
      <c r="J101" s="47">
        <v>1599.95</v>
      </c>
      <c r="K101" s="47">
        <v>7.2899400000000005</v>
      </c>
      <c r="L101" s="47">
        <v>1599.95</v>
      </c>
      <c r="M101" s="48">
        <v>0.00455635488609019</v>
      </c>
      <c r="N101" s="38">
        <v>239.364</v>
      </c>
      <c r="O101" s="38">
        <v>1.0906273309540924</v>
      </c>
      <c r="P101" s="38">
        <v>273.3812931654114</v>
      </c>
      <c r="Q101" s="41">
        <v>65.43763985724554</v>
      </c>
    </row>
    <row r="102" spans="1:17" s="14" customFormat="1" ht="12.75" customHeight="1">
      <c r="A102" s="342"/>
      <c r="B102" s="67" t="s">
        <v>412</v>
      </c>
      <c r="C102" s="91" t="s">
        <v>404</v>
      </c>
      <c r="D102" s="76">
        <v>50</v>
      </c>
      <c r="E102" s="76">
        <v>1973</v>
      </c>
      <c r="F102" s="77">
        <v>23.707</v>
      </c>
      <c r="G102" s="77">
        <v>3.728559</v>
      </c>
      <c r="H102" s="77">
        <v>8.01</v>
      </c>
      <c r="I102" s="77">
        <v>11.968437999999999</v>
      </c>
      <c r="J102" s="77">
        <v>2622.52</v>
      </c>
      <c r="K102" s="77">
        <v>11.968437999999999</v>
      </c>
      <c r="L102" s="77">
        <v>2622.52</v>
      </c>
      <c r="M102" s="78">
        <v>0.004563716577947928</v>
      </c>
      <c r="N102" s="79">
        <v>235.113</v>
      </c>
      <c r="O102" s="79">
        <v>1.0729890957910713</v>
      </c>
      <c r="P102" s="79">
        <v>273.8229946768757</v>
      </c>
      <c r="Q102" s="80">
        <v>64.37934574746427</v>
      </c>
    </row>
    <row r="103" spans="1:17" s="14" customFormat="1" ht="12.75" customHeight="1">
      <c r="A103" s="342"/>
      <c r="B103" s="68" t="s">
        <v>761</v>
      </c>
      <c r="C103" s="23" t="s">
        <v>773</v>
      </c>
      <c r="D103" s="18">
        <v>45</v>
      </c>
      <c r="E103" s="18">
        <v>1976</v>
      </c>
      <c r="F103" s="47">
        <v>21.604</v>
      </c>
      <c r="G103" s="47">
        <v>3.768</v>
      </c>
      <c r="H103" s="47">
        <v>7.2</v>
      </c>
      <c r="I103" s="47">
        <v>10.636</v>
      </c>
      <c r="J103" s="47">
        <v>2309.13</v>
      </c>
      <c r="K103" s="47">
        <v>10.636</v>
      </c>
      <c r="L103" s="47">
        <v>2309.13</v>
      </c>
      <c r="M103" s="48">
        <v>0.004606063755613585</v>
      </c>
      <c r="N103" s="38">
        <v>250.92</v>
      </c>
      <c r="O103" s="38">
        <v>1.1557535175585607</v>
      </c>
      <c r="P103" s="38">
        <v>276.3638253368151</v>
      </c>
      <c r="Q103" s="41">
        <v>69.34521105351365</v>
      </c>
    </row>
    <row r="104" spans="1:17" s="14" customFormat="1" ht="12.75" customHeight="1">
      <c r="A104" s="342"/>
      <c r="B104" s="67" t="s">
        <v>278</v>
      </c>
      <c r="C104" s="83" t="s">
        <v>253</v>
      </c>
      <c r="D104" s="20">
        <v>30</v>
      </c>
      <c r="E104" s="20">
        <v>1973</v>
      </c>
      <c r="F104" s="42">
        <v>15.97</v>
      </c>
      <c r="G104" s="42">
        <v>3.8301</v>
      </c>
      <c r="H104" s="42">
        <v>4.8</v>
      </c>
      <c r="I104" s="42">
        <v>7.3399</v>
      </c>
      <c r="J104" s="42">
        <v>1569.45</v>
      </c>
      <c r="K104" s="42">
        <v>7.3399</v>
      </c>
      <c r="L104" s="42">
        <v>1569.45</v>
      </c>
      <c r="M104" s="43">
        <v>0.004676733887667654</v>
      </c>
      <c r="N104" s="36">
        <v>281.002</v>
      </c>
      <c r="O104" s="36">
        <v>1.3141715759023862</v>
      </c>
      <c r="P104" s="36">
        <v>280.6040332600593</v>
      </c>
      <c r="Q104" s="44">
        <v>78.85029455414319</v>
      </c>
    </row>
    <row r="105" spans="1:17" s="14" customFormat="1" ht="12.75" customHeight="1">
      <c r="A105" s="342"/>
      <c r="B105" s="68" t="s">
        <v>761</v>
      </c>
      <c r="C105" s="23" t="s">
        <v>774</v>
      </c>
      <c r="D105" s="18">
        <v>51</v>
      </c>
      <c r="E105" s="18">
        <v>2007</v>
      </c>
      <c r="F105" s="47">
        <v>21.939</v>
      </c>
      <c r="G105" s="47">
        <v>8.182</v>
      </c>
      <c r="H105" s="47">
        <v>0</v>
      </c>
      <c r="I105" s="47">
        <v>13.757</v>
      </c>
      <c r="J105" s="47">
        <v>2938.88</v>
      </c>
      <c r="K105" s="47">
        <v>13.757</v>
      </c>
      <c r="L105" s="47">
        <v>2938.88</v>
      </c>
      <c r="M105" s="48">
        <v>0.004681034952090592</v>
      </c>
      <c r="N105" s="38">
        <v>250.92</v>
      </c>
      <c r="O105" s="38">
        <v>1.1745652901785713</v>
      </c>
      <c r="P105" s="38">
        <v>280.8620971254355</v>
      </c>
      <c r="Q105" s="41">
        <v>70.47391741071428</v>
      </c>
    </row>
    <row r="106" spans="1:17" s="14" customFormat="1" ht="12.75" customHeight="1">
      <c r="A106" s="342"/>
      <c r="B106" s="67" t="s">
        <v>35</v>
      </c>
      <c r="C106" s="23" t="s">
        <v>217</v>
      </c>
      <c r="D106" s="18">
        <v>50</v>
      </c>
      <c r="E106" s="18">
        <v>1980</v>
      </c>
      <c r="F106" s="47">
        <v>25.049</v>
      </c>
      <c r="G106" s="47">
        <v>5.196</v>
      </c>
      <c r="H106" s="47">
        <v>7.92</v>
      </c>
      <c r="I106" s="47">
        <v>11.933</v>
      </c>
      <c r="J106" s="47">
        <v>2544.91</v>
      </c>
      <c r="K106" s="47">
        <v>11.933</v>
      </c>
      <c r="L106" s="47">
        <v>2544.91</v>
      </c>
      <c r="M106" s="48">
        <v>0.004688967389809463</v>
      </c>
      <c r="N106" s="38">
        <v>192.2</v>
      </c>
      <c r="O106" s="38">
        <v>0.9012195323213787</v>
      </c>
      <c r="P106" s="38">
        <v>281.33804338856777</v>
      </c>
      <c r="Q106" s="41">
        <v>54.07317193928272</v>
      </c>
    </row>
    <row r="107" spans="1:17" s="14" customFormat="1" ht="12.75" customHeight="1">
      <c r="A107" s="342"/>
      <c r="B107" s="67" t="s">
        <v>173</v>
      </c>
      <c r="C107" s="82" t="s">
        <v>627</v>
      </c>
      <c r="D107" s="18">
        <v>90</v>
      </c>
      <c r="E107" s="18">
        <v>1967</v>
      </c>
      <c r="F107" s="47">
        <v>46.864</v>
      </c>
      <c r="G107" s="47">
        <v>11.373</v>
      </c>
      <c r="H107" s="47">
        <v>14.4</v>
      </c>
      <c r="I107" s="47">
        <v>21.091</v>
      </c>
      <c r="J107" s="47">
        <v>4485</v>
      </c>
      <c r="K107" s="47">
        <v>21.091</v>
      </c>
      <c r="L107" s="47">
        <v>4485</v>
      </c>
      <c r="M107" s="48">
        <v>0.004702564102564102</v>
      </c>
      <c r="N107" s="38">
        <v>264.87</v>
      </c>
      <c r="O107" s="38">
        <v>1.2455681538461538</v>
      </c>
      <c r="P107" s="38">
        <v>282.15384615384613</v>
      </c>
      <c r="Q107" s="41">
        <v>74.73408923076923</v>
      </c>
    </row>
    <row r="108" spans="1:17" s="14" customFormat="1" ht="12.75" customHeight="1">
      <c r="A108" s="342"/>
      <c r="B108" s="67" t="s">
        <v>71</v>
      </c>
      <c r="C108" s="23" t="s">
        <v>50</v>
      </c>
      <c r="D108" s="18">
        <v>39</v>
      </c>
      <c r="E108" s="18">
        <v>2007</v>
      </c>
      <c r="F108" s="47">
        <v>17.77</v>
      </c>
      <c r="G108" s="47">
        <v>6.324</v>
      </c>
      <c r="H108" s="47">
        <v>0.216</v>
      </c>
      <c r="I108" s="47">
        <v>11.23</v>
      </c>
      <c r="J108" s="47">
        <v>2368.78</v>
      </c>
      <c r="K108" s="47">
        <v>11.23</v>
      </c>
      <c r="L108" s="47">
        <v>2368.78</v>
      </c>
      <c r="M108" s="48">
        <v>0.004740837055361832</v>
      </c>
      <c r="N108" s="38">
        <v>281.329</v>
      </c>
      <c r="O108" s="38">
        <v>1.3337349479478888</v>
      </c>
      <c r="P108" s="38">
        <v>284.45022332170987</v>
      </c>
      <c r="Q108" s="41">
        <v>80.02409687687332</v>
      </c>
    </row>
    <row r="109" spans="1:17" s="14" customFormat="1" ht="12.75" customHeight="1">
      <c r="A109" s="342"/>
      <c r="B109" s="68" t="s">
        <v>761</v>
      </c>
      <c r="C109" s="23" t="s">
        <v>775</v>
      </c>
      <c r="D109" s="18">
        <v>60</v>
      </c>
      <c r="E109" s="18">
        <v>1970</v>
      </c>
      <c r="F109" s="47">
        <v>29.06</v>
      </c>
      <c r="G109" s="47">
        <v>5.873</v>
      </c>
      <c r="H109" s="47">
        <v>9.6</v>
      </c>
      <c r="I109" s="47">
        <v>13.587</v>
      </c>
      <c r="J109" s="47">
        <v>2814.04</v>
      </c>
      <c r="K109" s="47">
        <v>13.587</v>
      </c>
      <c r="L109" s="47">
        <v>2814.04</v>
      </c>
      <c r="M109" s="48">
        <v>0.004828289576551861</v>
      </c>
      <c r="N109" s="38">
        <v>250.92</v>
      </c>
      <c r="O109" s="38">
        <v>1.211514420548393</v>
      </c>
      <c r="P109" s="38">
        <v>289.6973745931117</v>
      </c>
      <c r="Q109" s="41">
        <v>72.69086523290358</v>
      </c>
    </row>
    <row r="110" spans="1:17" s="14" customFormat="1" ht="12.75" customHeight="1">
      <c r="A110" s="342"/>
      <c r="B110" s="68" t="s">
        <v>922</v>
      </c>
      <c r="C110" s="23" t="s">
        <v>891</v>
      </c>
      <c r="D110" s="18">
        <v>45</v>
      </c>
      <c r="E110" s="18">
        <v>2008</v>
      </c>
      <c r="F110" s="47">
        <v>17.5</v>
      </c>
      <c r="G110" s="47">
        <v>5.865</v>
      </c>
      <c r="H110" s="47">
        <v>0</v>
      </c>
      <c r="I110" s="47">
        <v>11.635</v>
      </c>
      <c r="J110" s="47">
        <v>2532.31</v>
      </c>
      <c r="K110" s="47">
        <v>10.7923</v>
      </c>
      <c r="L110" s="47">
        <v>2232.4</v>
      </c>
      <c r="M110" s="48">
        <f>K110/L110</f>
        <v>0.004834393477871349</v>
      </c>
      <c r="N110" s="38">
        <v>256.368</v>
      </c>
      <c r="O110" s="38">
        <f>M110*N110</f>
        <v>1.2393837871349218</v>
      </c>
      <c r="P110" s="38">
        <f>M110*60*1000</f>
        <v>290.0636086722809</v>
      </c>
      <c r="Q110" s="41">
        <f>P110*N110/1000</f>
        <v>74.3630272280953</v>
      </c>
    </row>
    <row r="111" spans="1:17" s="14" customFormat="1" ht="12.75" customHeight="1">
      <c r="A111" s="342"/>
      <c r="B111" s="67" t="s">
        <v>34</v>
      </c>
      <c r="C111" s="23" t="s">
        <v>584</v>
      </c>
      <c r="D111" s="18">
        <v>11</v>
      </c>
      <c r="E111" s="18">
        <v>2011</v>
      </c>
      <c r="F111" s="47">
        <v>708.6</v>
      </c>
      <c r="G111" s="47">
        <v>0.613626</v>
      </c>
      <c r="H111" s="47">
        <v>1.76</v>
      </c>
      <c r="I111" s="47">
        <v>3.152375</v>
      </c>
      <c r="J111" s="47">
        <v>708.61</v>
      </c>
      <c r="K111" s="47">
        <v>3.152375</v>
      </c>
      <c r="L111" s="47">
        <v>639.12</v>
      </c>
      <c r="M111" s="48">
        <v>0.0048356291877206465</v>
      </c>
      <c r="N111" s="38">
        <v>305.31</v>
      </c>
      <c r="O111" s="38">
        <v>1.4763659473029906</v>
      </c>
      <c r="P111" s="38">
        <v>290.1377512632388</v>
      </c>
      <c r="Q111" s="41">
        <v>88.58195683817944</v>
      </c>
    </row>
    <row r="112" spans="1:17" s="14" customFormat="1" ht="12.75" customHeight="1">
      <c r="A112" s="342"/>
      <c r="B112" s="67" t="s">
        <v>412</v>
      </c>
      <c r="C112" s="91" t="s">
        <v>405</v>
      </c>
      <c r="D112" s="76">
        <v>32</v>
      </c>
      <c r="E112" s="76">
        <v>1973</v>
      </c>
      <c r="F112" s="77">
        <v>15.758</v>
      </c>
      <c r="G112" s="77">
        <v>2.120886</v>
      </c>
      <c r="H112" s="77">
        <v>5.13</v>
      </c>
      <c r="I112" s="77">
        <v>8.507112</v>
      </c>
      <c r="J112" s="77">
        <v>1758.16</v>
      </c>
      <c r="K112" s="77">
        <v>8.507112</v>
      </c>
      <c r="L112" s="77">
        <v>1758.16</v>
      </c>
      <c r="M112" s="78">
        <v>0.004838644946990035</v>
      </c>
      <c r="N112" s="79">
        <v>235.113</v>
      </c>
      <c r="O112" s="79">
        <v>1.137628329421668</v>
      </c>
      <c r="P112" s="79">
        <v>290.3186968194021</v>
      </c>
      <c r="Q112" s="80">
        <v>68.25769976530009</v>
      </c>
    </row>
    <row r="113" spans="1:17" s="14" customFormat="1" ht="12.75" customHeight="1">
      <c r="A113" s="342"/>
      <c r="B113" s="68" t="s">
        <v>922</v>
      </c>
      <c r="C113" s="23" t="s">
        <v>890</v>
      </c>
      <c r="D113" s="18">
        <v>45</v>
      </c>
      <c r="E113" s="18">
        <v>2008</v>
      </c>
      <c r="F113" s="47">
        <v>17.5</v>
      </c>
      <c r="G113" s="47">
        <v>5.865</v>
      </c>
      <c r="H113" s="47"/>
      <c r="I113" s="47">
        <v>11.635</v>
      </c>
      <c r="J113" s="47">
        <v>2532.31</v>
      </c>
      <c r="K113" s="47">
        <v>10.7923</v>
      </c>
      <c r="L113" s="47">
        <v>2223.24</v>
      </c>
      <c r="M113" s="48">
        <f>K113/L113</f>
        <v>0.004854311725229845</v>
      </c>
      <c r="N113" s="38">
        <v>256.368</v>
      </c>
      <c r="O113" s="38">
        <f>M113*N113</f>
        <v>1.244490188373725</v>
      </c>
      <c r="P113" s="38">
        <f>M113*60*1000</f>
        <v>291.2587035137907</v>
      </c>
      <c r="Q113" s="41">
        <f>P113*N113/1000</f>
        <v>74.6694113024235</v>
      </c>
    </row>
    <row r="114" spans="1:17" s="14" customFormat="1" ht="12.75" customHeight="1">
      <c r="A114" s="342"/>
      <c r="B114" s="67" t="s">
        <v>90</v>
      </c>
      <c r="C114" s="23" t="s">
        <v>547</v>
      </c>
      <c r="D114" s="18">
        <v>20</v>
      </c>
      <c r="E114" s="18" t="s">
        <v>47</v>
      </c>
      <c r="F114" s="85">
        <v>10.578</v>
      </c>
      <c r="G114" s="47">
        <v>2.2389</v>
      </c>
      <c r="H114" s="47">
        <v>3.2</v>
      </c>
      <c r="I114" s="47">
        <v>5.1391</v>
      </c>
      <c r="J114" s="47">
        <v>1053.14</v>
      </c>
      <c r="K114" s="47">
        <v>5.1391</v>
      </c>
      <c r="L114" s="47">
        <v>1053.14</v>
      </c>
      <c r="M114" s="48">
        <v>0.004879788062365877</v>
      </c>
      <c r="N114" s="87">
        <v>168.8</v>
      </c>
      <c r="O114" s="38">
        <v>0.8237082249273601</v>
      </c>
      <c r="P114" s="38">
        <v>292.7872837419526</v>
      </c>
      <c r="Q114" s="41">
        <v>49.4224934956416</v>
      </c>
    </row>
    <row r="115" spans="1:17" s="14" customFormat="1" ht="12.75" customHeight="1">
      <c r="A115" s="342"/>
      <c r="B115" s="67" t="s">
        <v>90</v>
      </c>
      <c r="C115" s="23" t="s">
        <v>548</v>
      </c>
      <c r="D115" s="18">
        <v>17</v>
      </c>
      <c r="E115" s="18">
        <v>1996</v>
      </c>
      <c r="F115" s="85">
        <v>9.1539</v>
      </c>
      <c r="G115" s="47">
        <v>2.3469</v>
      </c>
      <c r="H115" s="47">
        <v>1.36</v>
      </c>
      <c r="I115" s="47">
        <v>5.447</v>
      </c>
      <c r="J115" s="47">
        <v>1114.7</v>
      </c>
      <c r="K115" s="47">
        <v>5.447</v>
      </c>
      <c r="L115" s="47">
        <v>1114.7</v>
      </c>
      <c r="M115" s="48">
        <v>0.004886516551538531</v>
      </c>
      <c r="N115" s="87">
        <v>168.8</v>
      </c>
      <c r="O115" s="38">
        <v>0.824843993899704</v>
      </c>
      <c r="P115" s="38">
        <v>293.1909930923118</v>
      </c>
      <c r="Q115" s="41">
        <v>49.49063963398224</v>
      </c>
    </row>
    <row r="116" spans="1:17" s="14" customFormat="1" ht="12.75" customHeight="1">
      <c r="A116" s="342"/>
      <c r="B116" s="67" t="s">
        <v>412</v>
      </c>
      <c r="C116" s="91" t="s">
        <v>406</v>
      </c>
      <c r="D116" s="76">
        <v>29</v>
      </c>
      <c r="E116" s="76">
        <v>1987</v>
      </c>
      <c r="F116" s="77">
        <v>14.431</v>
      </c>
      <c r="G116" s="77">
        <v>2.511393</v>
      </c>
      <c r="H116" s="77">
        <v>4.8</v>
      </c>
      <c r="I116" s="77">
        <v>7.11961</v>
      </c>
      <c r="J116" s="77">
        <v>1510.61</v>
      </c>
      <c r="K116" s="77">
        <v>7.11961</v>
      </c>
      <c r="L116" s="77">
        <v>1454.7299999999998</v>
      </c>
      <c r="M116" s="78">
        <v>0.004894110934675164</v>
      </c>
      <c r="N116" s="79">
        <v>235.113</v>
      </c>
      <c r="O116" s="79">
        <v>1.1506691041842818</v>
      </c>
      <c r="P116" s="79">
        <v>293.64665608050984</v>
      </c>
      <c r="Q116" s="80">
        <v>69.04014625105691</v>
      </c>
    </row>
    <row r="117" spans="1:17" s="14" customFormat="1" ht="12.75" customHeight="1">
      <c r="A117" s="342"/>
      <c r="B117" s="68" t="s">
        <v>761</v>
      </c>
      <c r="C117" s="23" t="s">
        <v>776</v>
      </c>
      <c r="D117" s="18">
        <v>30</v>
      </c>
      <c r="E117" s="18">
        <v>1990</v>
      </c>
      <c r="F117" s="47">
        <v>16.1</v>
      </c>
      <c r="G117" s="47">
        <v>3.303</v>
      </c>
      <c r="H117" s="47">
        <v>4.8</v>
      </c>
      <c r="I117" s="47">
        <v>7.997</v>
      </c>
      <c r="J117" s="47">
        <v>1622.42</v>
      </c>
      <c r="K117" s="47">
        <v>7.997</v>
      </c>
      <c r="L117" s="47">
        <v>1622.42</v>
      </c>
      <c r="M117" s="48">
        <v>0.004929056594469989</v>
      </c>
      <c r="N117" s="38">
        <v>250.92</v>
      </c>
      <c r="O117" s="38">
        <v>1.2367988806844097</v>
      </c>
      <c r="P117" s="38">
        <v>295.74339566819935</v>
      </c>
      <c r="Q117" s="41">
        <v>74.20793284106459</v>
      </c>
    </row>
    <row r="118" spans="1:17" s="14" customFormat="1" ht="12.75" customHeight="1">
      <c r="A118" s="342"/>
      <c r="B118" s="68" t="s">
        <v>922</v>
      </c>
      <c r="C118" s="23" t="s">
        <v>892</v>
      </c>
      <c r="D118" s="18">
        <v>36</v>
      </c>
      <c r="E118" s="18">
        <v>2009</v>
      </c>
      <c r="F118" s="47">
        <v>3.83</v>
      </c>
      <c r="G118" s="47"/>
      <c r="H118" s="47"/>
      <c r="I118" s="47">
        <v>3.83</v>
      </c>
      <c r="J118" s="47">
        <v>2429.49</v>
      </c>
      <c r="K118" s="47">
        <v>0.9054</v>
      </c>
      <c r="L118" s="47">
        <v>183.64</v>
      </c>
      <c r="M118" s="48">
        <f>K118/L118</f>
        <v>0.0049302984099324765</v>
      </c>
      <c r="N118" s="38">
        <v>256.368</v>
      </c>
      <c r="O118" s="38">
        <f>M118*N118</f>
        <v>1.263970742757569</v>
      </c>
      <c r="P118" s="38">
        <f>M118*60*1000</f>
        <v>295.81790459594856</v>
      </c>
      <c r="Q118" s="41">
        <f>P118*N118/1000</f>
        <v>75.83824456545413</v>
      </c>
    </row>
    <row r="119" spans="1:17" s="14" customFormat="1" ht="12.75" customHeight="1">
      <c r="A119" s="342"/>
      <c r="B119" s="68" t="s">
        <v>998</v>
      </c>
      <c r="C119" s="23" t="s">
        <v>987</v>
      </c>
      <c r="D119" s="18">
        <v>5</v>
      </c>
      <c r="E119" s="18">
        <v>1983</v>
      </c>
      <c r="F119" s="47">
        <v>3.5</v>
      </c>
      <c r="G119" s="47">
        <v>0.41</v>
      </c>
      <c r="H119" s="47">
        <v>1.12</v>
      </c>
      <c r="I119" s="47">
        <v>1.97</v>
      </c>
      <c r="J119" s="47">
        <v>396</v>
      </c>
      <c r="K119" s="47">
        <v>1.97</v>
      </c>
      <c r="L119" s="47">
        <v>396</v>
      </c>
      <c r="M119" s="48">
        <f>I119/L119</f>
        <v>0.004974747474747475</v>
      </c>
      <c r="N119" s="38">
        <v>221.8</v>
      </c>
      <c r="O119" s="38">
        <f>M119*N119</f>
        <v>1.10339898989899</v>
      </c>
      <c r="P119" s="92">
        <f>M119*60*1000</f>
        <v>298.48484848484844</v>
      </c>
      <c r="Q119" s="41">
        <f>O119*60</f>
        <v>66.2039393939394</v>
      </c>
    </row>
    <row r="120" spans="1:17" s="14" customFormat="1" ht="22.5">
      <c r="A120" s="342"/>
      <c r="B120" s="67" t="s">
        <v>91</v>
      </c>
      <c r="C120" s="93" t="s">
        <v>624</v>
      </c>
      <c r="D120" s="94">
        <v>50</v>
      </c>
      <c r="E120" s="94" t="s">
        <v>587</v>
      </c>
      <c r="F120" s="95">
        <v>24.5</v>
      </c>
      <c r="G120" s="95">
        <v>3.691</v>
      </c>
      <c r="H120" s="95">
        <v>7.84</v>
      </c>
      <c r="I120" s="95">
        <v>12.969</v>
      </c>
      <c r="J120" s="95">
        <v>2586.98</v>
      </c>
      <c r="K120" s="95">
        <v>12.969</v>
      </c>
      <c r="L120" s="95">
        <v>2586.98</v>
      </c>
      <c r="M120" s="96">
        <v>0.005013181392975593</v>
      </c>
      <c r="N120" s="97">
        <v>207.86</v>
      </c>
      <c r="O120" s="97">
        <v>1.042039884343907</v>
      </c>
      <c r="P120" s="97">
        <v>300.7908835785356</v>
      </c>
      <c r="Q120" s="98">
        <v>62.522393060634414</v>
      </c>
    </row>
    <row r="121" spans="1:17" s="14" customFormat="1" ht="12.75" customHeight="1">
      <c r="A121" s="342"/>
      <c r="B121" s="67" t="s">
        <v>71</v>
      </c>
      <c r="C121" s="23" t="s">
        <v>48</v>
      </c>
      <c r="D121" s="18">
        <v>22</v>
      </c>
      <c r="E121" s="18">
        <v>2006</v>
      </c>
      <c r="F121" s="47">
        <v>14.02</v>
      </c>
      <c r="G121" s="47">
        <v>5.24076</v>
      </c>
      <c r="H121" s="47">
        <v>0.11294</v>
      </c>
      <c r="I121" s="47">
        <v>8.6663</v>
      </c>
      <c r="J121" s="47">
        <v>1698.17</v>
      </c>
      <c r="K121" s="47">
        <v>8.6663</v>
      </c>
      <c r="L121" s="47">
        <v>1698.17</v>
      </c>
      <c r="M121" s="48">
        <v>0.005103317100172538</v>
      </c>
      <c r="N121" s="38">
        <v>281.329</v>
      </c>
      <c r="O121" s="38">
        <v>1.43571109647444</v>
      </c>
      <c r="P121" s="38">
        <v>306.1990260103523</v>
      </c>
      <c r="Q121" s="41">
        <v>86.14266578846642</v>
      </c>
    </row>
    <row r="122" spans="1:17" s="14" customFormat="1" ht="12.75" customHeight="1">
      <c r="A122" s="342"/>
      <c r="B122" s="68" t="s">
        <v>999</v>
      </c>
      <c r="C122" s="23" t="s">
        <v>1010</v>
      </c>
      <c r="D122" s="18">
        <v>75</v>
      </c>
      <c r="E122" s="18" t="s">
        <v>47</v>
      </c>
      <c r="F122" s="47">
        <f>G122+H122+I122</f>
        <v>38.515003</v>
      </c>
      <c r="G122" s="47">
        <v>5.508</v>
      </c>
      <c r="H122" s="47">
        <v>12</v>
      </c>
      <c r="I122" s="47">
        <v>21.007003</v>
      </c>
      <c r="J122" s="47">
        <v>4062.96</v>
      </c>
      <c r="K122" s="47">
        <v>21.007003</v>
      </c>
      <c r="L122" s="47">
        <v>4062.96</v>
      </c>
      <c r="M122" s="48">
        <f>K122/L122</f>
        <v>0.005170369139740485</v>
      </c>
      <c r="N122" s="38">
        <v>233.8</v>
      </c>
      <c r="O122" s="38">
        <f>M122*N122</f>
        <v>1.2088323048713254</v>
      </c>
      <c r="P122" s="38">
        <f>M122*60*1000</f>
        <v>310.2221483844291</v>
      </c>
      <c r="Q122" s="41">
        <f>P122*N122/1000</f>
        <v>72.52993829227952</v>
      </c>
    </row>
    <row r="123" spans="1:17" s="14" customFormat="1" ht="12.75" customHeight="1">
      <c r="A123" s="342"/>
      <c r="B123" s="67" t="s">
        <v>109</v>
      </c>
      <c r="C123" s="99" t="s">
        <v>98</v>
      </c>
      <c r="D123" s="84">
        <v>45</v>
      </c>
      <c r="E123" s="84">
        <v>1977</v>
      </c>
      <c r="F123" s="47">
        <v>24.316000000000003</v>
      </c>
      <c r="G123" s="47">
        <v>4.958883</v>
      </c>
      <c r="H123" s="47">
        <v>7.2</v>
      </c>
      <c r="I123" s="47">
        <v>12.157117000000001</v>
      </c>
      <c r="J123" s="47">
        <v>2328.87</v>
      </c>
      <c r="K123" s="47">
        <v>12.157117000000001</v>
      </c>
      <c r="L123" s="47">
        <v>2328.87</v>
      </c>
      <c r="M123" s="48">
        <v>0.005220178455645872</v>
      </c>
      <c r="N123" s="38">
        <v>239.364</v>
      </c>
      <c r="O123" s="38">
        <v>1.2495227958572186</v>
      </c>
      <c r="P123" s="38">
        <v>313.21070733875234</v>
      </c>
      <c r="Q123" s="41">
        <v>74.97136775143312</v>
      </c>
    </row>
    <row r="124" spans="1:17" s="14" customFormat="1" ht="12.75" customHeight="1">
      <c r="A124" s="342"/>
      <c r="B124" s="68" t="s">
        <v>841</v>
      </c>
      <c r="C124" s="28" t="s">
        <v>847</v>
      </c>
      <c r="D124" s="59">
        <v>78</v>
      </c>
      <c r="E124" s="29">
        <v>2009</v>
      </c>
      <c r="F124" s="51">
        <v>34.05</v>
      </c>
      <c r="G124" s="52">
        <v>0</v>
      </c>
      <c r="H124" s="53">
        <v>3.99</v>
      </c>
      <c r="I124" s="52">
        <v>30.06</v>
      </c>
      <c r="J124" s="53">
        <v>5193.04</v>
      </c>
      <c r="K124" s="52">
        <v>27.6111</v>
      </c>
      <c r="L124" s="53">
        <v>5193.04</v>
      </c>
      <c r="M124" s="48">
        <v>0.005316943447383421</v>
      </c>
      <c r="N124" s="54">
        <v>218.2</v>
      </c>
      <c r="O124" s="38">
        <v>1.1601570602190625</v>
      </c>
      <c r="P124" s="38">
        <v>319.01660684300526</v>
      </c>
      <c r="Q124" s="41">
        <v>69.60942361314375</v>
      </c>
    </row>
    <row r="125" spans="1:17" s="14" customFormat="1" ht="12.75" customHeight="1">
      <c r="A125" s="342"/>
      <c r="B125" s="67" t="s">
        <v>71</v>
      </c>
      <c r="C125" s="23" t="s">
        <v>45</v>
      </c>
      <c r="D125" s="18">
        <v>38</v>
      </c>
      <c r="E125" s="18">
        <v>2004</v>
      </c>
      <c r="F125" s="47">
        <v>18.63</v>
      </c>
      <c r="G125" s="47">
        <v>4.896</v>
      </c>
      <c r="H125" s="47">
        <v>1.123</v>
      </c>
      <c r="I125" s="47">
        <v>12.610999999999999</v>
      </c>
      <c r="J125" s="47">
        <v>2371.7</v>
      </c>
      <c r="K125" s="47">
        <v>12.610999999999999</v>
      </c>
      <c r="L125" s="47">
        <v>2371.7</v>
      </c>
      <c r="M125" s="48">
        <v>0.0053172829615887336</v>
      </c>
      <c r="N125" s="38">
        <v>281.329</v>
      </c>
      <c r="O125" s="38">
        <v>1.495905898300797</v>
      </c>
      <c r="P125" s="38">
        <v>319.036977695324</v>
      </c>
      <c r="Q125" s="41">
        <v>89.75435389804782</v>
      </c>
    </row>
    <row r="126" spans="1:17" s="14" customFormat="1" ht="12.75" customHeight="1">
      <c r="A126" s="342"/>
      <c r="B126" s="67" t="s">
        <v>90</v>
      </c>
      <c r="C126" s="23" t="s">
        <v>549</v>
      </c>
      <c r="D126" s="18">
        <v>30</v>
      </c>
      <c r="E126" s="18" t="s">
        <v>47</v>
      </c>
      <c r="F126" s="85">
        <v>15.999959999999998</v>
      </c>
      <c r="G126" s="47">
        <v>2.074</v>
      </c>
      <c r="H126" s="47">
        <v>4.8</v>
      </c>
      <c r="I126" s="47">
        <v>9.12596</v>
      </c>
      <c r="J126" s="47">
        <v>1712.83</v>
      </c>
      <c r="K126" s="47">
        <v>9.12596</v>
      </c>
      <c r="L126" s="47">
        <v>1712.83</v>
      </c>
      <c r="M126" s="48">
        <v>0.005328001027539218</v>
      </c>
      <c r="N126" s="87">
        <v>168.8</v>
      </c>
      <c r="O126" s="38">
        <v>0.89936657344862</v>
      </c>
      <c r="P126" s="38">
        <v>319.68006165235306</v>
      </c>
      <c r="Q126" s="41">
        <v>53.9619944069172</v>
      </c>
    </row>
    <row r="127" spans="1:17" s="14" customFormat="1" ht="12.75" customHeight="1">
      <c r="A127" s="342"/>
      <c r="B127" s="67" t="s">
        <v>278</v>
      </c>
      <c r="C127" s="83" t="s">
        <v>254</v>
      </c>
      <c r="D127" s="20">
        <v>21</v>
      </c>
      <c r="E127" s="20">
        <v>2000</v>
      </c>
      <c r="F127" s="42">
        <v>9.788</v>
      </c>
      <c r="G127" s="42">
        <v>3.119281</v>
      </c>
      <c r="H127" s="42">
        <v>0.703659</v>
      </c>
      <c r="I127" s="42">
        <v>5.965056</v>
      </c>
      <c r="J127" s="42">
        <v>1105.27</v>
      </c>
      <c r="K127" s="42">
        <v>5.965056</v>
      </c>
      <c r="L127" s="42">
        <v>1105.27</v>
      </c>
      <c r="M127" s="43">
        <v>0.005396922019054167</v>
      </c>
      <c r="N127" s="36">
        <v>281.002</v>
      </c>
      <c r="O127" s="36">
        <v>1.516545881198259</v>
      </c>
      <c r="P127" s="36">
        <v>323.81532114325</v>
      </c>
      <c r="Q127" s="44">
        <v>90.99275287189555</v>
      </c>
    </row>
    <row r="128" spans="1:17" s="14" customFormat="1" ht="12.75" customHeight="1">
      <c r="A128" s="342"/>
      <c r="B128" s="67" t="s">
        <v>71</v>
      </c>
      <c r="C128" s="23" t="s">
        <v>43</v>
      </c>
      <c r="D128" s="18">
        <v>18</v>
      </c>
      <c r="E128" s="18">
        <v>2006</v>
      </c>
      <c r="F128" s="47">
        <v>15.43</v>
      </c>
      <c r="G128" s="47">
        <v>2.997288</v>
      </c>
      <c r="H128" s="47">
        <v>1.6</v>
      </c>
      <c r="I128" s="47">
        <v>10.832711999999999</v>
      </c>
      <c r="J128" s="47">
        <v>1988.27</v>
      </c>
      <c r="K128" s="47">
        <v>8.247706676014827</v>
      </c>
      <c r="L128" s="47">
        <v>1513.81</v>
      </c>
      <c r="M128" s="48">
        <v>0.005448310340144951</v>
      </c>
      <c r="N128" s="38">
        <v>281.329</v>
      </c>
      <c r="O128" s="38">
        <v>1.532767699682639</v>
      </c>
      <c r="P128" s="38">
        <v>326.89862040869707</v>
      </c>
      <c r="Q128" s="41">
        <v>91.96606198095834</v>
      </c>
    </row>
    <row r="129" spans="1:17" s="14" customFormat="1" ht="12.75" customHeight="1">
      <c r="A129" s="342"/>
      <c r="B129" s="67" t="s">
        <v>413</v>
      </c>
      <c r="C129" s="91" t="s">
        <v>436</v>
      </c>
      <c r="D129" s="76">
        <v>20</v>
      </c>
      <c r="E129" s="76">
        <v>1975</v>
      </c>
      <c r="F129" s="77">
        <v>11.165</v>
      </c>
      <c r="G129" s="77">
        <v>1.7085</v>
      </c>
      <c r="H129" s="77">
        <v>3.2</v>
      </c>
      <c r="I129" s="77">
        <v>6.2565</v>
      </c>
      <c r="J129" s="77">
        <v>1147.92</v>
      </c>
      <c r="K129" s="77">
        <v>6.2565</v>
      </c>
      <c r="L129" s="77">
        <v>1147.92</v>
      </c>
      <c r="M129" s="78">
        <v>0.005450292703324273</v>
      </c>
      <c r="N129" s="79">
        <v>307.271</v>
      </c>
      <c r="O129" s="79">
        <v>1.6747168892431528</v>
      </c>
      <c r="P129" s="79">
        <v>327.0175621994564</v>
      </c>
      <c r="Q129" s="80">
        <v>100.48301335458918</v>
      </c>
    </row>
    <row r="130" spans="1:17" s="14" customFormat="1" ht="12.75" customHeight="1">
      <c r="A130" s="342"/>
      <c r="B130" s="67" t="s">
        <v>490</v>
      </c>
      <c r="C130" s="23" t="s">
        <v>450</v>
      </c>
      <c r="D130" s="18">
        <v>30</v>
      </c>
      <c r="E130" s="18">
        <v>2000</v>
      </c>
      <c r="F130" s="47">
        <v>15.33</v>
      </c>
      <c r="G130" s="100">
        <v>2.8505</v>
      </c>
      <c r="H130" s="47">
        <v>4.72</v>
      </c>
      <c r="I130" s="47">
        <v>7.7595</v>
      </c>
      <c r="J130" s="47">
        <v>1411.56</v>
      </c>
      <c r="K130" s="47">
        <v>7.7595</v>
      </c>
      <c r="L130" s="47">
        <v>1411.56</v>
      </c>
      <c r="M130" s="48">
        <v>0.005497109580889229</v>
      </c>
      <c r="N130" s="38">
        <v>205.138</v>
      </c>
      <c r="O130" s="38">
        <v>1.1276660652044548</v>
      </c>
      <c r="P130" s="38">
        <v>329.82657485335375</v>
      </c>
      <c r="Q130" s="41">
        <v>67.65996391226729</v>
      </c>
    </row>
    <row r="131" spans="1:17" s="14" customFormat="1" ht="12.75" customHeight="1">
      <c r="A131" s="342"/>
      <c r="B131" s="67" t="s">
        <v>490</v>
      </c>
      <c r="C131" s="23" t="s">
        <v>451</v>
      </c>
      <c r="D131" s="18">
        <v>30</v>
      </c>
      <c r="E131" s="18">
        <v>2007</v>
      </c>
      <c r="F131" s="47">
        <v>13.46</v>
      </c>
      <c r="G131" s="47">
        <v>3.23019</v>
      </c>
      <c r="H131" s="47">
        <v>2.4</v>
      </c>
      <c r="I131" s="47">
        <v>7.83</v>
      </c>
      <c r="J131" s="47">
        <v>1423.9</v>
      </c>
      <c r="K131" s="47">
        <v>7.83</v>
      </c>
      <c r="L131" s="47">
        <v>1423.9</v>
      </c>
      <c r="M131" s="48">
        <v>0.0054989816700610995</v>
      </c>
      <c r="N131" s="38">
        <v>205.138</v>
      </c>
      <c r="O131" s="38">
        <v>1.1280501018329938</v>
      </c>
      <c r="P131" s="38">
        <v>329.938900203666</v>
      </c>
      <c r="Q131" s="41">
        <v>67.68300610997963</v>
      </c>
    </row>
    <row r="132" spans="1:17" s="14" customFormat="1" ht="12.75" customHeight="1">
      <c r="A132" s="342"/>
      <c r="B132" s="67" t="s">
        <v>278</v>
      </c>
      <c r="C132" s="83" t="s">
        <v>255</v>
      </c>
      <c r="D132" s="20">
        <v>55</v>
      </c>
      <c r="E132" s="20">
        <v>1967</v>
      </c>
      <c r="F132" s="42">
        <v>28.188</v>
      </c>
      <c r="G132" s="42">
        <v>5.186454</v>
      </c>
      <c r="H132" s="42">
        <v>8.8</v>
      </c>
      <c r="I132" s="42">
        <v>14.201547</v>
      </c>
      <c r="J132" s="42">
        <v>2582.18</v>
      </c>
      <c r="K132" s="42">
        <v>14.201547</v>
      </c>
      <c r="L132" s="42">
        <v>2582.18</v>
      </c>
      <c r="M132" s="43">
        <v>0.005499828439535587</v>
      </c>
      <c r="N132" s="36">
        <v>281.002</v>
      </c>
      <c r="O132" s="36">
        <v>1.545462791166379</v>
      </c>
      <c r="P132" s="36">
        <v>329.98970637213523</v>
      </c>
      <c r="Q132" s="44">
        <v>92.72776746998275</v>
      </c>
    </row>
    <row r="133" spans="1:17" s="14" customFormat="1" ht="12.75" customHeight="1">
      <c r="A133" s="342"/>
      <c r="B133" s="67" t="s">
        <v>90</v>
      </c>
      <c r="C133" s="23" t="s">
        <v>550</v>
      </c>
      <c r="D133" s="18">
        <v>13</v>
      </c>
      <c r="E133" s="18">
        <v>1993</v>
      </c>
      <c r="F133" s="85">
        <v>9.384699999999999</v>
      </c>
      <c r="G133" s="47">
        <v>1.5828</v>
      </c>
      <c r="H133" s="47">
        <v>2</v>
      </c>
      <c r="I133" s="47">
        <v>5.8019</v>
      </c>
      <c r="J133" s="47">
        <v>1052.22</v>
      </c>
      <c r="K133" s="47">
        <v>5.8019</v>
      </c>
      <c r="L133" s="47">
        <v>1052.22</v>
      </c>
      <c r="M133" s="48">
        <v>0.005513960958734865</v>
      </c>
      <c r="N133" s="87">
        <v>168.8</v>
      </c>
      <c r="O133" s="38">
        <v>0.9307566098344453</v>
      </c>
      <c r="P133" s="38">
        <v>330.83765752409187</v>
      </c>
      <c r="Q133" s="41">
        <v>55.84539659006671</v>
      </c>
    </row>
    <row r="134" spans="1:17" s="14" customFormat="1" ht="12.75" customHeight="1">
      <c r="A134" s="342"/>
      <c r="B134" s="68" t="s">
        <v>842</v>
      </c>
      <c r="C134" s="28" t="s">
        <v>852</v>
      </c>
      <c r="D134" s="101">
        <v>56</v>
      </c>
      <c r="E134" s="102" t="s">
        <v>47</v>
      </c>
      <c r="F134" s="103">
        <v>30.49</v>
      </c>
      <c r="G134" s="104">
        <v>5.12</v>
      </c>
      <c r="H134" s="105">
        <v>8.64</v>
      </c>
      <c r="I134" s="104">
        <v>16.73</v>
      </c>
      <c r="J134" s="105">
        <v>3028.84</v>
      </c>
      <c r="K134" s="104">
        <v>16.73</v>
      </c>
      <c r="L134" s="105">
        <v>3028.84</v>
      </c>
      <c r="M134" s="48">
        <v>0.005523566778040438</v>
      </c>
      <c r="N134" s="106">
        <v>218.2</v>
      </c>
      <c r="O134" s="38">
        <v>1.2052422709684236</v>
      </c>
      <c r="P134" s="38">
        <v>331.41400668242625</v>
      </c>
      <c r="Q134" s="41">
        <v>72.3145362581054</v>
      </c>
    </row>
    <row r="135" spans="1:17" s="14" customFormat="1" ht="12.75" customHeight="1">
      <c r="A135" s="342"/>
      <c r="B135" s="68" t="s">
        <v>999</v>
      </c>
      <c r="C135" s="23" t="s">
        <v>1011</v>
      </c>
      <c r="D135" s="18">
        <v>96</v>
      </c>
      <c r="E135" s="18" t="s">
        <v>47</v>
      </c>
      <c r="F135" s="47">
        <f>G135+H135+I135</f>
        <v>41.429995000000005</v>
      </c>
      <c r="G135" s="47">
        <v>22.083000000000002</v>
      </c>
      <c r="H135" s="47">
        <v>0.915</v>
      </c>
      <c r="I135" s="47">
        <v>18.431995</v>
      </c>
      <c r="J135" s="47">
        <v>3228.4700000000003</v>
      </c>
      <c r="K135" s="47">
        <v>17.845</v>
      </c>
      <c r="L135" s="47">
        <v>3228.4700000000003</v>
      </c>
      <c r="M135" s="48">
        <f>K135/L135</f>
        <v>0.00552738603734896</v>
      </c>
      <c r="N135" s="38">
        <v>233.8</v>
      </c>
      <c r="O135" s="38">
        <f>M135*N135</f>
        <v>1.292302855532187</v>
      </c>
      <c r="P135" s="38">
        <f>M135*60*1000</f>
        <v>331.6431622409376</v>
      </c>
      <c r="Q135" s="41">
        <f>P135*N135/1000</f>
        <v>77.53817133193121</v>
      </c>
    </row>
    <row r="136" spans="1:17" s="14" customFormat="1" ht="12.75" customHeight="1">
      <c r="A136" s="342"/>
      <c r="B136" s="68" t="s">
        <v>841</v>
      </c>
      <c r="C136" s="28" t="s">
        <v>848</v>
      </c>
      <c r="D136" s="59">
        <v>52</v>
      </c>
      <c r="E136" s="29">
        <v>2007</v>
      </c>
      <c r="F136" s="51">
        <v>28.46</v>
      </c>
      <c r="G136" s="52">
        <v>0</v>
      </c>
      <c r="H136" s="53">
        <v>3.28</v>
      </c>
      <c r="I136" s="52">
        <v>25.18</v>
      </c>
      <c r="J136" s="53">
        <v>3767.48</v>
      </c>
      <c r="K136" s="52">
        <v>20.8744</v>
      </c>
      <c r="L136" s="53">
        <v>3767.48</v>
      </c>
      <c r="M136" s="48">
        <v>0.005540679711637487</v>
      </c>
      <c r="N136" s="54">
        <v>218.2</v>
      </c>
      <c r="O136" s="38">
        <v>1.2089763130792996</v>
      </c>
      <c r="P136" s="38">
        <v>332.4407826982492</v>
      </c>
      <c r="Q136" s="41">
        <v>72.53857878475797</v>
      </c>
    </row>
    <row r="137" spans="1:17" s="14" customFormat="1" ht="12.75" customHeight="1">
      <c r="A137" s="342"/>
      <c r="B137" s="68" t="s">
        <v>842</v>
      </c>
      <c r="C137" s="28" t="s">
        <v>853</v>
      </c>
      <c r="D137" s="101">
        <v>54</v>
      </c>
      <c r="E137" s="102" t="s">
        <v>47</v>
      </c>
      <c r="F137" s="103">
        <v>30.61</v>
      </c>
      <c r="G137" s="104">
        <v>5.39</v>
      </c>
      <c r="H137" s="105">
        <v>8.64</v>
      </c>
      <c r="I137" s="104">
        <v>16.58</v>
      </c>
      <c r="J137" s="105">
        <v>2987.33</v>
      </c>
      <c r="K137" s="104">
        <v>16.58</v>
      </c>
      <c r="L137" s="105">
        <v>2987.33</v>
      </c>
      <c r="M137" s="48">
        <v>0.005550106616945567</v>
      </c>
      <c r="N137" s="106">
        <v>218.2</v>
      </c>
      <c r="O137" s="38">
        <v>1.2110332638175225</v>
      </c>
      <c r="P137" s="38">
        <v>333.006397016734</v>
      </c>
      <c r="Q137" s="41">
        <v>72.66199582905136</v>
      </c>
    </row>
    <row r="138" spans="1:17" s="14" customFormat="1" ht="12.75" customHeight="1">
      <c r="A138" s="342"/>
      <c r="B138" s="67" t="s">
        <v>71</v>
      </c>
      <c r="C138" s="23" t="s">
        <v>631</v>
      </c>
      <c r="D138" s="18">
        <v>72</v>
      </c>
      <c r="E138" s="18">
        <v>2005</v>
      </c>
      <c r="F138" s="47">
        <v>45.15</v>
      </c>
      <c r="G138" s="47">
        <v>12.72</v>
      </c>
      <c r="H138" s="47">
        <v>2.66</v>
      </c>
      <c r="I138" s="47">
        <v>29.77</v>
      </c>
      <c r="J138" s="47">
        <v>5350</v>
      </c>
      <c r="K138" s="47">
        <v>29.77</v>
      </c>
      <c r="L138" s="47">
        <v>5350</v>
      </c>
      <c r="M138" s="48">
        <v>0.005564485981308411</v>
      </c>
      <c r="N138" s="38">
        <v>281.329</v>
      </c>
      <c r="O138" s="38">
        <v>1.5654512766355142</v>
      </c>
      <c r="P138" s="38">
        <v>333.86915887850466</v>
      </c>
      <c r="Q138" s="41">
        <v>93.92707659813084</v>
      </c>
    </row>
    <row r="139" spans="1:17" s="14" customFormat="1" ht="12.75" customHeight="1">
      <c r="A139" s="342"/>
      <c r="B139" s="68" t="s">
        <v>761</v>
      </c>
      <c r="C139" s="23" t="s">
        <v>777</v>
      </c>
      <c r="D139" s="18">
        <v>54</v>
      </c>
      <c r="E139" s="18">
        <v>1981</v>
      </c>
      <c r="F139" s="47">
        <v>30.044</v>
      </c>
      <c r="G139" s="47">
        <v>5.204</v>
      </c>
      <c r="H139" s="47">
        <v>8.64</v>
      </c>
      <c r="I139" s="47">
        <v>16.2</v>
      </c>
      <c r="J139" s="47">
        <v>2964.61</v>
      </c>
      <c r="K139" s="47">
        <v>16.2</v>
      </c>
      <c r="L139" s="47">
        <v>2898.1</v>
      </c>
      <c r="M139" s="48">
        <v>0.005589869224664435</v>
      </c>
      <c r="N139" s="38">
        <v>250.92</v>
      </c>
      <c r="O139" s="38">
        <v>1.4026099858528</v>
      </c>
      <c r="P139" s="38">
        <v>335.3921534798661</v>
      </c>
      <c r="Q139" s="41">
        <v>84.15659915116801</v>
      </c>
    </row>
    <row r="140" spans="1:17" s="14" customFormat="1" ht="12.75" customHeight="1">
      <c r="A140" s="342"/>
      <c r="B140" s="67" t="s">
        <v>173</v>
      </c>
      <c r="C140" s="23" t="s">
        <v>124</v>
      </c>
      <c r="D140" s="18">
        <v>28</v>
      </c>
      <c r="E140" s="18">
        <v>2001</v>
      </c>
      <c r="F140" s="47">
        <v>26</v>
      </c>
      <c r="G140" s="47">
        <v>7.542256</v>
      </c>
      <c r="H140" s="47">
        <v>4.8</v>
      </c>
      <c r="I140" s="47">
        <v>13.657745</v>
      </c>
      <c r="J140" s="47">
        <v>2440.53</v>
      </c>
      <c r="K140" s="47">
        <v>13.657745</v>
      </c>
      <c r="L140" s="47">
        <v>2440.53</v>
      </c>
      <c r="M140" s="48">
        <v>0.0055962209028366785</v>
      </c>
      <c r="N140" s="38">
        <v>266.28700000000003</v>
      </c>
      <c r="O140" s="38">
        <v>1.4902008755536709</v>
      </c>
      <c r="P140" s="38">
        <v>335.7732541702007</v>
      </c>
      <c r="Q140" s="41">
        <v>89.41205253322023</v>
      </c>
    </row>
    <row r="141" spans="1:17" s="14" customFormat="1" ht="12.75" customHeight="1">
      <c r="A141" s="342"/>
      <c r="B141" s="67" t="s">
        <v>379</v>
      </c>
      <c r="C141" s="89" t="s">
        <v>370</v>
      </c>
      <c r="D141" s="90">
        <v>43</v>
      </c>
      <c r="E141" s="90">
        <v>1971</v>
      </c>
      <c r="F141" s="47">
        <v>24.3</v>
      </c>
      <c r="G141" s="47">
        <v>0</v>
      </c>
      <c r="H141" s="47">
        <v>0</v>
      </c>
      <c r="I141" s="47">
        <v>24.300003</v>
      </c>
      <c r="J141" s="47">
        <v>1764.69</v>
      </c>
      <c r="K141" s="47">
        <v>24.300003</v>
      </c>
      <c r="L141" s="47">
        <v>4324.5</v>
      </c>
      <c r="M141" s="48">
        <v>0.00561914741588623</v>
      </c>
      <c r="N141" s="38">
        <v>286</v>
      </c>
      <c r="O141" s="38">
        <v>1.6070761609434616</v>
      </c>
      <c r="P141" s="38">
        <v>337.14884495317375</v>
      </c>
      <c r="Q141" s="41">
        <v>96.4245696566077</v>
      </c>
    </row>
    <row r="142" spans="1:17" s="14" customFormat="1" ht="12.75" customHeight="1">
      <c r="A142" s="342"/>
      <c r="B142" s="68" t="s">
        <v>999</v>
      </c>
      <c r="C142" s="23" t="s">
        <v>1012</v>
      </c>
      <c r="D142" s="18">
        <v>22</v>
      </c>
      <c r="E142" s="18" t="s">
        <v>47</v>
      </c>
      <c r="F142" s="47">
        <f>G142+H142+I142</f>
        <v>11.220002000000001</v>
      </c>
      <c r="G142" s="47">
        <v>1.326</v>
      </c>
      <c r="H142" s="47">
        <v>3.52</v>
      </c>
      <c r="I142" s="47">
        <v>6.374002000000001</v>
      </c>
      <c r="J142" s="47">
        <v>1131.55</v>
      </c>
      <c r="K142" s="47">
        <v>6.374002000000001</v>
      </c>
      <c r="L142" s="47">
        <v>1131.55</v>
      </c>
      <c r="M142" s="48">
        <f>K142/L142</f>
        <v>0.005632983076311255</v>
      </c>
      <c r="N142" s="38">
        <v>233.8</v>
      </c>
      <c r="O142" s="38">
        <f>M142*N142</f>
        <v>1.3169914432415715</v>
      </c>
      <c r="P142" s="38">
        <f>M142*60*1000</f>
        <v>337.9789845786753</v>
      </c>
      <c r="Q142" s="41">
        <f>P142*N142/1000</f>
        <v>79.01948659449428</v>
      </c>
    </row>
    <row r="143" spans="1:17" s="14" customFormat="1" ht="12.75" customHeight="1">
      <c r="A143" s="342"/>
      <c r="B143" s="67" t="s">
        <v>90</v>
      </c>
      <c r="C143" s="23" t="s">
        <v>551</v>
      </c>
      <c r="D143" s="18">
        <v>40</v>
      </c>
      <c r="E143" s="18">
        <v>2007</v>
      </c>
      <c r="F143" s="85">
        <v>23.89998</v>
      </c>
      <c r="G143" s="47">
        <v>5.4034</v>
      </c>
      <c r="H143" s="47">
        <v>6.4</v>
      </c>
      <c r="I143" s="47">
        <v>12.09658</v>
      </c>
      <c r="J143" s="47">
        <v>2142.11</v>
      </c>
      <c r="K143" s="47">
        <v>12.09658</v>
      </c>
      <c r="L143" s="47">
        <v>2142.11</v>
      </c>
      <c r="M143" s="48">
        <v>0.005647039601140931</v>
      </c>
      <c r="N143" s="87">
        <v>165.9</v>
      </c>
      <c r="O143" s="38">
        <v>0.9368438698292805</v>
      </c>
      <c r="P143" s="38">
        <v>338.8223760684558</v>
      </c>
      <c r="Q143" s="41">
        <v>56.21063218975682</v>
      </c>
    </row>
    <row r="144" spans="1:17" s="14" customFormat="1" ht="12.75" customHeight="1">
      <c r="A144" s="342"/>
      <c r="B144" s="68" t="s">
        <v>841</v>
      </c>
      <c r="C144" s="28" t="s">
        <v>849</v>
      </c>
      <c r="D144" s="59">
        <v>92</v>
      </c>
      <c r="E144" s="29">
        <v>2007</v>
      </c>
      <c r="F144" s="51">
        <v>47.05</v>
      </c>
      <c r="G144" s="52">
        <v>0</v>
      </c>
      <c r="H144" s="53">
        <v>6.95</v>
      </c>
      <c r="I144" s="52">
        <v>40.1</v>
      </c>
      <c r="J144" s="53">
        <v>6320.16</v>
      </c>
      <c r="K144" s="52">
        <v>35.8602</v>
      </c>
      <c r="L144" s="53">
        <v>6320.16</v>
      </c>
      <c r="M144" s="48">
        <v>0.00567393863446495</v>
      </c>
      <c r="N144" s="54">
        <v>218.2</v>
      </c>
      <c r="O144" s="38">
        <v>1.238053410040252</v>
      </c>
      <c r="P144" s="38">
        <v>340.436318067897</v>
      </c>
      <c r="Q144" s="41">
        <v>74.28320460241513</v>
      </c>
    </row>
    <row r="145" spans="1:17" s="14" customFormat="1" ht="22.5">
      <c r="A145" s="342"/>
      <c r="B145" s="67" t="s">
        <v>41</v>
      </c>
      <c r="C145" s="107" t="s">
        <v>647</v>
      </c>
      <c r="D145" s="94">
        <v>60</v>
      </c>
      <c r="E145" s="94" t="s">
        <v>642</v>
      </c>
      <c r="F145" s="95">
        <v>33.766</v>
      </c>
      <c r="G145" s="95">
        <v>5.609</v>
      </c>
      <c r="H145" s="95">
        <v>8.983</v>
      </c>
      <c r="I145" s="95">
        <v>19.174</v>
      </c>
      <c r="J145" s="95"/>
      <c r="K145" s="95">
        <v>19.174</v>
      </c>
      <c r="L145" s="95">
        <v>3374.49</v>
      </c>
      <c r="M145" s="96">
        <v>0.005682043805137962</v>
      </c>
      <c r="N145" s="97">
        <v>231.73</v>
      </c>
      <c r="O145" s="97">
        <v>1.3167000109646199</v>
      </c>
      <c r="P145" s="97">
        <v>340.9226283082777</v>
      </c>
      <c r="Q145" s="98">
        <v>79.00200065787719</v>
      </c>
    </row>
    <row r="146" spans="1:17" s="14" customFormat="1" ht="12.75" customHeight="1">
      <c r="A146" s="342"/>
      <c r="B146" s="68" t="s">
        <v>841</v>
      </c>
      <c r="C146" s="28" t="s">
        <v>854</v>
      </c>
      <c r="D146" s="101">
        <v>15</v>
      </c>
      <c r="E146" s="102" t="s">
        <v>47</v>
      </c>
      <c r="F146" s="103">
        <v>10.74</v>
      </c>
      <c r="G146" s="104">
        <v>1.95</v>
      </c>
      <c r="H146" s="105">
        <v>2.4</v>
      </c>
      <c r="I146" s="104">
        <v>6.38</v>
      </c>
      <c r="J146" s="105">
        <v>1120.11</v>
      </c>
      <c r="K146" s="104">
        <v>6.38</v>
      </c>
      <c r="L146" s="105">
        <v>1120.11</v>
      </c>
      <c r="M146" s="48">
        <v>0.005695869155707922</v>
      </c>
      <c r="N146" s="106">
        <v>218.2</v>
      </c>
      <c r="O146" s="38">
        <v>1.2428386497754687</v>
      </c>
      <c r="P146" s="38">
        <v>341.7521493424753</v>
      </c>
      <c r="Q146" s="41">
        <v>74.57031898652812</v>
      </c>
    </row>
    <row r="147" spans="1:17" s="14" customFormat="1" ht="12.75" customHeight="1">
      <c r="A147" s="342"/>
      <c r="B147" s="67" t="s">
        <v>173</v>
      </c>
      <c r="C147" s="82" t="s">
        <v>133</v>
      </c>
      <c r="D147" s="18">
        <v>60</v>
      </c>
      <c r="E147" s="18">
        <v>1978</v>
      </c>
      <c r="F147" s="47">
        <v>43.673</v>
      </c>
      <c r="G147" s="47">
        <v>11.188844</v>
      </c>
      <c r="H147" s="47">
        <v>11.52</v>
      </c>
      <c r="I147" s="47">
        <v>20.964159</v>
      </c>
      <c r="J147" s="47">
        <v>3663.79</v>
      </c>
      <c r="K147" s="47">
        <v>20.964159</v>
      </c>
      <c r="L147" s="47">
        <v>3663.79</v>
      </c>
      <c r="M147" s="48">
        <v>0.005721987068036104</v>
      </c>
      <c r="N147" s="38">
        <v>266.28700000000003</v>
      </c>
      <c r="O147" s="38">
        <v>1.5236907703861302</v>
      </c>
      <c r="P147" s="38">
        <v>343.3192240821663</v>
      </c>
      <c r="Q147" s="41">
        <v>91.42144622316782</v>
      </c>
    </row>
    <row r="148" spans="1:17" s="14" customFormat="1" ht="12.75" customHeight="1">
      <c r="A148" s="342"/>
      <c r="B148" s="67" t="s">
        <v>365</v>
      </c>
      <c r="C148" s="82" t="s">
        <v>366</v>
      </c>
      <c r="D148" s="18">
        <v>55</v>
      </c>
      <c r="E148" s="18">
        <v>1990</v>
      </c>
      <c r="F148" s="47">
        <v>38.703</v>
      </c>
      <c r="G148" s="47">
        <v>5.955474</v>
      </c>
      <c r="H148" s="47">
        <v>12.56</v>
      </c>
      <c r="I148" s="47">
        <v>20.187538</v>
      </c>
      <c r="J148" s="47">
        <v>3527.73</v>
      </c>
      <c r="K148" s="47">
        <v>20.187538</v>
      </c>
      <c r="L148" s="47">
        <v>3527.73</v>
      </c>
      <c r="M148" s="48">
        <v>0.005722529218505952</v>
      </c>
      <c r="N148" s="38">
        <v>274.026</v>
      </c>
      <c r="O148" s="38">
        <v>1.568121791630312</v>
      </c>
      <c r="P148" s="38">
        <v>343.3517531103571</v>
      </c>
      <c r="Q148" s="41">
        <v>94.08730749781873</v>
      </c>
    </row>
    <row r="149" spans="1:17" s="14" customFormat="1" ht="12.75" customHeight="1">
      <c r="A149" s="342"/>
      <c r="B149" s="67" t="s">
        <v>173</v>
      </c>
      <c r="C149" s="23" t="s">
        <v>127</v>
      </c>
      <c r="D149" s="18">
        <v>49</v>
      </c>
      <c r="E149" s="18">
        <v>2007</v>
      </c>
      <c r="F149" s="47">
        <v>26.586</v>
      </c>
      <c r="G149" s="47">
        <v>8.001868</v>
      </c>
      <c r="H149" s="47">
        <v>4</v>
      </c>
      <c r="I149" s="47">
        <v>14.584138</v>
      </c>
      <c r="J149" s="47">
        <v>2531.39</v>
      </c>
      <c r="K149" s="47">
        <v>14.584138</v>
      </c>
      <c r="L149" s="47">
        <v>2531.39</v>
      </c>
      <c r="M149" s="48">
        <v>0.005761316114861795</v>
      </c>
      <c r="N149" s="38">
        <v>266.28700000000003</v>
      </c>
      <c r="O149" s="38">
        <v>1.534163584278203</v>
      </c>
      <c r="P149" s="38">
        <v>345.6789668917077</v>
      </c>
      <c r="Q149" s="41">
        <v>92.04981505669218</v>
      </c>
    </row>
    <row r="150" spans="1:17" s="14" customFormat="1" ht="22.5">
      <c r="A150" s="342"/>
      <c r="B150" s="68" t="s">
        <v>841</v>
      </c>
      <c r="C150" s="28" t="s">
        <v>840</v>
      </c>
      <c r="D150" s="59">
        <v>18</v>
      </c>
      <c r="E150" s="29" t="s">
        <v>839</v>
      </c>
      <c r="F150" s="51">
        <v>10.36</v>
      </c>
      <c r="G150" s="52">
        <v>2.15</v>
      </c>
      <c r="H150" s="53">
        <v>2.73</v>
      </c>
      <c r="I150" s="52">
        <v>5.48</v>
      </c>
      <c r="J150" s="53">
        <v>935.5</v>
      </c>
      <c r="K150" s="52">
        <v>4.81</v>
      </c>
      <c r="L150" s="53">
        <v>831.83</v>
      </c>
      <c r="M150" s="48">
        <v>0.0057824315064376125</v>
      </c>
      <c r="N150" s="54">
        <v>218.2</v>
      </c>
      <c r="O150" s="38">
        <v>1.261726554704687</v>
      </c>
      <c r="P150" s="38">
        <v>346.94589038625674</v>
      </c>
      <c r="Q150" s="41">
        <v>75.70359328228122</v>
      </c>
    </row>
    <row r="151" spans="1:17" s="14" customFormat="1" ht="12.75" customHeight="1">
      <c r="A151" s="342"/>
      <c r="B151" s="67" t="s">
        <v>413</v>
      </c>
      <c r="C151" s="91" t="s">
        <v>437</v>
      </c>
      <c r="D151" s="76">
        <v>20</v>
      </c>
      <c r="E151" s="76">
        <v>1975</v>
      </c>
      <c r="F151" s="77">
        <v>11.335</v>
      </c>
      <c r="G151" s="77">
        <v>1.581</v>
      </c>
      <c r="H151" s="77">
        <v>3.2</v>
      </c>
      <c r="I151" s="77">
        <v>6.554</v>
      </c>
      <c r="J151" s="77">
        <v>1127.03</v>
      </c>
      <c r="K151" s="77">
        <v>6.554</v>
      </c>
      <c r="L151" s="77">
        <v>1127.03</v>
      </c>
      <c r="M151" s="78">
        <v>0.005815284420113041</v>
      </c>
      <c r="N151" s="79">
        <v>307.271</v>
      </c>
      <c r="O151" s="79">
        <v>1.7868682590525544</v>
      </c>
      <c r="P151" s="79">
        <v>348.91706520678247</v>
      </c>
      <c r="Q151" s="80">
        <v>107.21209554315327</v>
      </c>
    </row>
    <row r="152" spans="1:17" s="14" customFormat="1" ht="12.75" customHeight="1">
      <c r="A152" s="342"/>
      <c r="B152" s="67" t="s">
        <v>71</v>
      </c>
      <c r="C152" s="23" t="s">
        <v>632</v>
      </c>
      <c r="D152" s="18">
        <v>100</v>
      </c>
      <c r="E152" s="18">
        <v>1972</v>
      </c>
      <c r="F152" s="47">
        <v>47.32</v>
      </c>
      <c r="G152" s="47">
        <v>11.73</v>
      </c>
      <c r="H152" s="47">
        <v>9.84</v>
      </c>
      <c r="I152" s="47">
        <v>25.75</v>
      </c>
      <c r="J152" s="47">
        <v>4426.5</v>
      </c>
      <c r="K152" s="47">
        <v>25.75</v>
      </c>
      <c r="L152" s="47">
        <v>4426.5</v>
      </c>
      <c r="M152" s="48">
        <v>0.005817237094770135</v>
      </c>
      <c r="N152" s="38">
        <v>281.329</v>
      </c>
      <c r="O152" s="38">
        <v>1.6365574946345873</v>
      </c>
      <c r="P152" s="38">
        <v>349.03422568620806</v>
      </c>
      <c r="Q152" s="41">
        <v>98.19344967807523</v>
      </c>
    </row>
    <row r="153" spans="1:17" s="14" customFormat="1" ht="12.75" customHeight="1">
      <c r="A153" s="342"/>
      <c r="B153" s="68" t="s">
        <v>761</v>
      </c>
      <c r="C153" s="23" t="s">
        <v>778</v>
      </c>
      <c r="D153" s="18">
        <v>75</v>
      </c>
      <c r="E153" s="18">
        <v>1985</v>
      </c>
      <c r="F153" s="47">
        <v>43.973</v>
      </c>
      <c r="G153" s="47">
        <v>8.545</v>
      </c>
      <c r="H153" s="47">
        <v>12</v>
      </c>
      <c r="I153" s="47">
        <v>23.428</v>
      </c>
      <c r="J153" s="47">
        <v>4023.72</v>
      </c>
      <c r="K153" s="47">
        <v>23.428</v>
      </c>
      <c r="L153" s="47">
        <v>4023.72</v>
      </c>
      <c r="M153" s="48">
        <v>0.005822472736671538</v>
      </c>
      <c r="N153" s="38">
        <v>250.92</v>
      </c>
      <c r="O153" s="38">
        <v>1.4609748590856224</v>
      </c>
      <c r="P153" s="38">
        <v>349.3483642002923</v>
      </c>
      <c r="Q153" s="41">
        <v>87.65849154513734</v>
      </c>
    </row>
    <row r="154" spans="1:17" s="14" customFormat="1" ht="12.75" customHeight="1">
      <c r="A154" s="342"/>
      <c r="B154" s="67" t="s">
        <v>379</v>
      </c>
      <c r="C154" s="23" t="s">
        <v>375</v>
      </c>
      <c r="D154" s="18">
        <v>29</v>
      </c>
      <c r="E154" s="18">
        <v>1960</v>
      </c>
      <c r="F154" s="47">
        <v>19.8</v>
      </c>
      <c r="G154" s="47">
        <v>0</v>
      </c>
      <c r="H154" s="47">
        <v>0</v>
      </c>
      <c r="I154" s="47">
        <v>19.799997</v>
      </c>
      <c r="J154" s="47">
        <v>1187.67</v>
      </c>
      <c r="K154" s="47">
        <v>19.799997</v>
      </c>
      <c r="L154" s="47">
        <v>3382.64</v>
      </c>
      <c r="M154" s="48">
        <v>0.005853415379703427</v>
      </c>
      <c r="N154" s="38">
        <v>286</v>
      </c>
      <c r="O154" s="38">
        <v>1.6740767985951803</v>
      </c>
      <c r="P154" s="38">
        <v>351.20492278220564</v>
      </c>
      <c r="Q154" s="41">
        <v>100.44460791571082</v>
      </c>
    </row>
    <row r="155" spans="1:17" s="14" customFormat="1" ht="12.75" customHeight="1">
      <c r="A155" s="342"/>
      <c r="B155" s="68" t="s">
        <v>922</v>
      </c>
      <c r="C155" s="23" t="s">
        <v>893</v>
      </c>
      <c r="D155" s="18">
        <v>36</v>
      </c>
      <c r="E155" s="18">
        <v>1987</v>
      </c>
      <c r="F155" s="47">
        <v>22.9531</v>
      </c>
      <c r="G155" s="47">
        <v>3.4683</v>
      </c>
      <c r="H155" s="47">
        <v>3.6</v>
      </c>
      <c r="I155" s="47">
        <v>15.8848</v>
      </c>
      <c r="J155" s="47">
        <v>2224.69</v>
      </c>
      <c r="K155" s="47">
        <v>12.7078</v>
      </c>
      <c r="L155" s="47">
        <v>2170.7</v>
      </c>
      <c r="M155" s="48">
        <f>K155/L155</f>
        <v>0.0058542405675588525</v>
      </c>
      <c r="N155" s="38">
        <v>256.368</v>
      </c>
      <c r="O155" s="38">
        <f>M155*N155</f>
        <v>1.5008399458239279</v>
      </c>
      <c r="P155" s="38">
        <f>M155*60*1000</f>
        <v>351.25443405353116</v>
      </c>
      <c r="Q155" s="41">
        <f>P155*N155/1000</f>
        <v>90.05039674943568</v>
      </c>
    </row>
    <row r="156" spans="1:17" s="14" customFormat="1" ht="12.75" customHeight="1">
      <c r="A156" s="342"/>
      <c r="B156" s="68" t="s">
        <v>760</v>
      </c>
      <c r="C156" s="23" t="s">
        <v>721</v>
      </c>
      <c r="D156" s="18">
        <v>8</v>
      </c>
      <c r="E156" s="18" t="s">
        <v>47</v>
      </c>
      <c r="F156" s="47">
        <v>5.02</v>
      </c>
      <c r="G156" s="47">
        <v>0.654</v>
      </c>
      <c r="H156" s="47">
        <v>0.64</v>
      </c>
      <c r="I156" s="47">
        <v>3.726</v>
      </c>
      <c r="J156" s="47">
        <v>633.84</v>
      </c>
      <c r="K156" s="47">
        <v>3.726</v>
      </c>
      <c r="L156" s="47">
        <v>633.84</v>
      </c>
      <c r="M156" s="48">
        <v>0.005878455130632336</v>
      </c>
      <c r="N156" s="38">
        <v>330.16</v>
      </c>
      <c r="O156" s="38">
        <v>1.9408307459295722</v>
      </c>
      <c r="P156" s="38">
        <v>352.7073078379401</v>
      </c>
      <c r="Q156" s="41">
        <v>116.44984475577432</v>
      </c>
    </row>
    <row r="157" spans="1:17" s="14" customFormat="1" ht="12.75" customHeight="1">
      <c r="A157" s="342"/>
      <c r="B157" s="67" t="s">
        <v>109</v>
      </c>
      <c r="C157" s="99" t="s">
        <v>104</v>
      </c>
      <c r="D157" s="84">
        <v>100</v>
      </c>
      <c r="E157" s="84">
        <v>1970</v>
      </c>
      <c r="F157" s="47">
        <v>50.582</v>
      </c>
      <c r="G157" s="47">
        <v>8.61232</v>
      </c>
      <c r="H157" s="47">
        <v>16</v>
      </c>
      <c r="I157" s="47">
        <v>25.96968</v>
      </c>
      <c r="J157" s="47">
        <v>4378.83</v>
      </c>
      <c r="K157" s="47">
        <v>25.96968</v>
      </c>
      <c r="L157" s="47">
        <v>4378.83</v>
      </c>
      <c r="M157" s="48">
        <v>0.005930734922342269</v>
      </c>
      <c r="N157" s="38">
        <v>239.364</v>
      </c>
      <c r="O157" s="38">
        <v>1.419604433951535</v>
      </c>
      <c r="P157" s="38">
        <v>355.84409534053617</v>
      </c>
      <c r="Q157" s="41">
        <v>85.1762660370921</v>
      </c>
    </row>
    <row r="158" spans="1:17" s="14" customFormat="1" ht="12.75" customHeight="1">
      <c r="A158" s="342"/>
      <c r="B158" s="67" t="s">
        <v>90</v>
      </c>
      <c r="C158" s="23" t="s">
        <v>552</v>
      </c>
      <c r="D158" s="18">
        <v>27</v>
      </c>
      <c r="E158" s="18" t="s">
        <v>47</v>
      </c>
      <c r="F158" s="85">
        <v>16.67343</v>
      </c>
      <c r="G158" s="47">
        <v>2.7563</v>
      </c>
      <c r="H158" s="47">
        <v>4.48</v>
      </c>
      <c r="I158" s="47">
        <v>9.43713</v>
      </c>
      <c r="J158" s="47">
        <v>1583.32</v>
      </c>
      <c r="K158" s="47">
        <v>9.43713</v>
      </c>
      <c r="L158" s="47">
        <v>1583.32</v>
      </c>
      <c r="M158" s="48">
        <v>0.00596034282393957</v>
      </c>
      <c r="N158" s="87">
        <v>168.8</v>
      </c>
      <c r="O158" s="38">
        <v>1.0061058686809994</v>
      </c>
      <c r="P158" s="38">
        <v>357.62056943637424</v>
      </c>
      <c r="Q158" s="41">
        <v>60.36635212085998</v>
      </c>
    </row>
    <row r="159" spans="1:17" s="14" customFormat="1" ht="12.75" customHeight="1">
      <c r="A159" s="342"/>
      <c r="B159" s="67" t="s">
        <v>109</v>
      </c>
      <c r="C159" s="23" t="s">
        <v>97</v>
      </c>
      <c r="D159" s="18">
        <v>60</v>
      </c>
      <c r="E159" s="18">
        <v>1963</v>
      </c>
      <c r="F159" s="47">
        <v>33.011</v>
      </c>
      <c r="G159" s="47">
        <v>6.2054030000000004</v>
      </c>
      <c r="H159" s="47">
        <v>9.6</v>
      </c>
      <c r="I159" s="47">
        <v>17.205597</v>
      </c>
      <c r="J159" s="47">
        <v>2878.92</v>
      </c>
      <c r="K159" s="47">
        <v>17.205597</v>
      </c>
      <c r="L159" s="47">
        <v>2878.92</v>
      </c>
      <c r="M159" s="48">
        <v>0.005976406777541578</v>
      </c>
      <c r="N159" s="38">
        <v>239.364</v>
      </c>
      <c r="O159" s="38">
        <v>1.4305366318994623</v>
      </c>
      <c r="P159" s="38">
        <v>358.5844066524947</v>
      </c>
      <c r="Q159" s="41">
        <v>85.83219791396775</v>
      </c>
    </row>
    <row r="160" spans="1:17" s="14" customFormat="1" ht="12.75" customHeight="1">
      <c r="A160" s="342"/>
      <c r="B160" s="67" t="s">
        <v>383</v>
      </c>
      <c r="C160" s="82" t="s">
        <v>382</v>
      </c>
      <c r="D160" s="18">
        <v>50</v>
      </c>
      <c r="E160" s="18">
        <v>1993</v>
      </c>
      <c r="F160" s="47">
        <v>27.133</v>
      </c>
      <c r="G160" s="47">
        <v>4.378377</v>
      </c>
      <c r="H160" s="47">
        <v>7.84</v>
      </c>
      <c r="I160" s="47">
        <v>14.914619</v>
      </c>
      <c r="J160" s="47">
        <v>2469.68</v>
      </c>
      <c r="K160" s="47">
        <v>14.914619</v>
      </c>
      <c r="L160" s="47">
        <v>2469.68</v>
      </c>
      <c r="M160" s="48">
        <v>0.006039089679634609</v>
      </c>
      <c r="N160" s="38">
        <v>294.191</v>
      </c>
      <c r="O160" s="38">
        <v>1.7766458319413851</v>
      </c>
      <c r="P160" s="38">
        <v>362.34538077807656</v>
      </c>
      <c r="Q160" s="41">
        <v>106.59874991648311</v>
      </c>
    </row>
    <row r="161" spans="1:17" s="14" customFormat="1" ht="12.75" customHeight="1">
      <c r="A161" s="342"/>
      <c r="B161" s="67" t="s">
        <v>173</v>
      </c>
      <c r="C161" s="23" t="s">
        <v>125</v>
      </c>
      <c r="D161" s="18">
        <v>16</v>
      </c>
      <c r="E161" s="18">
        <v>2005</v>
      </c>
      <c r="F161" s="47">
        <v>11.538</v>
      </c>
      <c r="G161" s="47">
        <v>3.170879</v>
      </c>
      <c r="H161" s="47">
        <v>1.36</v>
      </c>
      <c r="I161" s="47">
        <v>7.007122000000001</v>
      </c>
      <c r="J161" s="47">
        <v>1150.31</v>
      </c>
      <c r="K161" s="47">
        <v>7.007122000000001</v>
      </c>
      <c r="L161" s="47">
        <v>1150.31</v>
      </c>
      <c r="M161" s="48">
        <v>0.006091507506672115</v>
      </c>
      <c r="N161" s="38">
        <v>266.28700000000003</v>
      </c>
      <c r="O161" s="38">
        <v>1.6220892594291978</v>
      </c>
      <c r="P161" s="38">
        <v>365.4904504003269</v>
      </c>
      <c r="Q161" s="41">
        <v>97.32535556575186</v>
      </c>
    </row>
    <row r="162" spans="1:17" s="14" customFormat="1" ht="12.75" customHeight="1">
      <c r="A162" s="342"/>
      <c r="B162" s="67" t="s">
        <v>173</v>
      </c>
      <c r="C162" s="23" t="s">
        <v>130</v>
      </c>
      <c r="D162" s="18">
        <v>34</v>
      </c>
      <c r="E162" s="18">
        <v>2003</v>
      </c>
      <c r="F162" s="47">
        <v>26.154</v>
      </c>
      <c r="G162" s="47">
        <v>6.242126</v>
      </c>
      <c r="H162" s="47">
        <v>5.44</v>
      </c>
      <c r="I162" s="47">
        <v>14.471874</v>
      </c>
      <c r="J162" s="47">
        <v>2349.59</v>
      </c>
      <c r="K162" s="47">
        <v>14.471874</v>
      </c>
      <c r="L162" s="47">
        <v>2349.59</v>
      </c>
      <c r="M162" s="48">
        <v>0.006159318859886192</v>
      </c>
      <c r="N162" s="38">
        <v>266.28700000000003</v>
      </c>
      <c r="O162" s="38">
        <v>1.6401465412425147</v>
      </c>
      <c r="P162" s="38">
        <v>369.55913159317157</v>
      </c>
      <c r="Q162" s="41">
        <v>98.40879247455089</v>
      </c>
    </row>
    <row r="163" spans="1:17" s="14" customFormat="1" ht="12.75" customHeight="1">
      <c r="A163" s="342"/>
      <c r="B163" s="67" t="s">
        <v>365</v>
      </c>
      <c r="C163" s="82" t="s">
        <v>367</v>
      </c>
      <c r="D163" s="18">
        <v>25</v>
      </c>
      <c r="E163" s="18">
        <v>1978</v>
      </c>
      <c r="F163" s="47">
        <v>11.209</v>
      </c>
      <c r="G163" s="47">
        <v>2.295</v>
      </c>
      <c r="H163" s="47">
        <v>1</v>
      </c>
      <c r="I163" s="47">
        <v>7.914</v>
      </c>
      <c r="J163" s="47">
        <v>1284.25</v>
      </c>
      <c r="K163" s="47">
        <v>7.914</v>
      </c>
      <c r="L163" s="47">
        <v>1284.25</v>
      </c>
      <c r="M163" s="48">
        <v>0.006162351567062487</v>
      </c>
      <c r="N163" s="38">
        <v>274.026</v>
      </c>
      <c r="O163" s="38">
        <v>1.6886445505158652</v>
      </c>
      <c r="P163" s="38">
        <v>369.7410940237492</v>
      </c>
      <c r="Q163" s="41">
        <v>101.3186730309519</v>
      </c>
    </row>
    <row r="164" spans="1:17" s="14" customFormat="1" ht="12.75" customHeight="1">
      <c r="A164" s="342"/>
      <c r="B164" s="67" t="s">
        <v>71</v>
      </c>
      <c r="C164" s="23" t="s">
        <v>634</v>
      </c>
      <c r="D164" s="18">
        <v>60</v>
      </c>
      <c r="E164" s="18">
        <v>1965</v>
      </c>
      <c r="F164" s="47">
        <v>34.8</v>
      </c>
      <c r="G164" s="47">
        <v>8.51904</v>
      </c>
      <c r="H164" s="47">
        <v>9.52</v>
      </c>
      <c r="I164" s="47">
        <v>16.760959999999997</v>
      </c>
      <c r="J164" s="47">
        <v>2708.87</v>
      </c>
      <c r="K164" s="47">
        <v>16.760959999999997</v>
      </c>
      <c r="L164" s="47">
        <v>2708.87</v>
      </c>
      <c r="M164" s="48">
        <v>0.00618743608958717</v>
      </c>
      <c r="N164" s="38">
        <v>281.329</v>
      </c>
      <c r="O164" s="38">
        <v>1.7407052076474692</v>
      </c>
      <c r="P164" s="38">
        <v>371.2461653752302</v>
      </c>
      <c r="Q164" s="41">
        <v>104.44231245884815</v>
      </c>
    </row>
    <row r="165" spans="1:17" s="14" customFormat="1" ht="12.75" customHeight="1">
      <c r="A165" s="342"/>
      <c r="B165" s="67" t="s">
        <v>71</v>
      </c>
      <c r="C165" s="23" t="s">
        <v>641</v>
      </c>
      <c r="D165" s="18">
        <v>61</v>
      </c>
      <c r="E165" s="18">
        <v>1975</v>
      </c>
      <c r="F165" s="47">
        <v>38.9</v>
      </c>
      <c r="G165" s="47">
        <v>6.6606</v>
      </c>
      <c r="H165" s="47">
        <v>9.6</v>
      </c>
      <c r="I165" s="47">
        <v>22.639399999999995</v>
      </c>
      <c r="J165" s="47">
        <v>3635.15</v>
      </c>
      <c r="K165" s="47">
        <v>22.639399999999995</v>
      </c>
      <c r="L165" s="47">
        <v>3635.15</v>
      </c>
      <c r="M165" s="48">
        <v>0.006227913566152702</v>
      </c>
      <c r="N165" s="38">
        <v>281.329</v>
      </c>
      <c r="O165" s="38">
        <v>1.7520926956521734</v>
      </c>
      <c r="P165" s="38">
        <v>373.67481396916213</v>
      </c>
      <c r="Q165" s="41">
        <v>105.1255617391304</v>
      </c>
    </row>
    <row r="166" spans="1:17" s="14" customFormat="1" ht="12.75" customHeight="1">
      <c r="A166" s="342"/>
      <c r="B166" s="67" t="s">
        <v>109</v>
      </c>
      <c r="C166" s="23" t="s">
        <v>99</v>
      </c>
      <c r="D166" s="18">
        <v>48</v>
      </c>
      <c r="E166" s="18">
        <v>1975</v>
      </c>
      <c r="F166" s="47">
        <v>27.979</v>
      </c>
      <c r="G166" s="47">
        <v>6.34592</v>
      </c>
      <c r="H166" s="47">
        <v>7.2</v>
      </c>
      <c r="I166" s="47">
        <v>14.43308</v>
      </c>
      <c r="J166" s="47">
        <v>2310.68</v>
      </c>
      <c r="K166" s="47">
        <v>14.43308</v>
      </c>
      <c r="L166" s="47">
        <v>2310.68</v>
      </c>
      <c r="M166" s="48">
        <v>0.00624624785777347</v>
      </c>
      <c r="N166" s="38">
        <v>239.364</v>
      </c>
      <c r="O166" s="38">
        <v>1.495126872228089</v>
      </c>
      <c r="P166" s="38">
        <v>374.7748714664082</v>
      </c>
      <c r="Q166" s="41">
        <v>89.70761233368533</v>
      </c>
    </row>
    <row r="167" spans="1:17" s="14" customFormat="1" ht="12.75" customHeight="1">
      <c r="A167" s="342"/>
      <c r="B167" s="67" t="s">
        <v>365</v>
      </c>
      <c r="C167" s="82" t="s">
        <v>332</v>
      </c>
      <c r="D167" s="18">
        <v>54</v>
      </c>
      <c r="E167" s="18">
        <v>1992</v>
      </c>
      <c r="F167" s="47">
        <v>30.767</v>
      </c>
      <c r="G167" s="47">
        <v>5.519985</v>
      </c>
      <c r="H167" s="47">
        <v>8.64</v>
      </c>
      <c r="I167" s="47">
        <v>16.607021</v>
      </c>
      <c r="J167" s="47">
        <v>2632.94</v>
      </c>
      <c r="K167" s="47">
        <v>16.607021</v>
      </c>
      <c r="L167" s="47">
        <v>2632.94</v>
      </c>
      <c r="M167" s="48">
        <v>0.0063074057897255535</v>
      </c>
      <c r="N167" s="38">
        <v>274.026</v>
      </c>
      <c r="O167" s="38">
        <v>1.7283931789353346</v>
      </c>
      <c r="P167" s="38">
        <v>378.4443473835332</v>
      </c>
      <c r="Q167" s="41">
        <v>103.70359073612008</v>
      </c>
    </row>
    <row r="168" spans="1:17" s="14" customFormat="1" ht="12.75" customHeight="1">
      <c r="A168" s="342"/>
      <c r="B168" s="68" t="s">
        <v>719</v>
      </c>
      <c r="C168" s="23" t="s">
        <v>691</v>
      </c>
      <c r="D168" s="18">
        <v>18</v>
      </c>
      <c r="E168" s="18" t="s">
        <v>47</v>
      </c>
      <c r="F168" s="69">
        <v>4.9</v>
      </c>
      <c r="G168" s="69">
        <v>0</v>
      </c>
      <c r="H168" s="69">
        <v>0</v>
      </c>
      <c r="I168" s="69">
        <v>4.9</v>
      </c>
      <c r="J168" s="47">
        <v>651.37</v>
      </c>
      <c r="K168" s="69">
        <v>4.11</v>
      </c>
      <c r="L168" s="47">
        <v>651.37</v>
      </c>
      <c r="M168" s="70">
        <v>0.00630977785283326</v>
      </c>
      <c r="N168" s="71">
        <v>200.8</v>
      </c>
      <c r="O168" s="72">
        <v>1.2670033928489186</v>
      </c>
      <c r="P168" s="72">
        <v>378.58667116999555</v>
      </c>
      <c r="Q168" s="73">
        <v>76.02020357093512</v>
      </c>
    </row>
    <row r="169" spans="1:17" s="14" customFormat="1" ht="12.75" customHeight="1">
      <c r="A169" s="342"/>
      <c r="B169" s="67" t="s">
        <v>71</v>
      </c>
      <c r="C169" s="23" t="s">
        <v>633</v>
      </c>
      <c r="D169" s="18">
        <v>61</v>
      </c>
      <c r="E169" s="18">
        <v>1973</v>
      </c>
      <c r="F169" s="47">
        <v>29.31</v>
      </c>
      <c r="G169" s="47">
        <v>6.3</v>
      </c>
      <c r="H169" s="47">
        <v>6.01</v>
      </c>
      <c r="I169" s="47">
        <v>17</v>
      </c>
      <c r="J169" s="47">
        <v>2678.27</v>
      </c>
      <c r="K169" s="47">
        <v>17</v>
      </c>
      <c r="L169" s="47">
        <v>2678.27</v>
      </c>
      <c r="M169" s="48">
        <v>0.006347380958603875</v>
      </c>
      <c r="N169" s="38">
        <v>281.329</v>
      </c>
      <c r="O169" s="38">
        <v>1.7857023377030696</v>
      </c>
      <c r="P169" s="38">
        <v>380.84285751623247</v>
      </c>
      <c r="Q169" s="41">
        <v>107.14214026218417</v>
      </c>
    </row>
    <row r="170" spans="1:17" s="14" customFormat="1" ht="12.75" customHeight="1">
      <c r="A170" s="342"/>
      <c r="B170" s="67" t="s">
        <v>173</v>
      </c>
      <c r="C170" s="23" t="s">
        <v>131</v>
      </c>
      <c r="D170" s="18">
        <v>46</v>
      </c>
      <c r="E170" s="18">
        <v>2001</v>
      </c>
      <c r="F170" s="47">
        <v>35.113</v>
      </c>
      <c r="G170" s="47">
        <v>7.654608</v>
      </c>
      <c r="H170" s="47">
        <v>7.28</v>
      </c>
      <c r="I170" s="47">
        <v>20.178398</v>
      </c>
      <c r="J170" s="47">
        <v>3175.32</v>
      </c>
      <c r="K170" s="47">
        <v>20.178398</v>
      </c>
      <c r="L170" s="47">
        <v>3175.32</v>
      </c>
      <c r="M170" s="48">
        <v>0.006354760465086984</v>
      </c>
      <c r="N170" s="38">
        <v>266.28700000000003</v>
      </c>
      <c r="O170" s="38">
        <v>1.692190099966618</v>
      </c>
      <c r="P170" s="38">
        <v>381.28562790521903</v>
      </c>
      <c r="Q170" s="41">
        <v>101.53140599799708</v>
      </c>
    </row>
    <row r="171" spans="1:17" s="14" customFormat="1" ht="12.75" customHeight="1">
      <c r="A171" s="342"/>
      <c r="B171" s="68" t="s">
        <v>841</v>
      </c>
      <c r="C171" s="28" t="s">
        <v>850</v>
      </c>
      <c r="D171" s="59">
        <v>17</v>
      </c>
      <c r="E171" s="29">
        <v>2009</v>
      </c>
      <c r="F171" s="51">
        <v>12.48</v>
      </c>
      <c r="G171" s="52">
        <v>0</v>
      </c>
      <c r="H171" s="53">
        <v>2.93</v>
      </c>
      <c r="I171" s="52">
        <v>9.55</v>
      </c>
      <c r="J171" s="53">
        <v>1463.65</v>
      </c>
      <c r="K171" s="52">
        <v>9.3124</v>
      </c>
      <c r="L171" s="53">
        <v>1463.65</v>
      </c>
      <c r="M171" s="48">
        <v>0.006362450039285348</v>
      </c>
      <c r="N171" s="54">
        <v>218.2</v>
      </c>
      <c r="O171" s="38">
        <v>1.388286598572063</v>
      </c>
      <c r="P171" s="38">
        <v>381.7470023571209</v>
      </c>
      <c r="Q171" s="41">
        <v>83.29719591432378</v>
      </c>
    </row>
    <row r="172" spans="1:17" s="14" customFormat="1" ht="12.75" customHeight="1">
      <c r="A172" s="342"/>
      <c r="B172" s="67" t="s">
        <v>412</v>
      </c>
      <c r="C172" s="91" t="s">
        <v>407</v>
      </c>
      <c r="D172" s="76">
        <v>13</v>
      </c>
      <c r="E172" s="76">
        <v>1962</v>
      </c>
      <c r="F172" s="77">
        <v>7.112</v>
      </c>
      <c r="G172" s="77">
        <v>0.82467</v>
      </c>
      <c r="H172" s="77">
        <v>2.56</v>
      </c>
      <c r="I172" s="77">
        <v>3.727329</v>
      </c>
      <c r="J172" s="77">
        <v>583.82</v>
      </c>
      <c r="K172" s="77">
        <v>3.727329</v>
      </c>
      <c r="L172" s="77">
        <v>583.82</v>
      </c>
      <c r="M172" s="78">
        <v>0.006384380459730739</v>
      </c>
      <c r="N172" s="79">
        <v>235.113</v>
      </c>
      <c r="O172" s="79">
        <v>1.5010508430286733</v>
      </c>
      <c r="P172" s="79">
        <v>383.06282758384435</v>
      </c>
      <c r="Q172" s="80">
        <v>90.06305058172039</v>
      </c>
    </row>
    <row r="173" spans="1:17" s="14" customFormat="1" ht="12.75" customHeight="1">
      <c r="A173" s="342"/>
      <c r="B173" s="67" t="s">
        <v>90</v>
      </c>
      <c r="C173" s="23" t="s">
        <v>553</v>
      </c>
      <c r="D173" s="18">
        <v>40</v>
      </c>
      <c r="E173" s="18">
        <v>1993</v>
      </c>
      <c r="F173" s="85">
        <v>27.467</v>
      </c>
      <c r="G173" s="47">
        <v>6.8225</v>
      </c>
      <c r="H173" s="47">
        <v>6.4</v>
      </c>
      <c r="I173" s="47">
        <v>14.2445</v>
      </c>
      <c r="J173" s="47">
        <v>2229.96</v>
      </c>
      <c r="K173" s="47">
        <v>14.2445</v>
      </c>
      <c r="L173" s="47">
        <v>2229.96</v>
      </c>
      <c r="M173" s="48">
        <v>0.0063877827404975876</v>
      </c>
      <c r="N173" s="87">
        <v>168.8</v>
      </c>
      <c r="O173" s="38">
        <v>1.078257726595993</v>
      </c>
      <c r="P173" s="38">
        <v>383.26696442985525</v>
      </c>
      <c r="Q173" s="41">
        <v>64.69546359575956</v>
      </c>
    </row>
    <row r="174" spans="1:17" s="14" customFormat="1" ht="12.75" customHeight="1">
      <c r="A174" s="342"/>
      <c r="B174" s="67" t="s">
        <v>109</v>
      </c>
      <c r="C174" s="23" t="s">
        <v>230</v>
      </c>
      <c r="D174" s="18">
        <v>60</v>
      </c>
      <c r="E174" s="18">
        <v>1970</v>
      </c>
      <c r="F174" s="47">
        <v>32.898</v>
      </c>
      <c r="G174" s="47">
        <v>5.922103</v>
      </c>
      <c r="H174" s="47">
        <v>9.6</v>
      </c>
      <c r="I174" s="47">
        <v>17.375897000000002</v>
      </c>
      <c r="J174" s="47">
        <v>2697.76</v>
      </c>
      <c r="K174" s="47">
        <v>17.375897000000002</v>
      </c>
      <c r="L174" s="47">
        <v>2697.76</v>
      </c>
      <c r="M174" s="48">
        <v>0.006440860936480636</v>
      </c>
      <c r="N174" s="38">
        <v>239.364</v>
      </c>
      <c r="O174" s="38">
        <v>1.5417102371997509</v>
      </c>
      <c r="P174" s="38">
        <v>386.4516561888382</v>
      </c>
      <c r="Q174" s="41">
        <v>92.50261423198506</v>
      </c>
    </row>
    <row r="175" spans="1:17" s="14" customFormat="1" ht="12.75" customHeight="1">
      <c r="A175" s="342"/>
      <c r="B175" s="68" t="s">
        <v>761</v>
      </c>
      <c r="C175" s="23" t="s">
        <v>779</v>
      </c>
      <c r="D175" s="18">
        <v>36</v>
      </c>
      <c r="E175" s="18">
        <v>1991</v>
      </c>
      <c r="F175" s="47">
        <v>25.455</v>
      </c>
      <c r="G175" s="47">
        <v>4.609</v>
      </c>
      <c r="H175" s="47">
        <v>5.76</v>
      </c>
      <c r="I175" s="47">
        <v>15.086</v>
      </c>
      <c r="J175" s="47">
        <v>2333.9</v>
      </c>
      <c r="K175" s="47">
        <v>15.086</v>
      </c>
      <c r="L175" s="47">
        <v>2333.9</v>
      </c>
      <c r="M175" s="48">
        <v>0.00646385877715412</v>
      </c>
      <c r="N175" s="38">
        <v>250.92</v>
      </c>
      <c r="O175" s="38">
        <v>1.6219114443635116</v>
      </c>
      <c r="P175" s="38">
        <v>387.8315266292472</v>
      </c>
      <c r="Q175" s="41">
        <v>97.3146866618107</v>
      </c>
    </row>
    <row r="176" spans="1:17" s="14" customFormat="1" ht="12.75" customHeight="1">
      <c r="A176" s="342"/>
      <c r="B176" s="67" t="s">
        <v>173</v>
      </c>
      <c r="C176" s="23" t="s">
        <v>126</v>
      </c>
      <c r="D176" s="18">
        <v>46</v>
      </c>
      <c r="E176" s="18">
        <v>2007</v>
      </c>
      <c r="F176" s="47">
        <v>29.298</v>
      </c>
      <c r="G176" s="47">
        <v>7.210088</v>
      </c>
      <c r="H176" s="47">
        <v>3.68</v>
      </c>
      <c r="I176" s="47">
        <v>18.407916999999998</v>
      </c>
      <c r="J176" s="47">
        <v>2821.98</v>
      </c>
      <c r="K176" s="47">
        <v>18.407916999999998</v>
      </c>
      <c r="L176" s="47">
        <v>2821.98</v>
      </c>
      <c r="M176" s="48">
        <v>0.0065230501279243645</v>
      </c>
      <c r="N176" s="38">
        <v>266.28700000000003</v>
      </c>
      <c r="O176" s="38">
        <v>1.7370034494145954</v>
      </c>
      <c r="P176" s="38">
        <v>391.38300767546184</v>
      </c>
      <c r="Q176" s="41">
        <v>104.22020696487571</v>
      </c>
    </row>
    <row r="177" spans="1:17" s="14" customFormat="1" ht="12.75" customHeight="1">
      <c r="A177" s="342"/>
      <c r="B177" s="68" t="s">
        <v>841</v>
      </c>
      <c r="C177" s="28" t="s">
        <v>855</v>
      </c>
      <c r="D177" s="101">
        <v>30</v>
      </c>
      <c r="E177" s="102" t="s">
        <v>47</v>
      </c>
      <c r="F177" s="103">
        <v>21.79</v>
      </c>
      <c r="G177" s="104">
        <v>3.6</v>
      </c>
      <c r="H177" s="105">
        <v>4.8</v>
      </c>
      <c r="I177" s="104">
        <v>13.39</v>
      </c>
      <c r="J177" s="105">
        <v>2051.95</v>
      </c>
      <c r="K177" s="104">
        <v>13.39</v>
      </c>
      <c r="L177" s="105">
        <v>2051.95</v>
      </c>
      <c r="M177" s="48">
        <v>0.006525500134018861</v>
      </c>
      <c r="N177" s="106">
        <v>218.2</v>
      </c>
      <c r="O177" s="38">
        <v>1.4238641292429155</v>
      </c>
      <c r="P177" s="38">
        <v>391.5300080411317</v>
      </c>
      <c r="Q177" s="41">
        <v>85.43184775457493</v>
      </c>
    </row>
    <row r="178" spans="1:17" s="14" customFormat="1" ht="12.75" customHeight="1">
      <c r="A178" s="342"/>
      <c r="B178" s="68" t="s">
        <v>719</v>
      </c>
      <c r="C178" s="23" t="s">
        <v>692</v>
      </c>
      <c r="D178" s="18">
        <v>60</v>
      </c>
      <c r="E178" s="18" t="s">
        <v>47</v>
      </c>
      <c r="F178" s="69">
        <v>29.241999999999997</v>
      </c>
      <c r="G178" s="69">
        <v>6.63</v>
      </c>
      <c r="H178" s="69">
        <v>0.572</v>
      </c>
      <c r="I178" s="69">
        <v>22.04</v>
      </c>
      <c r="J178" s="47">
        <v>3373.53</v>
      </c>
      <c r="K178" s="69">
        <v>22.04</v>
      </c>
      <c r="L178" s="47">
        <v>3373.5</v>
      </c>
      <c r="M178" s="70">
        <v>0.006533274047724915</v>
      </c>
      <c r="N178" s="71">
        <v>200.8</v>
      </c>
      <c r="O178" s="72">
        <v>1.311881428783163</v>
      </c>
      <c r="P178" s="72">
        <v>391.9964428634949</v>
      </c>
      <c r="Q178" s="73">
        <v>78.71288572698978</v>
      </c>
    </row>
    <row r="179" spans="1:17" s="14" customFormat="1" ht="12.75" customHeight="1">
      <c r="A179" s="342"/>
      <c r="B179" s="67" t="s">
        <v>365</v>
      </c>
      <c r="C179" s="82" t="s">
        <v>368</v>
      </c>
      <c r="D179" s="18">
        <v>55</v>
      </c>
      <c r="E179" s="18">
        <v>1993</v>
      </c>
      <c r="F179" s="47">
        <v>39.665</v>
      </c>
      <c r="G179" s="47">
        <v>7.905</v>
      </c>
      <c r="H179" s="47">
        <v>8.64</v>
      </c>
      <c r="I179" s="47">
        <v>23.119996</v>
      </c>
      <c r="J179" s="47">
        <v>3524.86</v>
      </c>
      <c r="K179" s="47">
        <v>23.119996</v>
      </c>
      <c r="L179" s="47">
        <v>3524.86</v>
      </c>
      <c r="M179" s="48">
        <v>0.006559124617715313</v>
      </c>
      <c r="N179" s="38">
        <v>270.974</v>
      </c>
      <c r="O179" s="38">
        <v>1.7773522341607892</v>
      </c>
      <c r="P179" s="38">
        <v>393.5474770629188</v>
      </c>
      <c r="Q179" s="41">
        <v>106.64113404964736</v>
      </c>
    </row>
    <row r="180" spans="1:17" s="14" customFormat="1" ht="12.75" customHeight="1">
      <c r="A180" s="342"/>
      <c r="B180" s="68" t="s">
        <v>841</v>
      </c>
      <c r="C180" s="28" t="s">
        <v>856</v>
      </c>
      <c r="D180" s="101">
        <v>30</v>
      </c>
      <c r="E180" s="102" t="s">
        <v>47</v>
      </c>
      <c r="F180" s="103">
        <v>21.85</v>
      </c>
      <c r="G180" s="104">
        <v>3.78</v>
      </c>
      <c r="H180" s="105">
        <v>4.8</v>
      </c>
      <c r="I180" s="104">
        <v>13.27</v>
      </c>
      <c r="J180" s="105">
        <v>2013.33</v>
      </c>
      <c r="K180" s="104">
        <v>13.27</v>
      </c>
      <c r="L180" s="105">
        <v>2013.33</v>
      </c>
      <c r="M180" s="48">
        <v>0.006591070515017409</v>
      </c>
      <c r="N180" s="106">
        <v>218.2</v>
      </c>
      <c r="O180" s="38">
        <v>1.4381715863767985</v>
      </c>
      <c r="P180" s="38">
        <v>395.4642309010445</v>
      </c>
      <c r="Q180" s="41">
        <v>86.2902951826079</v>
      </c>
    </row>
    <row r="181" spans="1:17" s="14" customFormat="1" ht="12.75" customHeight="1">
      <c r="A181" s="342"/>
      <c r="B181" s="67" t="s">
        <v>331</v>
      </c>
      <c r="C181" s="108" t="s">
        <v>302</v>
      </c>
      <c r="D181" s="109">
        <v>50</v>
      </c>
      <c r="E181" s="109">
        <v>1972</v>
      </c>
      <c r="F181" s="42">
        <v>33.773</v>
      </c>
      <c r="G181" s="42">
        <v>8.565144</v>
      </c>
      <c r="H181" s="42">
        <v>8</v>
      </c>
      <c r="I181" s="42">
        <v>17.207857</v>
      </c>
      <c r="J181" s="42">
        <v>2601.9</v>
      </c>
      <c r="K181" s="42">
        <v>17.207857</v>
      </c>
      <c r="L181" s="42">
        <v>2601.9</v>
      </c>
      <c r="M181" s="43">
        <v>0.006613573542411315</v>
      </c>
      <c r="N181" s="36">
        <v>305.636</v>
      </c>
      <c r="O181" s="36">
        <v>2.021346163208425</v>
      </c>
      <c r="P181" s="36">
        <v>396.8144125446789</v>
      </c>
      <c r="Q181" s="44">
        <v>121.28076979250548</v>
      </c>
    </row>
    <row r="182" spans="1:17" s="14" customFormat="1" ht="12.75" customHeight="1">
      <c r="A182" s="342"/>
      <c r="B182" s="67" t="s">
        <v>109</v>
      </c>
      <c r="C182" s="23" t="s">
        <v>231</v>
      </c>
      <c r="D182" s="18">
        <v>60</v>
      </c>
      <c r="E182" s="18">
        <v>1970</v>
      </c>
      <c r="F182" s="47">
        <v>33.496</v>
      </c>
      <c r="G182" s="47">
        <v>6.035423</v>
      </c>
      <c r="H182" s="47">
        <v>9.6</v>
      </c>
      <c r="I182" s="47">
        <v>17.860577000000003</v>
      </c>
      <c r="J182" s="47">
        <v>2699.31</v>
      </c>
      <c r="K182" s="47">
        <v>17.860577000000003</v>
      </c>
      <c r="L182" s="47">
        <v>2699.31</v>
      </c>
      <c r="M182" s="48">
        <v>0.006616719457935548</v>
      </c>
      <c r="N182" s="38">
        <v>239.364</v>
      </c>
      <c r="O182" s="38">
        <v>1.5838044363292845</v>
      </c>
      <c r="P182" s="38">
        <v>397.0031674761329</v>
      </c>
      <c r="Q182" s="41">
        <v>95.02826617975708</v>
      </c>
    </row>
    <row r="183" spans="1:17" s="14" customFormat="1" ht="12.75" customHeight="1">
      <c r="A183" s="342"/>
      <c r="B183" s="68" t="s">
        <v>922</v>
      </c>
      <c r="C183" s="23" t="s">
        <v>894</v>
      </c>
      <c r="D183" s="18">
        <v>48</v>
      </c>
      <c r="E183" s="18">
        <v>2007</v>
      </c>
      <c r="F183" s="47">
        <v>19.8</v>
      </c>
      <c r="G183" s="47"/>
      <c r="H183" s="47"/>
      <c r="I183" s="47">
        <v>19.8</v>
      </c>
      <c r="J183" s="47">
        <v>2860.99</v>
      </c>
      <c r="K183" s="47">
        <v>16.7794</v>
      </c>
      <c r="L183" s="47">
        <v>2533.78</v>
      </c>
      <c r="M183" s="48">
        <f>K183/L183</f>
        <v>0.006622279755937768</v>
      </c>
      <c r="N183" s="38">
        <v>256.368</v>
      </c>
      <c r="O183" s="38">
        <f>M183*N183</f>
        <v>1.6977406164702538</v>
      </c>
      <c r="P183" s="38">
        <f>M183*60*1000</f>
        <v>397.3367853562661</v>
      </c>
      <c r="Q183" s="41">
        <f>P183*N183/1000</f>
        <v>101.86443698821522</v>
      </c>
    </row>
    <row r="184" spans="1:17" s="14" customFormat="1" ht="11.25" customHeight="1">
      <c r="A184" s="342"/>
      <c r="B184" s="67" t="s">
        <v>90</v>
      </c>
      <c r="C184" s="23" t="s">
        <v>554</v>
      </c>
      <c r="D184" s="18">
        <v>37</v>
      </c>
      <c r="E184" s="18" t="s">
        <v>47</v>
      </c>
      <c r="F184" s="85">
        <v>24.52</v>
      </c>
      <c r="G184" s="47">
        <v>3.6841</v>
      </c>
      <c r="H184" s="47">
        <v>5.92</v>
      </c>
      <c r="I184" s="47">
        <v>14.9159</v>
      </c>
      <c r="J184" s="47">
        <v>2248.72</v>
      </c>
      <c r="K184" s="47">
        <v>14.9159</v>
      </c>
      <c r="L184" s="47">
        <v>2248.72</v>
      </c>
      <c r="M184" s="48">
        <v>0.006633062364367285</v>
      </c>
      <c r="N184" s="87">
        <v>168.8</v>
      </c>
      <c r="O184" s="38">
        <v>1.1196609271051978</v>
      </c>
      <c r="P184" s="38">
        <v>397.9837418620371</v>
      </c>
      <c r="Q184" s="41">
        <v>67.17965562631187</v>
      </c>
    </row>
    <row r="185" spans="1:17" s="14" customFormat="1" ht="12.75" customHeight="1">
      <c r="A185" s="342"/>
      <c r="B185" s="67" t="s">
        <v>90</v>
      </c>
      <c r="C185" s="23" t="s">
        <v>555</v>
      </c>
      <c r="D185" s="84">
        <v>30</v>
      </c>
      <c r="E185" s="84" t="s">
        <v>47</v>
      </c>
      <c r="F185" s="85">
        <v>18.67</v>
      </c>
      <c r="G185" s="47">
        <v>3.384</v>
      </c>
      <c r="H185" s="47">
        <v>4.8</v>
      </c>
      <c r="I185" s="47">
        <v>10.486</v>
      </c>
      <c r="J185" s="47">
        <v>1557.33</v>
      </c>
      <c r="K185" s="47">
        <v>10.486</v>
      </c>
      <c r="L185" s="47">
        <v>1557.33</v>
      </c>
      <c r="M185" s="48">
        <v>0.0067333192065907686</v>
      </c>
      <c r="N185" s="87">
        <v>168.8</v>
      </c>
      <c r="O185" s="38">
        <v>1.1365842820725218</v>
      </c>
      <c r="P185" s="38">
        <v>403.9991523954461</v>
      </c>
      <c r="Q185" s="41">
        <v>68.19505692435132</v>
      </c>
    </row>
    <row r="186" spans="1:17" s="14" customFormat="1" ht="12.75" customHeight="1">
      <c r="A186" s="342"/>
      <c r="B186" s="67" t="s">
        <v>90</v>
      </c>
      <c r="C186" s="23" t="s">
        <v>556</v>
      </c>
      <c r="D186" s="84">
        <v>19</v>
      </c>
      <c r="E186" s="84" t="s">
        <v>47</v>
      </c>
      <c r="F186" s="85">
        <v>13.1298</v>
      </c>
      <c r="G186" s="47">
        <v>3.1001</v>
      </c>
      <c r="H186" s="47">
        <v>3.04</v>
      </c>
      <c r="I186" s="47">
        <v>6.9897</v>
      </c>
      <c r="J186" s="47">
        <v>1037.28</v>
      </c>
      <c r="K186" s="47">
        <v>6.9897</v>
      </c>
      <c r="L186" s="47">
        <v>1037.28</v>
      </c>
      <c r="M186" s="48">
        <v>0.0067384891254049055</v>
      </c>
      <c r="N186" s="87">
        <v>168.8</v>
      </c>
      <c r="O186" s="38">
        <v>1.137456964368348</v>
      </c>
      <c r="P186" s="38">
        <v>404.3093475242943</v>
      </c>
      <c r="Q186" s="41">
        <v>68.24741786210089</v>
      </c>
    </row>
    <row r="187" spans="1:17" s="14" customFormat="1" ht="12.75" customHeight="1">
      <c r="A187" s="342"/>
      <c r="B187" s="68" t="s">
        <v>760</v>
      </c>
      <c r="C187" s="23" t="s">
        <v>722</v>
      </c>
      <c r="D187" s="18">
        <v>23</v>
      </c>
      <c r="E187" s="18">
        <v>2009</v>
      </c>
      <c r="F187" s="47">
        <v>11.278</v>
      </c>
      <c r="G187" s="47">
        <v>2.03</v>
      </c>
      <c r="H187" s="47">
        <v>1.84</v>
      </c>
      <c r="I187" s="47">
        <v>7.408</v>
      </c>
      <c r="J187" s="47">
        <v>1098.31</v>
      </c>
      <c r="K187" s="47">
        <v>7.408</v>
      </c>
      <c r="L187" s="47">
        <v>1098.31</v>
      </c>
      <c r="M187" s="48">
        <v>0.006744908086059492</v>
      </c>
      <c r="N187" s="38">
        <v>330.16</v>
      </c>
      <c r="O187" s="38">
        <v>2.226898853693402</v>
      </c>
      <c r="P187" s="38">
        <v>404.69448516356954</v>
      </c>
      <c r="Q187" s="41">
        <v>133.61393122160413</v>
      </c>
    </row>
    <row r="188" spans="1:17" s="14" customFormat="1" ht="12.75" customHeight="1">
      <c r="A188" s="342"/>
      <c r="B188" s="67" t="s">
        <v>173</v>
      </c>
      <c r="C188" s="23" t="s">
        <v>129</v>
      </c>
      <c r="D188" s="18">
        <v>50</v>
      </c>
      <c r="E188" s="18">
        <v>2006</v>
      </c>
      <c r="F188" s="47">
        <v>30.173</v>
      </c>
      <c r="G188" s="47">
        <v>9.047498</v>
      </c>
      <c r="H188" s="47">
        <v>4</v>
      </c>
      <c r="I188" s="47">
        <v>17.125503</v>
      </c>
      <c r="J188" s="47">
        <v>2532.42</v>
      </c>
      <c r="K188" s="47">
        <v>17.125503</v>
      </c>
      <c r="L188" s="47">
        <v>2532.42</v>
      </c>
      <c r="M188" s="48">
        <v>0.006762505034709881</v>
      </c>
      <c r="N188" s="38">
        <v>266.28700000000003</v>
      </c>
      <c r="O188" s="38">
        <v>1.8007671781777903</v>
      </c>
      <c r="P188" s="38">
        <v>405.7503020825929</v>
      </c>
      <c r="Q188" s="41">
        <v>108.04603069066742</v>
      </c>
    </row>
    <row r="189" spans="1:17" s="14" customFormat="1" ht="12.75" customHeight="1">
      <c r="A189" s="342"/>
      <c r="B189" s="67" t="s">
        <v>109</v>
      </c>
      <c r="C189" s="23" t="s">
        <v>100</v>
      </c>
      <c r="D189" s="18">
        <v>60</v>
      </c>
      <c r="E189" s="18">
        <v>1963</v>
      </c>
      <c r="F189" s="47">
        <v>35.003</v>
      </c>
      <c r="G189" s="47">
        <v>5.5526800000000005</v>
      </c>
      <c r="H189" s="47">
        <v>9.6</v>
      </c>
      <c r="I189" s="47">
        <v>19.85032</v>
      </c>
      <c r="J189" s="47">
        <v>2908.85</v>
      </c>
      <c r="K189" s="47">
        <v>19.85032</v>
      </c>
      <c r="L189" s="47">
        <v>2908.85</v>
      </c>
      <c r="M189" s="48">
        <v>0.006824112621826495</v>
      </c>
      <c r="N189" s="38">
        <v>239.364</v>
      </c>
      <c r="O189" s="38">
        <v>1.6334468936108772</v>
      </c>
      <c r="P189" s="38">
        <v>409.44675730958966</v>
      </c>
      <c r="Q189" s="41">
        <v>98.00681361665262</v>
      </c>
    </row>
    <row r="190" spans="1:17" s="14" customFormat="1" ht="12.75" customHeight="1">
      <c r="A190" s="342"/>
      <c r="B190" s="67" t="s">
        <v>109</v>
      </c>
      <c r="C190" s="23" t="s">
        <v>232</v>
      </c>
      <c r="D190" s="18">
        <v>54</v>
      </c>
      <c r="E190" s="18">
        <v>1976</v>
      </c>
      <c r="F190" s="47">
        <v>24.947</v>
      </c>
      <c r="G190" s="47">
        <v>4.392283</v>
      </c>
      <c r="H190" s="47">
        <v>8</v>
      </c>
      <c r="I190" s="47">
        <v>12.554717</v>
      </c>
      <c r="J190" s="47">
        <v>1830.45</v>
      </c>
      <c r="K190" s="47">
        <v>12.554717</v>
      </c>
      <c r="L190" s="47">
        <v>1830.45</v>
      </c>
      <c r="M190" s="48">
        <v>0.0068588144991668714</v>
      </c>
      <c r="N190" s="38">
        <v>239.364</v>
      </c>
      <c r="O190" s="38">
        <v>1.641753273778579</v>
      </c>
      <c r="P190" s="38">
        <v>411.52886995001234</v>
      </c>
      <c r="Q190" s="41">
        <v>98.50519642671476</v>
      </c>
    </row>
    <row r="191" spans="1:17" s="14" customFormat="1" ht="12.75" customHeight="1">
      <c r="A191" s="342"/>
      <c r="B191" s="67" t="s">
        <v>90</v>
      </c>
      <c r="C191" s="23" t="s">
        <v>557</v>
      </c>
      <c r="D191" s="18">
        <v>21</v>
      </c>
      <c r="E191" s="84" t="s">
        <v>47</v>
      </c>
      <c r="F191" s="85">
        <v>14.3676</v>
      </c>
      <c r="G191" s="47">
        <v>2.2378</v>
      </c>
      <c r="H191" s="47">
        <v>4.1113</v>
      </c>
      <c r="I191" s="47">
        <v>8.0185</v>
      </c>
      <c r="J191" s="47">
        <v>1166.51</v>
      </c>
      <c r="K191" s="47">
        <v>8.0185</v>
      </c>
      <c r="L191" s="47">
        <v>1166.51</v>
      </c>
      <c r="M191" s="48">
        <v>0.006873923069669355</v>
      </c>
      <c r="N191" s="87">
        <v>168.8</v>
      </c>
      <c r="O191" s="38">
        <v>1.160318214160187</v>
      </c>
      <c r="P191" s="38">
        <v>412.4353841801613</v>
      </c>
      <c r="Q191" s="41">
        <v>69.61909284961123</v>
      </c>
    </row>
    <row r="192" spans="1:17" s="14" customFormat="1" ht="12.75" customHeight="1">
      <c r="A192" s="342"/>
      <c r="B192" s="68" t="s">
        <v>761</v>
      </c>
      <c r="C192" s="23" t="s">
        <v>780</v>
      </c>
      <c r="D192" s="18">
        <v>60</v>
      </c>
      <c r="E192" s="18">
        <v>1982</v>
      </c>
      <c r="F192" s="47">
        <v>42.4</v>
      </c>
      <c r="G192" s="47">
        <v>5.912</v>
      </c>
      <c r="H192" s="47">
        <v>11.52</v>
      </c>
      <c r="I192" s="47">
        <v>24.968</v>
      </c>
      <c r="J192" s="47">
        <v>3623.16</v>
      </c>
      <c r="K192" s="47">
        <v>24.968</v>
      </c>
      <c r="L192" s="47">
        <v>3623.16</v>
      </c>
      <c r="M192" s="48">
        <v>0.006891222027180693</v>
      </c>
      <c r="N192" s="38">
        <v>250.92</v>
      </c>
      <c r="O192" s="38">
        <v>1.7291454310601795</v>
      </c>
      <c r="P192" s="38">
        <v>413.4733216308416</v>
      </c>
      <c r="Q192" s="41">
        <v>103.74872586361077</v>
      </c>
    </row>
    <row r="193" spans="1:17" s="14" customFormat="1" ht="12.75" customHeight="1">
      <c r="A193" s="342"/>
      <c r="B193" s="67" t="s">
        <v>90</v>
      </c>
      <c r="C193" s="23" t="s">
        <v>558</v>
      </c>
      <c r="D193" s="18">
        <v>43</v>
      </c>
      <c r="E193" s="84" t="s">
        <v>47</v>
      </c>
      <c r="F193" s="85">
        <v>28.8477</v>
      </c>
      <c r="G193" s="47">
        <v>6.1512</v>
      </c>
      <c r="H193" s="47">
        <v>6.88</v>
      </c>
      <c r="I193" s="47">
        <v>15.8165</v>
      </c>
      <c r="J193" s="47">
        <v>2286.62</v>
      </c>
      <c r="K193" s="47">
        <v>15.8165</v>
      </c>
      <c r="L193" s="47">
        <v>2286.62</v>
      </c>
      <c r="M193" s="48">
        <v>0.0069169778975081125</v>
      </c>
      <c r="N193" s="87">
        <v>168.8</v>
      </c>
      <c r="O193" s="38">
        <v>1.1675858690993695</v>
      </c>
      <c r="P193" s="38">
        <v>415.0186738504867</v>
      </c>
      <c r="Q193" s="41">
        <v>70.05515214596215</v>
      </c>
    </row>
    <row r="194" spans="1:17" s="14" customFormat="1" ht="12.75" customHeight="1">
      <c r="A194" s="342"/>
      <c r="B194" s="68" t="s">
        <v>999</v>
      </c>
      <c r="C194" s="23" t="s">
        <v>1013</v>
      </c>
      <c r="D194" s="18">
        <v>45</v>
      </c>
      <c r="E194" s="18" t="s">
        <v>47</v>
      </c>
      <c r="F194" s="47">
        <f>G194+H194+I194</f>
        <v>27.749998</v>
      </c>
      <c r="G194" s="47">
        <v>4.2330000000000005</v>
      </c>
      <c r="H194" s="47">
        <v>7.2</v>
      </c>
      <c r="I194" s="47">
        <v>16.316998</v>
      </c>
      <c r="J194" s="47">
        <v>2335.09</v>
      </c>
      <c r="K194" s="47">
        <v>16.316998</v>
      </c>
      <c r="L194" s="47">
        <v>2335.09</v>
      </c>
      <c r="M194" s="48">
        <f>K194/L194</f>
        <v>0.006987738374109777</v>
      </c>
      <c r="N194" s="38">
        <v>233.8</v>
      </c>
      <c r="O194" s="38">
        <f>M194*N194</f>
        <v>1.633733231866866</v>
      </c>
      <c r="P194" s="38">
        <f>M194*60*1000</f>
        <v>419.2643024465866</v>
      </c>
      <c r="Q194" s="41">
        <f>P194*N194/1000</f>
        <v>98.02399391201195</v>
      </c>
    </row>
    <row r="195" spans="1:17" s="14" customFormat="1" ht="12.75" customHeight="1">
      <c r="A195" s="342"/>
      <c r="B195" s="67" t="s">
        <v>90</v>
      </c>
      <c r="C195" s="23" t="s">
        <v>559</v>
      </c>
      <c r="D195" s="18">
        <v>60</v>
      </c>
      <c r="E195" s="84" t="s">
        <v>47</v>
      </c>
      <c r="F195" s="85">
        <v>36.67</v>
      </c>
      <c r="G195" s="47">
        <v>5.1305</v>
      </c>
      <c r="H195" s="47">
        <v>9.6</v>
      </c>
      <c r="I195" s="47">
        <v>21.9395</v>
      </c>
      <c r="J195" s="47">
        <v>3137.36</v>
      </c>
      <c r="K195" s="47">
        <v>21.9395</v>
      </c>
      <c r="L195" s="47">
        <v>3137.36</v>
      </c>
      <c r="M195" s="48">
        <v>0.006992981360124435</v>
      </c>
      <c r="N195" s="87">
        <v>168.8</v>
      </c>
      <c r="O195" s="38">
        <v>1.1804152535890047</v>
      </c>
      <c r="P195" s="38">
        <v>419.5788816074661</v>
      </c>
      <c r="Q195" s="41">
        <v>70.82491521534028</v>
      </c>
    </row>
    <row r="196" spans="1:17" s="14" customFormat="1" ht="12.75" customHeight="1">
      <c r="A196" s="342"/>
      <c r="B196" s="67" t="s">
        <v>91</v>
      </c>
      <c r="C196" s="93" t="s">
        <v>586</v>
      </c>
      <c r="D196" s="94">
        <v>40</v>
      </c>
      <c r="E196" s="94"/>
      <c r="F196" s="95">
        <v>26.902</v>
      </c>
      <c r="G196" s="95">
        <v>4.548</v>
      </c>
      <c r="H196" s="95">
        <v>6.4</v>
      </c>
      <c r="I196" s="95">
        <v>15.954</v>
      </c>
      <c r="J196" s="95">
        <v>2279.16</v>
      </c>
      <c r="K196" s="95">
        <v>15.954</v>
      </c>
      <c r="L196" s="95">
        <v>2279.16</v>
      </c>
      <c r="M196" s="96">
        <v>0.006999947349023325</v>
      </c>
      <c r="N196" s="97">
        <v>207.86</v>
      </c>
      <c r="O196" s="97">
        <v>1.4550090559679885</v>
      </c>
      <c r="P196" s="97">
        <v>419.9968409413995</v>
      </c>
      <c r="Q196" s="98">
        <v>87.30054335807931</v>
      </c>
    </row>
    <row r="197" spans="1:17" s="14" customFormat="1" ht="12.75" customHeight="1">
      <c r="A197" s="342"/>
      <c r="B197" s="68" t="s">
        <v>684</v>
      </c>
      <c r="C197" s="23" t="s">
        <v>659</v>
      </c>
      <c r="D197" s="18">
        <v>48</v>
      </c>
      <c r="E197" s="18">
        <v>1961</v>
      </c>
      <c r="F197" s="47">
        <v>28.863</v>
      </c>
      <c r="G197" s="47">
        <v>5.1</v>
      </c>
      <c r="H197" s="47">
        <v>7.68</v>
      </c>
      <c r="I197" s="47">
        <v>16.083</v>
      </c>
      <c r="J197" s="47">
        <v>2296.96</v>
      </c>
      <c r="K197" s="47">
        <v>16.083</v>
      </c>
      <c r="L197" s="47">
        <v>2296.96</v>
      </c>
      <c r="M197" s="48">
        <v>0.007001863332404569</v>
      </c>
      <c r="N197" s="38">
        <v>245.6</v>
      </c>
      <c r="O197" s="38">
        <v>1.7196576344385621</v>
      </c>
      <c r="P197" s="38">
        <v>420.11179994427414</v>
      </c>
      <c r="Q197" s="41">
        <v>103.17945806631373</v>
      </c>
    </row>
    <row r="198" spans="1:17" s="14" customFormat="1" ht="12.75" customHeight="1">
      <c r="A198" s="342"/>
      <c r="B198" s="67" t="s">
        <v>365</v>
      </c>
      <c r="C198" s="23" t="s">
        <v>334</v>
      </c>
      <c r="D198" s="18">
        <v>55</v>
      </c>
      <c r="E198" s="18">
        <v>1995</v>
      </c>
      <c r="F198" s="47">
        <v>40.125</v>
      </c>
      <c r="G198" s="47">
        <v>8.211</v>
      </c>
      <c r="H198" s="47">
        <v>8.72</v>
      </c>
      <c r="I198" s="47">
        <v>23.194</v>
      </c>
      <c r="J198" s="47">
        <v>3308.16</v>
      </c>
      <c r="K198" s="47">
        <v>23.194</v>
      </c>
      <c r="L198" s="47">
        <v>3308.16</v>
      </c>
      <c r="M198" s="48">
        <v>0.007011148191139485</v>
      </c>
      <c r="N198" s="38">
        <v>274.026</v>
      </c>
      <c r="O198" s="38">
        <v>1.9212368942251887</v>
      </c>
      <c r="P198" s="38">
        <v>420.6688914683691</v>
      </c>
      <c r="Q198" s="41">
        <v>115.27421365351132</v>
      </c>
    </row>
    <row r="199" spans="1:17" s="14" customFormat="1" ht="12.75" customHeight="1">
      <c r="A199" s="342"/>
      <c r="B199" s="67" t="s">
        <v>109</v>
      </c>
      <c r="C199" s="23" t="s">
        <v>101</v>
      </c>
      <c r="D199" s="18">
        <v>60</v>
      </c>
      <c r="E199" s="18">
        <v>1966</v>
      </c>
      <c r="F199" s="47">
        <v>35.318</v>
      </c>
      <c r="G199" s="47">
        <v>6.85586</v>
      </c>
      <c r="H199" s="47">
        <v>9.52</v>
      </c>
      <c r="I199" s="47">
        <v>18.94214</v>
      </c>
      <c r="J199" s="47">
        <v>2701.09</v>
      </c>
      <c r="K199" s="47">
        <v>18.94214</v>
      </c>
      <c r="L199" s="47">
        <v>2701.09</v>
      </c>
      <c r="M199" s="48">
        <v>0.00701277632363231</v>
      </c>
      <c r="N199" s="38">
        <v>239.364</v>
      </c>
      <c r="O199" s="38">
        <v>1.6786061919299244</v>
      </c>
      <c r="P199" s="38">
        <v>420.7665794179386</v>
      </c>
      <c r="Q199" s="41">
        <v>100.71637151579546</v>
      </c>
    </row>
    <row r="200" spans="1:17" s="14" customFormat="1" ht="12.75" customHeight="1">
      <c r="A200" s="342"/>
      <c r="B200" s="67" t="s">
        <v>109</v>
      </c>
      <c r="C200" s="23" t="s">
        <v>233</v>
      </c>
      <c r="D200" s="18">
        <v>16</v>
      </c>
      <c r="E200" s="18" t="s">
        <v>47</v>
      </c>
      <c r="F200" s="47">
        <v>11</v>
      </c>
      <c r="G200" s="47">
        <v>1.8697800000000002</v>
      </c>
      <c r="H200" s="47">
        <v>2.48</v>
      </c>
      <c r="I200" s="47">
        <v>6.650220000000001</v>
      </c>
      <c r="J200" s="47">
        <v>947.88</v>
      </c>
      <c r="K200" s="47">
        <v>6.650220000000001</v>
      </c>
      <c r="L200" s="47">
        <v>947.88</v>
      </c>
      <c r="M200" s="48">
        <v>0.007015888087099634</v>
      </c>
      <c r="N200" s="38">
        <v>239.364</v>
      </c>
      <c r="O200" s="38">
        <v>1.6793510360805166</v>
      </c>
      <c r="P200" s="38">
        <v>420.95328522597805</v>
      </c>
      <c r="Q200" s="41">
        <v>100.76106216483102</v>
      </c>
    </row>
    <row r="201" spans="1:17" s="14" customFormat="1" ht="12.75" customHeight="1">
      <c r="A201" s="342"/>
      <c r="B201" s="68" t="s">
        <v>999</v>
      </c>
      <c r="C201" s="23" t="s">
        <v>1014</v>
      </c>
      <c r="D201" s="18">
        <v>45</v>
      </c>
      <c r="E201" s="18" t="s">
        <v>47</v>
      </c>
      <c r="F201" s="47">
        <f>G201+H201+I201</f>
        <v>28.517000000000003</v>
      </c>
      <c r="G201" s="47">
        <v>4.947</v>
      </c>
      <c r="H201" s="47">
        <v>7.2</v>
      </c>
      <c r="I201" s="47">
        <v>16.37</v>
      </c>
      <c r="J201" s="47">
        <v>2328.9</v>
      </c>
      <c r="K201" s="47">
        <v>16.37</v>
      </c>
      <c r="L201" s="47">
        <v>2328.9</v>
      </c>
      <c r="M201" s="48">
        <f>K201/L201</f>
        <v>0.007029069517798102</v>
      </c>
      <c r="N201" s="38">
        <v>233.8</v>
      </c>
      <c r="O201" s="38">
        <f>M201*N201</f>
        <v>1.6433964532611962</v>
      </c>
      <c r="P201" s="38">
        <f>M201*60*1000</f>
        <v>421.7441710678861</v>
      </c>
      <c r="Q201" s="41">
        <f>P201*N201/1000</f>
        <v>98.60378719567177</v>
      </c>
    </row>
    <row r="202" spans="1:17" s="14" customFormat="1" ht="12.75" customHeight="1">
      <c r="A202" s="342"/>
      <c r="B202" s="67" t="s">
        <v>365</v>
      </c>
      <c r="C202" s="23" t="s">
        <v>335</v>
      </c>
      <c r="D202" s="18">
        <v>103</v>
      </c>
      <c r="E202" s="18">
        <v>1965</v>
      </c>
      <c r="F202" s="47">
        <v>57.712</v>
      </c>
      <c r="G202" s="47">
        <v>10.42236</v>
      </c>
      <c r="H202" s="47">
        <v>15.84</v>
      </c>
      <c r="I202" s="47">
        <v>31.449637</v>
      </c>
      <c r="J202" s="47">
        <v>4447.51</v>
      </c>
      <c r="K202" s="47">
        <v>31.449637</v>
      </c>
      <c r="L202" s="47">
        <v>4447.51</v>
      </c>
      <c r="M202" s="48">
        <v>0.007071290902100276</v>
      </c>
      <c r="N202" s="38">
        <v>274.026</v>
      </c>
      <c r="O202" s="38">
        <v>1.93771756073893</v>
      </c>
      <c r="P202" s="38">
        <v>424.27745412601655</v>
      </c>
      <c r="Q202" s="41">
        <v>116.26305364433581</v>
      </c>
    </row>
    <row r="203" spans="1:17" s="14" customFormat="1" ht="12.75" customHeight="1">
      <c r="A203" s="342"/>
      <c r="B203" s="67" t="s">
        <v>278</v>
      </c>
      <c r="C203" s="19" t="s">
        <v>258</v>
      </c>
      <c r="D203" s="20">
        <v>8</v>
      </c>
      <c r="E203" s="20">
        <v>1994</v>
      </c>
      <c r="F203" s="42">
        <v>8.325</v>
      </c>
      <c r="G203" s="42">
        <v>1.23487</v>
      </c>
      <c r="H203" s="42">
        <v>1.2</v>
      </c>
      <c r="I203" s="42">
        <v>5.89013</v>
      </c>
      <c r="J203" s="42">
        <v>832.8</v>
      </c>
      <c r="K203" s="42">
        <v>5.89013</v>
      </c>
      <c r="L203" s="42">
        <v>832.8</v>
      </c>
      <c r="M203" s="43">
        <v>0.007072682516810759</v>
      </c>
      <c r="N203" s="36">
        <v>281.002</v>
      </c>
      <c r="O203" s="36">
        <v>1.9874379325888571</v>
      </c>
      <c r="P203" s="36">
        <v>424.36095100864554</v>
      </c>
      <c r="Q203" s="44">
        <v>119.24627595533143</v>
      </c>
    </row>
    <row r="204" spans="1:17" s="14" customFormat="1" ht="12.75" customHeight="1">
      <c r="A204" s="342"/>
      <c r="B204" s="67" t="s">
        <v>173</v>
      </c>
      <c r="C204" s="23" t="s">
        <v>132</v>
      </c>
      <c r="D204" s="18">
        <v>23</v>
      </c>
      <c r="E204" s="18">
        <v>2002</v>
      </c>
      <c r="F204" s="47">
        <v>12.347</v>
      </c>
      <c r="G204" s="47">
        <v>0</v>
      </c>
      <c r="H204" s="47">
        <v>0</v>
      </c>
      <c r="I204" s="47">
        <v>12.346999</v>
      </c>
      <c r="J204" s="47">
        <v>1743.26</v>
      </c>
      <c r="K204" s="47">
        <v>12.346999</v>
      </c>
      <c r="L204" s="47">
        <v>1743.26</v>
      </c>
      <c r="M204" s="48">
        <v>0.007082706538324748</v>
      </c>
      <c r="N204" s="38">
        <v>266.28700000000003</v>
      </c>
      <c r="O204" s="38">
        <v>1.8860326759708823</v>
      </c>
      <c r="P204" s="38">
        <v>424.96239229948486</v>
      </c>
      <c r="Q204" s="41">
        <v>113.16196055825293</v>
      </c>
    </row>
    <row r="205" spans="1:17" s="14" customFormat="1" ht="12.75" customHeight="1">
      <c r="A205" s="342"/>
      <c r="B205" s="67" t="s">
        <v>278</v>
      </c>
      <c r="C205" s="83" t="s">
        <v>256</v>
      </c>
      <c r="D205" s="20">
        <v>93</v>
      </c>
      <c r="E205" s="20">
        <v>1973</v>
      </c>
      <c r="F205" s="42">
        <v>55.592</v>
      </c>
      <c r="G205" s="42">
        <v>9.143788</v>
      </c>
      <c r="H205" s="42">
        <v>14.4</v>
      </c>
      <c r="I205" s="42">
        <v>32.048223</v>
      </c>
      <c r="J205" s="42">
        <v>4520.3</v>
      </c>
      <c r="K205" s="42">
        <v>32.048223</v>
      </c>
      <c r="L205" s="42">
        <v>4520.3</v>
      </c>
      <c r="M205" s="43">
        <v>0.007089844258124461</v>
      </c>
      <c r="N205" s="36">
        <v>281.002</v>
      </c>
      <c r="O205" s="36">
        <v>1.9922604162214899</v>
      </c>
      <c r="P205" s="36">
        <v>425.39065548746765</v>
      </c>
      <c r="Q205" s="44">
        <v>119.53562497328939</v>
      </c>
    </row>
    <row r="206" spans="1:17" s="14" customFormat="1" ht="12.75" customHeight="1">
      <c r="A206" s="342"/>
      <c r="B206" s="67" t="s">
        <v>90</v>
      </c>
      <c r="C206" s="23" t="s">
        <v>560</v>
      </c>
      <c r="D206" s="18">
        <v>100</v>
      </c>
      <c r="E206" s="84" t="s">
        <v>47</v>
      </c>
      <c r="F206" s="85">
        <v>49.596000000000004</v>
      </c>
      <c r="G206" s="47">
        <v>7.4447</v>
      </c>
      <c r="H206" s="47">
        <v>16</v>
      </c>
      <c r="I206" s="47">
        <v>26.1513</v>
      </c>
      <c r="J206" s="47">
        <v>3686.89</v>
      </c>
      <c r="K206" s="47">
        <v>26.1513</v>
      </c>
      <c r="L206" s="47">
        <v>3686.89</v>
      </c>
      <c r="M206" s="48">
        <v>0.007093051325100559</v>
      </c>
      <c r="N206" s="87">
        <v>168.8</v>
      </c>
      <c r="O206" s="38">
        <v>1.1973070636769745</v>
      </c>
      <c r="P206" s="38">
        <v>425.5830795060335</v>
      </c>
      <c r="Q206" s="41">
        <v>71.83842382061847</v>
      </c>
    </row>
    <row r="207" spans="1:17" s="14" customFormat="1" ht="12.75" customHeight="1">
      <c r="A207" s="342"/>
      <c r="B207" s="67" t="s">
        <v>35</v>
      </c>
      <c r="C207" s="99" t="s">
        <v>218</v>
      </c>
      <c r="D207" s="84">
        <v>8</v>
      </c>
      <c r="E207" s="84">
        <v>1981</v>
      </c>
      <c r="F207" s="47">
        <v>3.745</v>
      </c>
      <c r="G207" s="47">
        <v>0.903</v>
      </c>
      <c r="H207" s="47">
        <v>0.08</v>
      </c>
      <c r="I207" s="47">
        <v>2.761</v>
      </c>
      <c r="J207" s="47">
        <v>389.2</v>
      </c>
      <c r="K207" s="47">
        <v>2.761</v>
      </c>
      <c r="L207" s="47">
        <v>389.2</v>
      </c>
      <c r="M207" s="48">
        <v>0.00709403905447071</v>
      </c>
      <c r="N207" s="38">
        <v>192.2</v>
      </c>
      <c r="O207" s="38">
        <v>1.3634743062692705</v>
      </c>
      <c r="P207" s="38">
        <v>425.6423432682426</v>
      </c>
      <c r="Q207" s="41">
        <v>81.80845837615622</v>
      </c>
    </row>
    <row r="208" spans="1:17" s="14" customFormat="1" ht="12.75" customHeight="1">
      <c r="A208" s="342"/>
      <c r="B208" s="67" t="s">
        <v>365</v>
      </c>
      <c r="C208" s="23" t="s">
        <v>336</v>
      </c>
      <c r="D208" s="18">
        <v>60</v>
      </c>
      <c r="E208" s="18">
        <v>1988</v>
      </c>
      <c r="F208" s="47">
        <v>31.6736</v>
      </c>
      <c r="G208" s="47">
        <v>5.25297</v>
      </c>
      <c r="H208" s="47">
        <v>9.6</v>
      </c>
      <c r="I208" s="47">
        <v>16.820637</v>
      </c>
      <c r="J208" s="47">
        <v>2363.76</v>
      </c>
      <c r="K208" s="47">
        <v>16.820637</v>
      </c>
      <c r="L208" s="47">
        <v>2363.76</v>
      </c>
      <c r="M208" s="48">
        <v>0.007116051121941314</v>
      </c>
      <c r="N208" s="38">
        <v>274.026</v>
      </c>
      <c r="O208" s="38">
        <v>1.9499830247410905</v>
      </c>
      <c r="P208" s="38">
        <v>426.9630673164788</v>
      </c>
      <c r="Q208" s="41">
        <v>116.99898148446543</v>
      </c>
    </row>
    <row r="209" spans="1:17" s="14" customFormat="1" ht="12.75" customHeight="1">
      <c r="A209" s="342"/>
      <c r="B209" s="67" t="s">
        <v>278</v>
      </c>
      <c r="C209" s="19" t="s">
        <v>259</v>
      </c>
      <c r="D209" s="20">
        <v>30</v>
      </c>
      <c r="E209" s="20">
        <v>1979</v>
      </c>
      <c r="F209" s="42">
        <v>19.191</v>
      </c>
      <c r="G209" s="42">
        <v>3.207011</v>
      </c>
      <c r="H209" s="42">
        <v>4.8</v>
      </c>
      <c r="I209" s="42">
        <v>11.183983</v>
      </c>
      <c r="J209" s="42">
        <v>1569.65</v>
      </c>
      <c r="K209" s="42">
        <v>11.183983</v>
      </c>
      <c r="L209" s="42">
        <v>1569.65</v>
      </c>
      <c r="M209" s="43">
        <v>0.007125144458955818</v>
      </c>
      <c r="N209" s="36">
        <v>281.002</v>
      </c>
      <c r="O209" s="36">
        <v>2.0021798432555027</v>
      </c>
      <c r="P209" s="36">
        <v>427.5086675373491</v>
      </c>
      <c r="Q209" s="44">
        <v>120.13079059533017</v>
      </c>
    </row>
    <row r="210" spans="1:17" s="14" customFormat="1" ht="12.75" customHeight="1">
      <c r="A210" s="342"/>
      <c r="B210" s="67" t="s">
        <v>71</v>
      </c>
      <c r="C210" s="23" t="s">
        <v>639</v>
      </c>
      <c r="D210" s="18">
        <v>54</v>
      </c>
      <c r="E210" s="18">
        <v>1980</v>
      </c>
      <c r="F210" s="47">
        <v>43.83</v>
      </c>
      <c r="G210" s="47">
        <v>6.44</v>
      </c>
      <c r="H210" s="47">
        <v>12.35</v>
      </c>
      <c r="I210" s="47">
        <v>25.04</v>
      </c>
      <c r="J210" s="47">
        <v>3508.9</v>
      </c>
      <c r="K210" s="47">
        <v>25.04</v>
      </c>
      <c r="L210" s="47">
        <v>3508.9</v>
      </c>
      <c r="M210" s="48">
        <v>0.007136139530907122</v>
      </c>
      <c r="N210" s="38">
        <v>281.329</v>
      </c>
      <c r="O210" s="38">
        <v>2.0076029980905696</v>
      </c>
      <c r="P210" s="38">
        <v>428.1683718544273</v>
      </c>
      <c r="Q210" s="41">
        <v>120.45617988543418</v>
      </c>
    </row>
    <row r="211" spans="1:17" s="14" customFormat="1" ht="12.75" customHeight="1">
      <c r="A211" s="342"/>
      <c r="B211" s="67" t="s">
        <v>173</v>
      </c>
      <c r="C211" s="23" t="s">
        <v>128</v>
      </c>
      <c r="D211" s="18">
        <v>46</v>
      </c>
      <c r="E211" s="18">
        <v>2006</v>
      </c>
      <c r="F211" s="47">
        <v>33.918</v>
      </c>
      <c r="G211" s="47">
        <v>8.866541</v>
      </c>
      <c r="H211" s="47">
        <v>3.68</v>
      </c>
      <c r="I211" s="47">
        <v>21.371461</v>
      </c>
      <c r="J211" s="47">
        <v>2989.78</v>
      </c>
      <c r="K211" s="47">
        <v>21.371461</v>
      </c>
      <c r="L211" s="47">
        <v>2989.78</v>
      </c>
      <c r="M211" s="48">
        <v>0.007148171771836054</v>
      </c>
      <c r="N211" s="38">
        <v>266.28700000000003</v>
      </c>
      <c r="O211" s="38">
        <v>1.9034652166069077</v>
      </c>
      <c r="P211" s="38">
        <v>428.8903063101633</v>
      </c>
      <c r="Q211" s="41">
        <v>114.20791299641446</v>
      </c>
    </row>
    <row r="212" spans="1:17" s="14" customFormat="1" ht="12.75" customHeight="1">
      <c r="A212" s="342"/>
      <c r="B212" s="67" t="s">
        <v>278</v>
      </c>
      <c r="C212" s="83" t="s">
        <v>257</v>
      </c>
      <c r="D212" s="20">
        <v>40</v>
      </c>
      <c r="E212" s="20">
        <v>2009</v>
      </c>
      <c r="F212" s="42">
        <v>24.263</v>
      </c>
      <c r="G212" s="42">
        <v>5.003908</v>
      </c>
      <c r="H212" s="42">
        <v>3.2</v>
      </c>
      <c r="I212" s="42">
        <v>16.059097</v>
      </c>
      <c r="J212" s="42">
        <v>2225.48</v>
      </c>
      <c r="K212" s="42">
        <v>16.059097</v>
      </c>
      <c r="L212" s="42">
        <v>2225.48</v>
      </c>
      <c r="M212" s="43">
        <v>0.007216014972050974</v>
      </c>
      <c r="N212" s="36">
        <v>281.002</v>
      </c>
      <c r="O212" s="36">
        <v>2.027714639176268</v>
      </c>
      <c r="P212" s="36">
        <v>432.9608983230585</v>
      </c>
      <c r="Q212" s="44">
        <v>121.66287835057608</v>
      </c>
    </row>
    <row r="213" spans="1:17" s="14" customFormat="1" ht="12.75" customHeight="1">
      <c r="A213" s="342"/>
      <c r="B213" s="67" t="s">
        <v>278</v>
      </c>
      <c r="C213" s="19" t="s">
        <v>260</v>
      </c>
      <c r="D213" s="20">
        <v>60</v>
      </c>
      <c r="E213" s="20">
        <v>1974</v>
      </c>
      <c r="F213" s="42">
        <v>38.251</v>
      </c>
      <c r="G213" s="42">
        <v>6.0078</v>
      </c>
      <c r="H213" s="42">
        <v>9.6</v>
      </c>
      <c r="I213" s="42">
        <v>22.643205</v>
      </c>
      <c r="J213" s="42">
        <v>3124.65</v>
      </c>
      <c r="K213" s="42">
        <v>22.643205</v>
      </c>
      <c r="L213" s="42">
        <v>3124.65</v>
      </c>
      <c r="M213" s="43">
        <v>0.007246637223369016</v>
      </c>
      <c r="N213" s="36">
        <v>281.002</v>
      </c>
      <c r="O213" s="36">
        <v>2.03631955304114</v>
      </c>
      <c r="P213" s="36">
        <v>434.79823340214097</v>
      </c>
      <c r="Q213" s="44">
        <v>122.17917318246842</v>
      </c>
    </row>
    <row r="214" spans="1:17" s="14" customFormat="1" ht="12.75" customHeight="1">
      <c r="A214" s="342"/>
      <c r="B214" s="67" t="s">
        <v>173</v>
      </c>
      <c r="C214" s="23" t="s">
        <v>134</v>
      </c>
      <c r="D214" s="18">
        <v>35</v>
      </c>
      <c r="E214" s="18" t="s">
        <v>47</v>
      </c>
      <c r="F214" s="47">
        <v>30.378</v>
      </c>
      <c r="G214" s="47">
        <v>5.651861</v>
      </c>
      <c r="H214" s="47">
        <v>8.64</v>
      </c>
      <c r="I214" s="47">
        <v>16.08614</v>
      </c>
      <c r="J214" s="47">
        <v>2212.05</v>
      </c>
      <c r="K214" s="47">
        <v>16.08614</v>
      </c>
      <c r="L214" s="47">
        <v>2212.05</v>
      </c>
      <c r="M214" s="48">
        <v>0.007272050812594652</v>
      </c>
      <c r="N214" s="38">
        <v>266.28700000000003</v>
      </c>
      <c r="O214" s="38">
        <v>1.9364525947333922</v>
      </c>
      <c r="P214" s="38">
        <v>436.3230487556791</v>
      </c>
      <c r="Q214" s="41">
        <v>116.18715568400353</v>
      </c>
    </row>
    <row r="215" spans="1:17" s="14" customFormat="1" ht="12.75" customHeight="1">
      <c r="A215" s="342"/>
      <c r="B215" s="67" t="s">
        <v>71</v>
      </c>
      <c r="C215" s="23" t="s">
        <v>640</v>
      </c>
      <c r="D215" s="18">
        <v>54</v>
      </c>
      <c r="E215" s="18">
        <v>1985</v>
      </c>
      <c r="F215" s="47">
        <v>42.86</v>
      </c>
      <c r="G215" s="47">
        <v>9.027</v>
      </c>
      <c r="H215" s="47">
        <v>8.48</v>
      </c>
      <c r="I215" s="47">
        <v>25.352999999999998</v>
      </c>
      <c r="J215" s="47">
        <v>3480.02</v>
      </c>
      <c r="K215" s="47">
        <v>25.352999999999998</v>
      </c>
      <c r="L215" s="47">
        <v>3480.02</v>
      </c>
      <c r="M215" s="48">
        <v>0.007285302958028976</v>
      </c>
      <c r="N215" s="38">
        <v>281.329</v>
      </c>
      <c r="O215" s="38">
        <v>2.0495669958793337</v>
      </c>
      <c r="P215" s="38">
        <v>437.11817748173854</v>
      </c>
      <c r="Q215" s="41">
        <v>122.97401975276003</v>
      </c>
    </row>
    <row r="216" spans="1:17" s="14" customFormat="1" ht="12.75" customHeight="1">
      <c r="A216" s="342"/>
      <c r="B216" s="68" t="s">
        <v>684</v>
      </c>
      <c r="C216" s="23" t="s">
        <v>662</v>
      </c>
      <c r="D216" s="18">
        <v>60</v>
      </c>
      <c r="E216" s="18">
        <v>1966</v>
      </c>
      <c r="F216" s="47">
        <v>33.843</v>
      </c>
      <c r="G216" s="47">
        <v>4.386</v>
      </c>
      <c r="H216" s="47">
        <v>9.6</v>
      </c>
      <c r="I216" s="47">
        <v>19.857</v>
      </c>
      <c r="J216" s="47">
        <v>2723.38</v>
      </c>
      <c r="K216" s="47">
        <v>19.857</v>
      </c>
      <c r="L216" s="47">
        <v>2723.38</v>
      </c>
      <c r="M216" s="48">
        <v>0.007291307125704088</v>
      </c>
      <c r="N216" s="38">
        <v>245.6</v>
      </c>
      <c r="O216" s="38">
        <v>1.790745030072924</v>
      </c>
      <c r="P216" s="38">
        <v>437.4784275422453</v>
      </c>
      <c r="Q216" s="41">
        <v>107.44470180437544</v>
      </c>
    </row>
    <row r="217" spans="1:17" s="14" customFormat="1" ht="12.75" customHeight="1">
      <c r="A217" s="342"/>
      <c r="B217" s="68" t="s">
        <v>922</v>
      </c>
      <c r="C217" s="23" t="s">
        <v>895</v>
      </c>
      <c r="D217" s="18">
        <v>145</v>
      </c>
      <c r="E217" s="18">
        <v>1985</v>
      </c>
      <c r="F217" s="47">
        <v>100.9523</v>
      </c>
      <c r="G217" s="47">
        <v>22.9601</v>
      </c>
      <c r="H217" s="47">
        <v>14.24</v>
      </c>
      <c r="I217" s="47">
        <v>63.7522</v>
      </c>
      <c r="J217" s="47">
        <v>7672.94</v>
      </c>
      <c r="K217" s="47">
        <v>54.8269</v>
      </c>
      <c r="L217" s="47">
        <v>7515.5</v>
      </c>
      <c r="M217" s="48">
        <f>K217/L217</f>
        <v>0.007295176634954428</v>
      </c>
      <c r="N217" s="38">
        <v>256.368</v>
      </c>
      <c r="O217" s="38">
        <f>M217*N217</f>
        <v>1.8702498435499968</v>
      </c>
      <c r="P217" s="38">
        <f>M217*60*1000</f>
        <v>437.7105980972657</v>
      </c>
      <c r="Q217" s="41">
        <f>P217*N217/1000</f>
        <v>112.21499061299981</v>
      </c>
    </row>
    <row r="218" spans="1:17" s="14" customFormat="1" ht="12.75" customHeight="1">
      <c r="A218" s="342"/>
      <c r="B218" s="68" t="s">
        <v>761</v>
      </c>
      <c r="C218" s="23" t="s">
        <v>781</v>
      </c>
      <c r="D218" s="18">
        <v>30</v>
      </c>
      <c r="E218" s="18">
        <v>1991</v>
      </c>
      <c r="F218" s="47">
        <v>20.24</v>
      </c>
      <c r="G218" s="47">
        <v>3.734</v>
      </c>
      <c r="H218" s="47">
        <v>4.8</v>
      </c>
      <c r="I218" s="47">
        <v>11.705</v>
      </c>
      <c r="J218" s="47">
        <v>1603.78</v>
      </c>
      <c r="K218" s="47">
        <v>11.705</v>
      </c>
      <c r="L218" s="47">
        <v>1603.78</v>
      </c>
      <c r="M218" s="48">
        <v>0.007298382571175598</v>
      </c>
      <c r="N218" s="38">
        <v>250.92</v>
      </c>
      <c r="O218" s="38">
        <v>1.831310154759381</v>
      </c>
      <c r="P218" s="38">
        <v>437.9029542705359</v>
      </c>
      <c r="Q218" s="41">
        <v>109.87860928556285</v>
      </c>
    </row>
    <row r="219" spans="1:17" s="14" customFormat="1" ht="12.75" customHeight="1">
      <c r="A219" s="342"/>
      <c r="B219" s="67" t="s">
        <v>412</v>
      </c>
      <c r="C219" s="91" t="s">
        <v>409</v>
      </c>
      <c r="D219" s="76">
        <v>12</v>
      </c>
      <c r="E219" s="76">
        <v>1963</v>
      </c>
      <c r="F219" s="77">
        <v>6.518</v>
      </c>
      <c r="G219" s="77">
        <v>0.737001</v>
      </c>
      <c r="H219" s="77">
        <v>1.92</v>
      </c>
      <c r="I219" s="77">
        <v>3.860998</v>
      </c>
      <c r="J219" s="77">
        <v>528.35</v>
      </c>
      <c r="K219" s="77">
        <v>3.860998</v>
      </c>
      <c r="L219" s="77">
        <v>528.35</v>
      </c>
      <c r="M219" s="78">
        <v>0.007307652124538658</v>
      </c>
      <c r="N219" s="79">
        <v>223.34100000000004</v>
      </c>
      <c r="O219" s="79">
        <v>1.6320983331465886</v>
      </c>
      <c r="P219" s="79">
        <v>438.45912747231944</v>
      </c>
      <c r="Q219" s="80">
        <v>97.92589998879531</v>
      </c>
    </row>
    <row r="220" spans="1:17" s="14" customFormat="1" ht="12.75" customHeight="1">
      <c r="A220" s="342"/>
      <c r="B220" s="67" t="s">
        <v>71</v>
      </c>
      <c r="C220" s="23" t="s">
        <v>637</v>
      </c>
      <c r="D220" s="18">
        <v>60</v>
      </c>
      <c r="E220" s="18">
        <v>1968</v>
      </c>
      <c r="F220" s="47">
        <v>30.95</v>
      </c>
      <c r="G220" s="47">
        <v>7.1</v>
      </c>
      <c r="H220" s="47">
        <v>3.91</v>
      </c>
      <c r="I220" s="47">
        <v>19.94</v>
      </c>
      <c r="J220" s="47">
        <v>2715.36</v>
      </c>
      <c r="K220" s="47">
        <v>19.94</v>
      </c>
      <c r="L220" s="47">
        <v>2715.36</v>
      </c>
      <c r="M220" s="48">
        <v>0.007343409345353839</v>
      </c>
      <c r="N220" s="38">
        <v>281.329</v>
      </c>
      <c r="O220" s="38">
        <v>2.06591400771905</v>
      </c>
      <c r="P220" s="38">
        <v>440.6045607212303</v>
      </c>
      <c r="Q220" s="41">
        <v>123.954840463143</v>
      </c>
    </row>
    <row r="221" spans="1:17" s="14" customFormat="1" ht="12.75" customHeight="1">
      <c r="A221" s="342"/>
      <c r="B221" s="67" t="s">
        <v>90</v>
      </c>
      <c r="C221" s="23" t="s">
        <v>561</v>
      </c>
      <c r="D221" s="18">
        <v>30</v>
      </c>
      <c r="E221" s="84" t="s">
        <v>47</v>
      </c>
      <c r="F221" s="85">
        <v>20.47</v>
      </c>
      <c r="G221" s="47">
        <v>3.0019</v>
      </c>
      <c r="H221" s="47">
        <v>4.8</v>
      </c>
      <c r="I221" s="47">
        <v>12.6681</v>
      </c>
      <c r="J221" s="47">
        <v>1714.8</v>
      </c>
      <c r="K221" s="47">
        <v>12.6681</v>
      </c>
      <c r="L221" s="47">
        <v>1714.8</v>
      </c>
      <c r="M221" s="48">
        <v>0.007387508747375788</v>
      </c>
      <c r="N221" s="87">
        <v>168.8</v>
      </c>
      <c r="O221" s="38">
        <v>1.247011476557033</v>
      </c>
      <c r="P221" s="38">
        <v>443.2505248425473</v>
      </c>
      <c r="Q221" s="41">
        <v>74.82068859342199</v>
      </c>
    </row>
    <row r="222" spans="1:17" s="14" customFormat="1" ht="12.75" customHeight="1">
      <c r="A222" s="342"/>
      <c r="B222" s="67" t="s">
        <v>278</v>
      </c>
      <c r="C222" s="19" t="s">
        <v>261</v>
      </c>
      <c r="D222" s="20">
        <v>60</v>
      </c>
      <c r="E222" s="20">
        <v>1968</v>
      </c>
      <c r="F222" s="42">
        <v>39.012</v>
      </c>
      <c r="G222" s="42">
        <v>5.288465</v>
      </c>
      <c r="H222" s="42">
        <v>9.6</v>
      </c>
      <c r="I222" s="42">
        <v>24.123542</v>
      </c>
      <c r="J222" s="42">
        <v>3261.72</v>
      </c>
      <c r="K222" s="42">
        <v>24.123542</v>
      </c>
      <c r="L222" s="42">
        <v>3261.72</v>
      </c>
      <c r="M222" s="43">
        <v>0.007395957347657065</v>
      </c>
      <c r="N222" s="36">
        <v>281.002</v>
      </c>
      <c r="O222" s="36">
        <v>2.0782788066063307</v>
      </c>
      <c r="P222" s="36">
        <v>443.7574408594239</v>
      </c>
      <c r="Q222" s="44">
        <v>124.69672839637984</v>
      </c>
    </row>
    <row r="223" spans="1:17" s="14" customFormat="1" ht="12.75" customHeight="1">
      <c r="A223" s="342"/>
      <c r="B223" s="67" t="s">
        <v>90</v>
      </c>
      <c r="C223" s="23" t="s">
        <v>562</v>
      </c>
      <c r="D223" s="18">
        <v>60</v>
      </c>
      <c r="E223" s="84" t="s">
        <v>47</v>
      </c>
      <c r="F223" s="85">
        <v>39.29</v>
      </c>
      <c r="G223" s="47">
        <v>6.4841</v>
      </c>
      <c r="H223" s="47">
        <v>9.6</v>
      </c>
      <c r="I223" s="47">
        <v>23.2059</v>
      </c>
      <c r="J223" s="47">
        <v>3136.98</v>
      </c>
      <c r="K223" s="47">
        <v>23.2059</v>
      </c>
      <c r="L223" s="47">
        <v>3136.98</v>
      </c>
      <c r="M223" s="48">
        <v>0.007397528833464032</v>
      </c>
      <c r="N223" s="87">
        <v>168.8</v>
      </c>
      <c r="O223" s="38">
        <v>1.2487028670887286</v>
      </c>
      <c r="P223" s="38">
        <v>443.85173000784187</v>
      </c>
      <c r="Q223" s="41">
        <v>74.92217202532372</v>
      </c>
    </row>
    <row r="224" spans="1:17" s="14" customFormat="1" ht="12.75" customHeight="1">
      <c r="A224" s="342"/>
      <c r="B224" s="67" t="s">
        <v>365</v>
      </c>
      <c r="C224" s="82" t="s">
        <v>333</v>
      </c>
      <c r="D224" s="18">
        <v>44</v>
      </c>
      <c r="E224" s="18">
        <v>2004</v>
      </c>
      <c r="F224" s="47">
        <v>16.487</v>
      </c>
      <c r="G224" s="47">
        <v>1.428</v>
      </c>
      <c r="H224" s="47">
        <v>3.52</v>
      </c>
      <c r="I224" s="47">
        <v>11.538999</v>
      </c>
      <c r="J224" s="47">
        <v>1548.41</v>
      </c>
      <c r="K224" s="47">
        <v>11.538999</v>
      </c>
      <c r="L224" s="47">
        <v>1548.41</v>
      </c>
      <c r="M224" s="48">
        <v>0.00745215995763396</v>
      </c>
      <c r="N224" s="38">
        <v>270.974</v>
      </c>
      <c r="O224" s="38">
        <v>2.0193415923599045</v>
      </c>
      <c r="P224" s="38">
        <v>447.1295974580376</v>
      </c>
      <c r="Q224" s="41">
        <v>121.16049554159429</v>
      </c>
    </row>
    <row r="225" spans="1:17" s="14" customFormat="1" ht="12.75" customHeight="1">
      <c r="A225" s="342"/>
      <c r="B225" s="67" t="s">
        <v>90</v>
      </c>
      <c r="C225" s="23" t="s">
        <v>563</v>
      </c>
      <c r="D225" s="18">
        <v>15</v>
      </c>
      <c r="E225" s="84">
        <v>1993</v>
      </c>
      <c r="F225" s="85">
        <v>11</v>
      </c>
      <c r="G225" s="47">
        <v>1.8011</v>
      </c>
      <c r="H225" s="47">
        <v>2.4</v>
      </c>
      <c r="I225" s="47">
        <v>6.7989</v>
      </c>
      <c r="J225" s="47">
        <v>911.13</v>
      </c>
      <c r="K225" s="47">
        <v>6.7989</v>
      </c>
      <c r="L225" s="47">
        <v>911.13</v>
      </c>
      <c r="M225" s="48">
        <v>0.007462052615982351</v>
      </c>
      <c r="N225" s="87">
        <v>168.8</v>
      </c>
      <c r="O225" s="38">
        <v>1.259594481577821</v>
      </c>
      <c r="P225" s="38">
        <v>447.7231569589411</v>
      </c>
      <c r="Q225" s="41">
        <v>75.57566889466926</v>
      </c>
    </row>
    <row r="226" spans="1:17" s="14" customFormat="1" ht="12.75" customHeight="1">
      <c r="A226" s="342"/>
      <c r="B226" s="67" t="s">
        <v>90</v>
      </c>
      <c r="C226" s="23" t="s">
        <v>564</v>
      </c>
      <c r="D226" s="18">
        <v>30</v>
      </c>
      <c r="E226" s="84" t="s">
        <v>47</v>
      </c>
      <c r="F226" s="85">
        <v>20.47</v>
      </c>
      <c r="G226" s="47">
        <v>2.86</v>
      </c>
      <c r="H226" s="47">
        <v>4.8</v>
      </c>
      <c r="I226" s="47">
        <v>12.81</v>
      </c>
      <c r="J226" s="47">
        <v>1714.66</v>
      </c>
      <c r="K226" s="47">
        <v>12.81</v>
      </c>
      <c r="L226" s="47">
        <v>1714.66</v>
      </c>
      <c r="M226" s="48">
        <v>0.007470868860298835</v>
      </c>
      <c r="N226" s="87">
        <v>168.8</v>
      </c>
      <c r="O226" s="38">
        <v>1.2610826636184433</v>
      </c>
      <c r="P226" s="38">
        <v>448.2521316179301</v>
      </c>
      <c r="Q226" s="41">
        <v>75.6649598171066</v>
      </c>
    </row>
    <row r="227" spans="1:17" s="14" customFormat="1" ht="12.75" customHeight="1">
      <c r="A227" s="342"/>
      <c r="B227" s="67" t="s">
        <v>35</v>
      </c>
      <c r="C227" s="99" t="s">
        <v>219</v>
      </c>
      <c r="D227" s="84">
        <v>40</v>
      </c>
      <c r="E227" s="84">
        <v>1985</v>
      </c>
      <c r="F227" s="47">
        <v>27.734</v>
      </c>
      <c r="G227" s="47">
        <v>4.349</v>
      </c>
      <c r="H227" s="47">
        <v>6.4</v>
      </c>
      <c r="I227" s="47">
        <v>16.985</v>
      </c>
      <c r="J227" s="47">
        <v>2266.18</v>
      </c>
      <c r="K227" s="47">
        <v>16.985</v>
      </c>
      <c r="L227" s="47">
        <v>2266.18</v>
      </c>
      <c r="M227" s="48">
        <v>0.007494991571719811</v>
      </c>
      <c r="N227" s="38">
        <v>192.2</v>
      </c>
      <c r="O227" s="38">
        <v>1.4405373800845476</v>
      </c>
      <c r="P227" s="38">
        <v>449.6994943031886</v>
      </c>
      <c r="Q227" s="41">
        <v>86.43224280507285</v>
      </c>
    </row>
    <row r="228" spans="1:17" s="14" customFormat="1" ht="12.75" customHeight="1">
      <c r="A228" s="342"/>
      <c r="B228" s="67" t="s">
        <v>71</v>
      </c>
      <c r="C228" s="23" t="s">
        <v>636</v>
      </c>
      <c r="D228" s="18">
        <v>41</v>
      </c>
      <c r="E228" s="18">
        <v>1987</v>
      </c>
      <c r="F228" s="47">
        <v>28.74</v>
      </c>
      <c r="G228" s="47">
        <v>5.2</v>
      </c>
      <c r="H228" s="47">
        <v>6.08</v>
      </c>
      <c r="I228" s="47">
        <v>17.46</v>
      </c>
      <c r="J228" s="47">
        <v>2317.37</v>
      </c>
      <c r="K228" s="47">
        <v>12.447662910972353</v>
      </c>
      <c r="L228" s="47">
        <v>1652.11</v>
      </c>
      <c r="M228" s="48">
        <v>0.00753440322434484</v>
      </c>
      <c r="N228" s="38">
        <v>281.329</v>
      </c>
      <c r="O228" s="38">
        <v>2.1196461247017093</v>
      </c>
      <c r="P228" s="38">
        <v>452.0641934606904</v>
      </c>
      <c r="Q228" s="41">
        <v>127.17876748210257</v>
      </c>
    </row>
    <row r="229" spans="1:17" s="14" customFormat="1" ht="12.75" customHeight="1">
      <c r="A229" s="342"/>
      <c r="B229" s="67" t="s">
        <v>331</v>
      </c>
      <c r="C229" s="108" t="s">
        <v>303</v>
      </c>
      <c r="D229" s="109">
        <v>39</v>
      </c>
      <c r="E229" s="109">
        <v>1990</v>
      </c>
      <c r="F229" s="42">
        <v>28.031</v>
      </c>
      <c r="G229" s="42">
        <v>4.87152</v>
      </c>
      <c r="H229" s="42">
        <v>6.32</v>
      </c>
      <c r="I229" s="42">
        <v>16.839476</v>
      </c>
      <c r="J229" s="42">
        <v>2218.03</v>
      </c>
      <c r="K229" s="42">
        <v>16.839476</v>
      </c>
      <c r="L229" s="42">
        <v>2218.03</v>
      </c>
      <c r="M229" s="43">
        <v>0.007592086671505796</v>
      </c>
      <c r="N229" s="36">
        <v>305.636</v>
      </c>
      <c r="O229" s="36">
        <v>2.3204150019323455</v>
      </c>
      <c r="P229" s="36">
        <v>455.52520029034775</v>
      </c>
      <c r="Q229" s="44">
        <v>139.22490011594076</v>
      </c>
    </row>
    <row r="230" spans="1:17" s="14" customFormat="1" ht="12.75" customHeight="1">
      <c r="A230" s="342"/>
      <c r="B230" s="67" t="s">
        <v>278</v>
      </c>
      <c r="C230" s="19" t="s">
        <v>262</v>
      </c>
      <c r="D230" s="20">
        <v>30</v>
      </c>
      <c r="E230" s="20">
        <v>1977</v>
      </c>
      <c r="F230" s="42">
        <v>19.874</v>
      </c>
      <c r="G230" s="42">
        <v>3.213</v>
      </c>
      <c r="H230" s="42">
        <v>4.8</v>
      </c>
      <c r="I230" s="42">
        <v>11.861</v>
      </c>
      <c r="J230" s="42">
        <v>1557.06</v>
      </c>
      <c r="K230" s="42">
        <v>11.861</v>
      </c>
      <c r="L230" s="42">
        <v>1557.06</v>
      </c>
      <c r="M230" s="43">
        <v>0.007617561301427049</v>
      </c>
      <c r="N230" s="36">
        <v>281.002</v>
      </c>
      <c r="O230" s="36">
        <v>2.140549960823604</v>
      </c>
      <c r="P230" s="36">
        <v>457.05367808562295</v>
      </c>
      <c r="Q230" s="44">
        <v>128.43299764941622</v>
      </c>
    </row>
    <row r="231" spans="1:17" s="14" customFormat="1" ht="12.75" customHeight="1">
      <c r="A231" s="342"/>
      <c r="B231" s="67" t="s">
        <v>91</v>
      </c>
      <c r="C231" s="93" t="s">
        <v>589</v>
      </c>
      <c r="D231" s="94">
        <v>22</v>
      </c>
      <c r="E231" s="94">
        <v>1985</v>
      </c>
      <c r="F231" s="95">
        <v>16.887999999999998</v>
      </c>
      <c r="G231" s="95">
        <v>4.503</v>
      </c>
      <c r="H231" s="95">
        <v>3.52</v>
      </c>
      <c r="I231" s="95">
        <v>8.865</v>
      </c>
      <c r="J231" s="95">
        <v>1156.52</v>
      </c>
      <c r="K231" s="95">
        <v>8.865</v>
      </c>
      <c r="L231" s="95">
        <v>1156.52</v>
      </c>
      <c r="M231" s="96">
        <v>0.007665237090582091</v>
      </c>
      <c r="N231" s="97">
        <v>207.86</v>
      </c>
      <c r="O231" s="97">
        <v>1.5932961816483937</v>
      </c>
      <c r="P231" s="97">
        <v>459.91422543492547</v>
      </c>
      <c r="Q231" s="98">
        <v>95.59777089890362</v>
      </c>
    </row>
    <row r="232" spans="1:17" s="14" customFormat="1" ht="12.75" customHeight="1">
      <c r="A232" s="342"/>
      <c r="B232" s="67" t="s">
        <v>91</v>
      </c>
      <c r="C232" s="93" t="s">
        <v>622</v>
      </c>
      <c r="D232" s="94">
        <v>36</v>
      </c>
      <c r="E232" s="94" t="s">
        <v>587</v>
      </c>
      <c r="F232" s="95">
        <v>20.07</v>
      </c>
      <c r="G232" s="95">
        <v>2.687</v>
      </c>
      <c r="H232" s="95">
        <v>5.76</v>
      </c>
      <c r="I232" s="95">
        <v>11.623</v>
      </c>
      <c r="J232" s="95">
        <v>1500.89</v>
      </c>
      <c r="K232" s="95">
        <v>11.623</v>
      </c>
      <c r="L232" s="95">
        <v>1500.89</v>
      </c>
      <c r="M232" s="96">
        <v>0.007744071850701916</v>
      </c>
      <c r="N232" s="97">
        <v>207.86</v>
      </c>
      <c r="O232" s="97">
        <v>1.6096827748869003</v>
      </c>
      <c r="P232" s="97">
        <v>464.64431104211496</v>
      </c>
      <c r="Q232" s="98">
        <v>96.58096649321404</v>
      </c>
    </row>
    <row r="233" spans="1:17" s="14" customFormat="1" ht="12.75" customHeight="1">
      <c r="A233" s="342"/>
      <c r="B233" s="68" t="s">
        <v>842</v>
      </c>
      <c r="C233" s="28" t="s">
        <v>857</v>
      </c>
      <c r="D233" s="101">
        <v>54</v>
      </c>
      <c r="E233" s="102" t="s">
        <v>47</v>
      </c>
      <c r="F233" s="103">
        <v>36.34</v>
      </c>
      <c r="G233" s="104">
        <v>4.57</v>
      </c>
      <c r="H233" s="105">
        <v>8.64</v>
      </c>
      <c r="I233" s="104">
        <v>23.13</v>
      </c>
      <c r="J233" s="105">
        <v>2985.12</v>
      </c>
      <c r="K233" s="104">
        <v>23.13</v>
      </c>
      <c r="L233" s="105">
        <v>2985.12</v>
      </c>
      <c r="M233" s="48">
        <v>0.007748432223830198</v>
      </c>
      <c r="N233" s="106">
        <v>218.2</v>
      </c>
      <c r="O233" s="38">
        <v>1.6907079112397492</v>
      </c>
      <c r="P233" s="38">
        <v>464.90593342981185</v>
      </c>
      <c r="Q233" s="41">
        <v>101.44247467438494</v>
      </c>
    </row>
    <row r="234" spans="1:17" s="14" customFormat="1" ht="12.75" customHeight="1">
      <c r="A234" s="342"/>
      <c r="B234" s="67" t="s">
        <v>278</v>
      </c>
      <c r="C234" s="19" t="s">
        <v>263</v>
      </c>
      <c r="D234" s="20">
        <v>30</v>
      </c>
      <c r="E234" s="20">
        <v>1975</v>
      </c>
      <c r="F234" s="42">
        <v>20.5</v>
      </c>
      <c r="G234" s="42">
        <v>3.417</v>
      </c>
      <c r="H234" s="42">
        <v>4.8</v>
      </c>
      <c r="I234" s="42">
        <v>12.283004</v>
      </c>
      <c r="J234" s="42">
        <v>1582.74</v>
      </c>
      <c r="K234" s="42">
        <v>12.283004</v>
      </c>
      <c r="L234" s="42">
        <v>1582.74</v>
      </c>
      <c r="M234" s="43">
        <v>0.007760594917674413</v>
      </c>
      <c r="N234" s="36">
        <v>281.002</v>
      </c>
      <c r="O234" s="36">
        <v>2.1807426930563456</v>
      </c>
      <c r="P234" s="36">
        <v>465.63569506046474</v>
      </c>
      <c r="Q234" s="44">
        <v>130.84456158338074</v>
      </c>
    </row>
    <row r="235" spans="1:17" s="14" customFormat="1" ht="12.75" customHeight="1">
      <c r="A235" s="342"/>
      <c r="B235" s="67" t="s">
        <v>365</v>
      </c>
      <c r="C235" s="23" t="s">
        <v>337</v>
      </c>
      <c r="D235" s="18">
        <v>101</v>
      </c>
      <c r="E235" s="18">
        <v>1966</v>
      </c>
      <c r="F235" s="47">
        <v>60.311</v>
      </c>
      <c r="G235" s="47">
        <v>9.5217</v>
      </c>
      <c r="H235" s="47">
        <v>15.84</v>
      </c>
      <c r="I235" s="47">
        <v>34.949302</v>
      </c>
      <c r="J235" s="47">
        <v>4481.51</v>
      </c>
      <c r="K235" s="47">
        <v>34.949302</v>
      </c>
      <c r="L235" s="47">
        <v>4481.51</v>
      </c>
      <c r="M235" s="48">
        <v>0.007798554951344525</v>
      </c>
      <c r="N235" s="38">
        <v>274.026</v>
      </c>
      <c r="O235" s="38">
        <v>2.137006819097135</v>
      </c>
      <c r="P235" s="38">
        <v>467.9132970806715</v>
      </c>
      <c r="Q235" s="41">
        <v>128.22040914582809</v>
      </c>
    </row>
    <row r="236" spans="1:17" s="14" customFormat="1" ht="12.75" customHeight="1">
      <c r="A236" s="342"/>
      <c r="B236" s="67" t="s">
        <v>278</v>
      </c>
      <c r="C236" s="19" t="s">
        <v>264</v>
      </c>
      <c r="D236" s="20">
        <v>31</v>
      </c>
      <c r="E236" s="20">
        <v>1972</v>
      </c>
      <c r="F236" s="42">
        <v>21.046</v>
      </c>
      <c r="G236" s="42">
        <v>2.826242</v>
      </c>
      <c r="H236" s="42">
        <v>4.8</v>
      </c>
      <c r="I236" s="42">
        <v>13.41976</v>
      </c>
      <c r="J236" s="42">
        <v>1718.52</v>
      </c>
      <c r="K236" s="42">
        <v>13.41976</v>
      </c>
      <c r="L236" s="42">
        <v>1718.52</v>
      </c>
      <c r="M236" s="43">
        <v>0.007808905337150572</v>
      </c>
      <c r="N236" s="36">
        <v>281.002</v>
      </c>
      <c r="O236" s="36">
        <v>2.194318017549985</v>
      </c>
      <c r="P236" s="36">
        <v>468.5343202290343</v>
      </c>
      <c r="Q236" s="44">
        <v>131.6590810529991</v>
      </c>
    </row>
    <row r="237" spans="1:17" s="14" customFormat="1" ht="12.75" customHeight="1">
      <c r="A237" s="342"/>
      <c r="B237" s="68" t="s">
        <v>842</v>
      </c>
      <c r="C237" s="28" t="s">
        <v>858</v>
      </c>
      <c r="D237" s="101">
        <v>52</v>
      </c>
      <c r="E237" s="102" t="s">
        <v>47</v>
      </c>
      <c r="F237" s="103">
        <v>36.94</v>
      </c>
      <c r="G237" s="104">
        <v>4.91</v>
      </c>
      <c r="H237" s="105">
        <v>8.48</v>
      </c>
      <c r="I237" s="104">
        <v>23.55</v>
      </c>
      <c r="J237" s="105">
        <v>2936.04</v>
      </c>
      <c r="K237" s="104">
        <v>23.03</v>
      </c>
      <c r="L237" s="105">
        <v>2936.04</v>
      </c>
      <c r="M237" s="48">
        <v>0.00784389858448795</v>
      </c>
      <c r="N237" s="106">
        <v>218.2</v>
      </c>
      <c r="O237" s="38">
        <v>1.7115386711352705</v>
      </c>
      <c r="P237" s="38">
        <v>470.633915069277</v>
      </c>
      <c r="Q237" s="41">
        <v>102.69232026811623</v>
      </c>
    </row>
    <row r="238" spans="1:17" s="14" customFormat="1" ht="12.75" customHeight="1">
      <c r="A238" s="342"/>
      <c r="B238" s="67" t="s">
        <v>365</v>
      </c>
      <c r="C238" s="23" t="s">
        <v>338</v>
      </c>
      <c r="D238" s="18">
        <v>75</v>
      </c>
      <c r="E238" s="18">
        <v>1987</v>
      </c>
      <c r="F238" s="47">
        <v>51.247</v>
      </c>
      <c r="G238" s="47">
        <v>7.71936</v>
      </c>
      <c r="H238" s="47">
        <v>12</v>
      </c>
      <c r="I238" s="47">
        <v>31.52764</v>
      </c>
      <c r="J238" s="47">
        <v>4017.2</v>
      </c>
      <c r="K238" s="47">
        <v>31.52764</v>
      </c>
      <c r="L238" s="47">
        <v>4017.2</v>
      </c>
      <c r="M238" s="48">
        <v>0.007848162899532014</v>
      </c>
      <c r="N238" s="38">
        <v>274.026</v>
      </c>
      <c r="O238" s="38">
        <v>2.15060068670716</v>
      </c>
      <c r="P238" s="38">
        <v>470.8897739719208</v>
      </c>
      <c r="Q238" s="41">
        <v>129.03604120242957</v>
      </c>
    </row>
    <row r="239" spans="1:17" s="14" customFormat="1" ht="12.75" customHeight="1">
      <c r="A239" s="342"/>
      <c r="B239" s="67" t="s">
        <v>365</v>
      </c>
      <c r="C239" s="23" t="s">
        <v>339</v>
      </c>
      <c r="D239" s="18">
        <v>101</v>
      </c>
      <c r="E239" s="18">
        <v>1968</v>
      </c>
      <c r="F239" s="47">
        <v>58.432</v>
      </c>
      <c r="G239" s="47">
        <v>7.255821</v>
      </c>
      <c r="H239" s="47">
        <v>15.92</v>
      </c>
      <c r="I239" s="47">
        <v>35.256163</v>
      </c>
      <c r="J239" s="47">
        <v>4482.08</v>
      </c>
      <c r="K239" s="47">
        <v>35.256163</v>
      </c>
      <c r="L239" s="47">
        <v>4482.08</v>
      </c>
      <c r="M239" s="48">
        <v>0.007866027157034234</v>
      </c>
      <c r="N239" s="38">
        <v>274.026</v>
      </c>
      <c r="O239" s="38">
        <v>2.155495957733463</v>
      </c>
      <c r="P239" s="38">
        <v>471.96162942205405</v>
      </c>
      <c r="Q239" s="41">
        <v>129.32975746400777</v>
      </c>
    </row>
    <row r="240" spans="1:17" s="14" customFormat="1" ht="12.75" customHeight="1">
      <c r="A240" s="342"/>
      <c r="B240" s="67" t="s">
        <v>331</v>
      </c>
      <c r="C240" s="108" t="s">
        <v>304</v>
      </c>
      <c r="D240" s="109">
        <v>39</v>
      </c>
      <c r="E240" s="109">
        <v>1990</v>
      </c>
      <c r="F240" s="42">
        <v>28.196</v>
      </c>
      <c r="G240" s="42">
        <v>3.746103</v>
      </c>
      <c r="H240" s="42">
        <v>6.4</v>
      </c>
      <c r="I240" s="42">
        <v>18.049898</v>
      </c>
      <c r="J240" s="42">
        <v>2294.05</v>
      </c>
      <c r="K240" s="42">
        <v>18.049898</v>
      </c>
      <c r="L240" s="42">
        <v>2294.05</v>
      </c>
      <c r="M240" s="43">
        <v>0.007868136265556547</v>
      </c>
      <c r="N240" s="36">
        <v>305.636</v>
      </c>
      <c r="O240" s="36">
        <v>2.404785695659641</v>
      </c>
      <c r="P240" s="36">
        <v>472.0881759333928</v>
      </c>
      <c r="Q240" s="44">
        <v>144.28714173957846</v>
      </c>
    </row>
    <row r="241" spans="1:17" s="14" customFormat="1" ht="12.75" customHeight="1">
      <c r="A241" s="342"/>
      <c r="B241" s="68" t="s">
        <v>760</v>
      </c>
      <c r="C241" s="23" t="s">
        <v>723</v>
      </c>
      <c r="D241" s="18">
        <v>30</v>
      </c>
      <c r="E241" s="18" t="s">
        <v>47</v>
      </c>
      <c r="F241" s="47">
        <v>20.45</v>
      </c>
      <c r="G241" s="47">
        <v>3.106</v>
      </c>
      <c r="H241" s="47">
        <v>4.64</v>
      </c>
      <c r="I241" s="47">
        <v>12.704</v>
      </c>
      <c r="J241" s="47">
        <v>1612.1</v>
      </c>
      <c r="K241" s="47">
        <v>12.704</v>
      </c>
      <c r="L241" s="47">
        <v>1612.1</v>
      </c>
      <c r="M241" s="48">
        <v>0.007880404441411824</v>
      </c>
      <c r="N241" s="38">
        <v>330.16</v>
      </c>
      <c r="O241" s="38">
        <v>2.6017943303765283</v>
      </c>
      <c r="P241" s="38">
        <v>472.8242664847094</v>
      </c>
      <c r="Q241" s="41">
        <v>156.10765982259167</v>
      </c>
    </row>
    <row r="242" spans="1:17" s="14" customFormat="1" ht="12.75" customHeight="1">
      <c r="A242" s="342"/>
      <c r="B242" s="68" t="s">
        <v>922</v>
      </c>
      <c r="C242" s="23" t="s">
        <v>896</v>
      </c>
      <c r="D242" s="18">
        <v>163</v>
      </c>
      <c r="E242" s="18">
        <v>2006</v>
      </c>
      <c r="F242" s="47">
        <v>59.31</v>
      </c>
      <c r="G242" s="47"/>
      <c r="H242" s="47"/>
      <c r="I242" s="47">
        <v>59.31</v>
      </c>
      <c r="J242" s="47">
        <v>13686.69</v>
      </c>
      <c r="K242" s="47">
        <v>43.5638</v>
      </c>
      <c r="L242" s="47">
        <v>5505.14</v>
      </c>
      <c r="M242" s="48">
        <f>K242/L242</f>
        <v>0.007913295574681116</v>
      </c>
      <c r="N242" s="38">
        <v>256.368</v>
      </c>
      <c r="O242" s="38">
        <f>M242*N242</f>
        <v>2.0287157598898484</v>
      </c>
      <c r="P242" s="38">
        <f>M242*60*1000</f>
        <v>474.79773448086695</v>
      </c>
      <c r="Q242" s="41">
        <f>P242*N242/1000</f>
        <v>121.72294559339089</v>
      </c>
    </row>
    <row r="243" spans="1:17" s="14" customFormat="1" ht="12.75" customHeight="1">
      <c r="A243" s="342"/>
      <c r="B243" s="68" t="s">
        <v>760</v>
      </c>
      <c r="C243" s="23" t="s">
        <v>724</v>
      </c>
      <c r="D243" s="18">
        <v>18</v>
      </c>
      <c r="E243" s="18">
        <v>1996</v>
      </c>
      <c r="F243" s="47">
        <v>10.5</v>
      </c>
      <c r="G243" s="47">
        <v>0</v>
      </c>
      <c r="H243" s="47">
        <v>0</v>
      </c>
      <c r="I243" s="47">
        <v>10.5</v>
      </c>
      <c r="J243" s="47">
        <v>1321.61</v>
      </c>
      <c r="K243" s="47">
        <v>10.5</v>
      </c>
      <c r="L243" s="47">
        <v>1321.61</v>
      </c>
      <c r="M243" s="48">
        <v>0.00794485513880797</v>
      </c>
      <c r="N243" s="38">
        <v>330.16</v>
      </c>
      <c r="O243" s="38">
        <v>2.6230733726288396</v>
      </c>
      <c r="P243" s="38">
        <v>476.69130832847816</v>
      </c>
      <c r="Q243" s="41">
        <v>157.38440235773038</v>
      </c>
    </row>
    <row r="244" spans="1:17" s="14" customFormat="1" ht="12.75" customHeight="1">
      <c r="A244" s="342"/>
      <c r="B244" s="67" t="s">
        <v>35</v>
      </c>
      <c r="C244" s="23" t="s">
        <v>220</v>
      </c>
      <c r="D244" s="18">
        <v>12</v>
      </c>
      <c r="E244" s="18">
        <v>1994</v>
      </c>
      <c r="F244" s="47">
        <v>8.457</v>
      </c>
      <c r="G244" s="47">
        <v>1.242</v>
      </c>
      <c r="H244" s="47">
        <v>1.92</v>
      </c>
      <c r="I244" s="47">
        <v>5.294</v>
      </c>
      <c r="J244" s="47">
        <v>664.21</v>
      </c>
      <c r="K244" s="47">
        <v>5.294</v>
      </c>
      <c r="L244" s="47">
        <v>664.21</v>
      </c>
      <c r="M244" s="48">
        <v>0.00797037081645865</v>
      </c>
      <c r="N244" s="38">
        <v>192.2</v>
      </c>
      <c r="O244" s="38">
        <v>1.5319052709233525</v>
      </c>
      <c r="P244" s="38">
        <v>478.222248987519</v>
      </c>
      <c r="Q244" s="41">
        <v>91.91431625540113</v>
      </c>
    </row>
    <row r="245" spans="1:17" s="14" customFormat="1" ht="12.75" customHeight="1" thickBot="1">
      <c r="A245" s="343"/>
      <c r="B245" s="309" t="s">
        <v>301</v>
      </c>
      <c r="C245" s="310" t="s">
        <v>279</v>
      </c>
      <c r="D245" s="311">
        <v>40</v>
      </c>
      <c r="E245" s="311">
        <v>1987</v>
      </c>
      <c r="F245" s="312">
        <v>27.906</v>
      </c>
      <c r="G245" s="312">
        <v>3.264</v>
      </c>
      <c r="H245" s="312">
        <v>6.4</v>
      </c>
      <c r="I245" s="312">
        <v>18.241991</v>
      </c>
      <c r="J245" s="312">
        <v>2280.42</v>
      </c>
      <c r="K245" s="312">
        <v>18.241991</v>
      </c>
      <c r="L245" s="312">
        <v>2280.42</v>
      </c>
      <c r="M245" s="313">
        <v>0.007999399671990247</v>
      </c>
      <c r="N245" s="314">
        <v>291.357</v>
      </c>
      <c r="O245" s="314">
        <v>2.3306810902320625</v>
      </c>
      <c r="P245" s="314">
        <v>479.9639803194148</v>
      </c>
      <c r="Q245" s="315">
        <v>139.84086541392375</v>
      </c>
    </row>
    <row r="246" spans="1:17" s="14" customFormat="1" ht="13.5" customHeight="1">
      <c r="A246" s="344" t="s">
        <v>1041</v>
      </c>
      <c r="B246" s="302" t="s">
        <v>365</v>
      </c>
      <c r="C246" s="303" t="s">
        <v>340</v>
      </c>
      <c r="D246" s="304">
        <v>80</v>
      </c>
      <c r="E246" s="304">
        <v>1964</v>
      </c>
      <c r="F246" s="305">
        <v>50.213</v>
      </c>
      <c r="G246" s="305">
        <v>6.783</v>
      </c>
      <c r="H246" s="305">
        <v>12.72</v>
      </c>
      <c r="I246" s="305">
        <v>30.710011</v>
      </c>
      <c r="J246" s="305">
        <v>3830.86</v>
      </c>
      <c r="K246" s="305">
        <v>30.710011</v>
      </c>
      <c r="L246" s="305">
        <v>3830.86</v>
      </c>
      <c r="M246" s="306">
        <v>0.008016479589439447</v>
      </c>
      <c r="N246" s="307">
        <v>274.026</v>
      </c>
      <c r="O246" s="307">
        <v>2.196723835975734</v>
      </c>
      <c r="P246" s="307">
        <v>480.9887753663668</v>
      </c>
      <c r="Q246" s="308">
        <v>131.80343015854405</v>
      </c>
    </row>
    <row r="247" spans="1:17" s="14" customFormat="1" ht="12.75" customHeight="1">
      <c r="A247" s="344"/>
      <c r="B247" s="117" t="s">
        <v>923</v>
      </c>
      <c r="C247" s="111" t="s">
        <v>925</v>
      </c>
      <c r="D247" s="112">
        <v>50</v>
      </c>
      <c r="E247" s="112">
        <v>1968</v>
      </c>
      <c r="F247" s="113">
        <v>34.092</v>
      </c>
      <c r="G247" s="113">
        <v>4.521</v>
      </c>
      <c r="H247" s="113">
        <v>8</v>
      </c>
      <c r="I247" s="113">
        <v>21.571</v>
      </c>
      <c r="J247" s="113">
        <v>2686.64</v>
      </c>
      <c r="K247" s="113">
        <v>21.6</v>
      </c>
      <c r="L247" s="113">
        <v>2686.6</v>
      </c>
      <c r="M247" s="114">
        <f>K247/L247</f>
        <v>0.008039901734534357</v>
      </c>
      <c r="N247" s="115">
        <v>308.8</v>
      </c>
      <c r="O247" s="115">
        <f>M247*N247</f>
        <v>2.4827216556242098</v>
      </c>
      <c r="P247" s="115">
        <f>M247*60*1000</f>
        <v>482.39410407206145</v>
      </c>
      <c r="Q247" s="116">
        <f>P247*N247/1000</f>
        <v>148.96329933745258</v>
      </c>
    </row>
    <row r="248" spans="1:17" s="14" customFormat="1" ht="12.75" customHeight="1">
      <c r="A248" s="344"/>
      <c r="B248" s="110" t="s">
        <v>331</v>
      </c>
      <c r="C248" s="118" t="s">
        <v>305</v>
      </c>
      <c r="D248" s="119">
        <v>30</v>
      </c>
      <c r="E248" s="119">
        <v>1990</v>
      </c>
      <c r="F248" s="120">
        <v>22.511</v>
      </c>
      <c r="G248" s="120">
        <v>4.724232</v>
      </c>
      <c r="H248" s="120">
        <v>4.8</v>
      </c>
      <c r="I248" s="120">
        <v>12.986773</v>
      </c>
      <c r="J248" s="120">
        <v>1613.04</v>
      </c>
      <c r="K248" s="120">
        <v>12.986773</v>
      </c>
      <c r="L248" s="120">
        <v>1613.04</v>
      </c>
      <c r="M248" s="121">
        <v>0.008051116525318654</v>
      </c>
      <c r="N248" s="122">
        <v>305.636</v>
      </c>
      <c r="O248" s="122">
        <v>2.4607110503322924</v>
      </c>
      <c r="P248" s="122">
        <v>483.06699151911926</v>
      </c>
      <c r="Q248" s="123">
        <v>147.64266301993754</v>
      </c>
    </row>
    <row r="249" spans="1:17" s="14" customFormat="1" ht="12.75" customHeight="1">
      <c r="A249" s="344"/>
      <c r="B249" s="110" t="s">
        <v>89</v>
      </c>
      <c r="C249" s="124" t="s">
        <v>522</v>
      </c>
      <c r="D249" s="125">
        <v>40</v>
      </c>
      <c r="E249" s="125">
        <v>1998</v>
      </c>
      <c r="F249" s="126">
        <v>27.200000000000003</v>
      </c>
      <c r="G249" s="126">
        <v>3.2</v>
      </c>
      <c r="H249" s="126">
        <v>6.4</v>
      </c>
      <c r="I249" s="126">
        <v>17.6</v>
      </c>
      <c r="J249" s="126">
        <v>2183.72</v>
      </c>
      <c r="K249" s="126">
        <v>17.2</v>
      </c>
      <c r="L249" s="126">
        <v>2133.76</v>
      </c>
      <c r="M249" s="127">
        <v>0.008060887822435511</v>
      </c>
      <c r="N249" s="128">
        <v>223.8</v>
      </c>
      <c r="O249" s="128">
        <v>1.8040266946610675</v>
      </c>
      <c r="P249" s="128">
        <v>483.6532693461307</v>
      </c>
      <c r="Q249" s="116">
        <v>108.24160167966404</v>
      </c>
    </row>
    <row r="250" spans="1:17" s="14" customFormat="1" ht="12.75" customHeight="1">
      <c r="A250" s="344"/>
      <c r="B250" s="110" t="s">
        <v>89</v>
      </c>
      <c r="C250" s="124" t="s">
        <v>519</v>
      </c>
      <c r="D250" s="125">
        <v>39</v>
      </c>
      <c r="E250" s="125">
        <v>1992</v>
      </c>
      <c r="F250" s="126">
        <v>29.2</v>
      </c>
      <c r="G250" s="126">
        <v>4.5</v>
      </c>
      <c r="H250" s="126">
        <v>6.2</v>
      </c>
      <c r="I250" s="126">
        <v>18.5</v>
      </c>
      <c r="J250" s="126">
        <v>2279.7</v>
      </c>
      <c r="K250" s="126">
        <v>18.5</v>
      </c>
      <c r="L250" s="126">
        <v>2279.7</v>
      </c>
      <c r="M250" s="127">
        <v>0.008115102864411985</v>
      </c>
      <c r="N250" s="128">
        <v>223.8</v>
      </c>
      <c r="O250" s="128">
        <v>1.8161600210554025</v>
      </c>
      <c r="P250" s="128">
        <v>486.9061718647191</v>
      </c>
      <c r="Q250" s="116">
        <v>108.96960126332415</v>
      </c>
    </row>
    <row r="251" spans="1:17" s="14" customFormat="1" ht="12.75" customHeight="1">
      <c r="A251" s="344"/>
      <c r="B251" s="110" t="s">
        <v>331</v>
      </c>
      <c r="C251" s="118" t="s">
        <v>306</v>
      </c>
      <c r="D251" s="119">
        <v>50</v>
      </c>
      <c r="E251" s="119">
        <v>1971</v>
      </c>
      <c r="F251" s="120">
        <v>33.439</v>
      </c>
      <c r="G251" s="120">
        <v>4.59663</v>
      </c>
      <c r="H251" s="120">
        <v>8</v>
      </c>
      <c r="I251" s="120">
        <v>20.842369</v>
      </c>
      <c r="J251" s="120">
        <v>2564.8</v>
      </c>
      <c r="K251" s="120">
        <v>20.842369</v>
      </c>
      <c r="L251" s="120">
        <v>2564.8</v>
      </c>
      <c r="M251" s="121">
        <v>0.008126313552713663</v>
      </c>
      <c r="N251" s="122">
        <v>305.636</v>
      </c>
      <c r="O251" s="122">
        <v>2.4836939689971933</v>
      </c>
      <c r="P251" s="122">
        <v>487.57881316281976</v>
      </c>
      <c r="Q251" s="123">
        <v>149.0216381398316</v>
      </c>
    </row>
    <row r="252" spans="1:17" s="14" customFormat="1" ht="12.75" customHeight="1">
      <c r="A252" s="344"/>
      <c r="B252" s="110" t="s">
        <v>91</v>
      </c>
      <c r="C252" s="129" t="s">
        <v>590</v>
      </c>
      <c r="D252" s="130">
        <v>45</v>
      </c>
      <c r="E252" s="130">
        <v>1992</v>
      </c>
      <c r="F252" s="131">
        <v>30</v>
      </c>
      <c r="G252" s="131">
        <v>4.978</v>
      </c>
      <c r="H252" s="131">
        <v>7.2</v>
      </c>
      <c r="I252" s="131">
        <v>17.822</v>
      </c>
      <c r="J252" s="131">
        <v>2192.8</v>
      </c>
      <c r="K252" s="131">
        <v>17.822</v>
      </c>
      <c r="L252" s="131">
        <v>2192.8</v>
      </c>
      <c r="M252" s="132">
        <v>0.008127508208682962</v>
      </c>
      <c r="N252" s="133">
        <v>204.38</v>
      </c>
      <c r="O252" s="133">
        <v>1.6611001276906237</v>
      </c>
      <c r="P252" s="133">
        <v>487.6504925209777</v>
      </c>
      <c r="Q252" s="134">
        <v>99.66600766143743</v>
      </c>
    </row>
    <row r="253" spans="1:17" s="14" customFormat="1" ht="12.75" customHeight="1">
      <c r="A253" s="344"/>
      <c r="B253" s="110" t="s">
        <v>331</v>
      </c>
      <c r="C253" s="118" t="s">
        <v>307</v>
      </c>
      <c r="D253" s="119">
        <v>51</v>
      </c>
      <c r="E253" s="119">
        <v>1972</v>
      </c>
      <c r="F253" s="120">
        <v>35.664</v>
      </c>
      <c r="G253" s="120">
        <v>6.375</v>
      </c>
      <c r="H253" s="120">
        <v>8</v>
      </c>
      <c r="I253" s="120">
        <v>21.288999</v>
      </c>
      <c r="J253" s="120">
        <v>2608.15</v>
      </c>
      <c r="K253" s="120">
        <v>21.288999</v>
      </c>
      <c r="L253" s="120">
        <v>2608.15</v>
      </c>
      <c r="M253" s="121">
        <v>0.008162490270881659</v>
      </c>
      <c r="N253" s="122">
        <v>305.636</v>
      </c>
      <c r="O253" s="122">
        <v>2.494750876431187</v>
      </c>
      <c r="P253" s="122">
        <v>489.74941625289955</v>
      </c>
      <c r="Q253" s="123">
        <v>149.68505258587123</v>
      </c>
    </row>
    <row r="254" spans="1:17" s="14" customFormat="1" ht="12.75" customHeight="1">
      <c r="A254" s="344"/>
      <c r="B254" s="110" t="s">
        <v>365</v>
      </c>
      <c r="C254" s="111" t="s">
        <v>341</v>
      </c>
      <c r="D254" s="112">
        <v>100</v>
      </c>
      <c r="E254" s="112">
        <v>1973</v>
      </c>
      <c r="F254" s="113">
        <v>59.787</v>
      </c>
      <c r="G254" s="113">
        <v>8.186826</v>
      </c>
      <c r="H254" s="113">
        <v>15.971</v>
      </c>
      <c r="I254" s="113">
        <v>35.629174</v>
      </c>
      <c r="J254" s="113">
        <v>4362.31</v>
      </c>
      <c r="K254" s="113">
        <v>35.629174</v>
      </c>
      <c r="L254" s="113">
        <v>4362.31</v>
      </c>
      <c r="M254" s="114">
        <v>0.00816750162184714</v>
      </c>
      <c r="N254" s="115">
        <v>274.026</v>
      </c>
      <c r="O254" s="115">
        <v>2.2381077994282847</v>
      </c>
      <c r="P254" s="115">
        <v>490.05009731082845</v>
      </c>
      <c r="Q254" s="116">
        <v>134.28646796569708</v>
      </c>
    </row>
    <row r="255" spans="1:17" s="14" customFormat="1" ht="12.75" customHeight="1">
      <c r="A255" s="344"/>
      <c r="B255" s="110" t="s">
        <v>331</v>
      </c>
      <c r="C255" s="118" t="s">
        <v>308</v>
      </c>
      <c r="D255" s="119">
        <v>59</v>
      </c>
      <c r="E255" s="119">
        <v>1975</v>
      </c>
      <c r="F255" s="120">
        <v>37.402</v>
      </c>
      <c r="G255" s="120">
        <v>5.440068</v>
      </c>
      <c r="H255" s="120">
        <v>9.6</v>
      </c>
      <c r="I255" s="120">
        <v>22.361932</v>
      </c>
      <c r="J255" s="120">
        <v>2729.69</v>
      </c>
      <c r="K255" s="120">
        <v>22.361932</v>
      </c>
      <c r="L255" s="120">
        <v>2729.69</v>
      </c>
      <c r="M255" s="121">
        <v>0.008192114122849115</v>
      </c>
      <c r="N255" s="122">
        <v>305.636</v>
      </c>
      <c r="O255" s="122">
        <v>2.503804992051112</v>
      </c>
      <c r="P255" s="122">
        <v>491.5268473709469</v>
      </c>
      <c r="Q255" s="123">
        <v>150.22829952306674</v>
      </c>
    </row>
    <row r="256" spans="1:17" s="14" customFormat="1" ht="12.75" customHeight="1">
      <c r="A256" s="344"/>
      <c r="B256" s="117" t="s">
        <v>999</v>
      </c>
      <c r="C256" s="111" t="s">
        <v>1015</v>
      </c>
      <c r="D256" s="112">
        <v>44</v>
      </c>
      <c r="E256" s="112" t="s">
        <v>47</v>
      </c>
      <c r="F256" s="113">
        <f>G256+H256+I256</f>
        <v>30.116003</v>
      </c>
      <c r="G256" s="113">
        <v>3.8760000000000003</v>
      </c>
      <c r="H256" s="113">
        <v>6.8100000000000005</v>
      </c>
      <c r="I256" s="113">
        <v>19.430003</v>
      </c>
      <c r="J256" s="113">
        <v>2365.42</v>
      </c>
      <c r="K256" s="113">
        <v>19.430003</v>
      </c>
      <c r="L256" s="113">
        <v>2365.42</v>
      </c>
      <c r="M256" s="114">
        <f>K256/L256</f>
        <v>0.00821418733248218</v>
      </c>
      <c r="N256" s="115">
        <v>233.8</v>
      </c>
      <c r="O256" s="115">
        <f>M256*N256</f>
        <v>1.9204769983343337</v>
      </c>
      <c r="P256" s="115">
        <f>M256*60*1000</f>
        <v>492.8512399489308</v>
      </c>
      <c r="Q256" s="116">
        <f>P256*N256/1000</f>
        <v>115.22861990006002</v>
      </c>
    </row>
    <row r="257" spans="1:17" s="14" customFormat="1" ht="12.75" customHeight="1">
      <c r="A257" s="344"/>
      <c r="B257" s="110" t="s">
        <v>278</v>
      </c>
      <c r="C257" s="135" t="s">
        <v>265</v>
      </c>
      <c r="D257" s="136">
        <v>79</v>
      </c>
      <c r="E257" s="136">
        <v>1976</v>
      </c>
      <c r="F257" s="120">
        <v>51.753</v>
      </c>
      <c r="G257" s="120">
        <v>7.286809</v>
      </c>
      <c r="H257" s="120">
        <v>12.64</v>
      </c>
      <c r="I257" s="120">
        <v>31.826192</v>
      </c>
      <c r="J257" s="120">
        <v>3845.02</v>
      </c>
      <c r="K257" s="120">
        <v>31.826192</v>
      </c>
      <c r="L257" s="120">
        <v>3845.02</v>
      </c>
      <c r="M257" s="121">
        <v>0.008277250053315718</v>
      </c>
      <c r="N257" s="122">
        <v>281.002</v>
      </c>
      <c r="O257" s="122">
        <v>2.3259238194818237</v>
      </c>
      <c r="P257" s="122">
        <v>496.6350031989431</v>
      </c>
      <c r="Q257" s="123">
        <v>139.5554291689094</v>
      </c>
    </row>
    <row r="258" spans="1:17" s="14" customFormat="1" ht="12.75" customHeight="1">
      <c r="A258" s="344"/>
      <c r="B258" s="110" t="s">
        <v>91</v>
      </c>
      <c r="C258" s="129" t="s">
        <v>591</v>
      </c>
      <c r="D258" s="130">
        <v>22</v>
      </c>
      <c r="E258" s="130">
        <v>1982</v>
      </c>
      <c r="F258" s="131">
        <v>16.363</v>
      </c>
      <c r="G258" s="131">
        <v>2.958</v>
      </c>
      <c r="H258" s="131">
        <v>3.52</v>
      </c>
      <c r="I258" s="131">
        <v>9.885</v>
      </c>
      <c r="J258" s="131">
        <v>1193.4</v>
      </c>
      <c r="K258" s="131">
        <v>9.885</v>
      </c>
      <c r="L258" s="131">
        <v>1193.4</v>
      </c>
      <c r="M258" s="132">
        <v>0.008283056812468576</v>
      </c>
      <c r="N258" s="133">
        <v>207.86</v>
      </c>
      <c r="O258" s="133">
        <v>1.7217161890397181</v>
      </c>
      <c r="P258" s="133">
        <v>496.9834087481145</v>
      </c>
      <c r="Q258" s="134">
        <v>103.3029713423831</v>
      </c>
    </row>
    <row r="259" spans="1:17" s="14" customFormat="1" ht="12.75" customHeight="1">
      <c r="A259" s="344"/>
      <c r="B259" s="117" t="s">
        <v>999</v>
      </c>
      <c r="C259" s="111" t="s">
        <v>1016</v>
      </c>
      <c r="D259" s="112">
        <v>27</v>
      </c>
      <c r="E259" s="112" t="s">
        <v>47</v>
      </c>
      <c r="F259" s="113">
        <f>G259+H259+I259</f>
        <v>16.589999</v>
      </c>
      <c r="G259" s="113">
        <v>1.7850000000000001</v>
      </c>
      <c r="H259" s="113">
        <v>3.61</v>
      </c>
      <c r="I259" s="113">
        <v>11.194999000000001</v>
      </c>
      <c r="J259" s="113">
        <v>1349.83</v>
      </c>
      <c r="K259" s="113">
        <v>11.194999000000001</v>
      </c>
      <c r="L259" s="113">
        <v>1349.83</v>
      </c>
      <c r="M259" s="114">
        <f>K259/L259</f>
        <v>0.008293636235674123</v>
      </c>
      <c r="N259" s="115">
        <v>233.8</v>
      </c>
      <c r="O259" s="115">
        <f>M259*N259</f>
        <v>1.9390521519006099</v>
      </c>
      <c r="P259" s="115">
        <f>M259*60*1000</f>
        <v>497.61817414044737</v>
      </c>
      <c r="Q259" s="116">
        <f>P259*N259/1000</f>
        <v>116.3431291140366</v>
      </c>
    </row>
    <row r="260" spans="1:17" s="14" customFormat="1" ht="12.75" customHeight="1">
      <c r="A260" s="344"/>
      <c r="B260" s="117" t="s">
        <v>684</v>
      </c>
      <c r="C260" s="111" t="s">
        <v>660</v>
      </c>
      <c r="D260" s="112">
        <v>60</v>
      </c>
      <c r="E260" s="112">
        <v>1968</v>
      </c>
      <c r="F260" s="113">
        <v>41.886</v>
      </c>
      <c r="G260" s="113">
        <v>6.273</v>
      </c>
      <c r="H260" s="113">
        <v>9.6</v>
      </c>
      <c r="I260" s="113">
        <v>25.993</v>
      </c>
      <c r="J260" s="113">
        <v>3133.18</v>
      </c>
      <c r="K260" s="113">
        <v>25.993</v>
      </c>
      <c r="L260" s="113">
        <v>3133.18</v>
      </c>
      <c r="M260" s="114">
        <v>0.00829604427450705</v>
      </c>
      <c r="N260" s="115">
        <v>245.6</v>
      </c>
      <c r="O260" s="115">
        <v>2.0375084738189315</v>
      </c>
      <c r="P260" s="115">
        <v>497.762656470423</v>
      </c>
      <c r="Q260" s="116">
        <v>122.25050842913588</v>
      </c>
    </row>
    <row r="261" spans="1:17" s="14" customFormat="1" ht="12.75" customHeight="1">
      <c r="A261" s="344"/>
      <c r="B261" s="110" t="s">
        <v>278</v>
      </c>
      <c r="C261" s="118" t="s">
        <v>268</v>
      </c>
      <c r="D261" s="119">
        <v>20</v>
      </c>
      <c r="E261" s="119">
        <v>1987</v>
      </c>
      <c r="F261" s="120">
        <v>15.9395</v>
      </c>
      <c r="G261" s="120">
        <v>3.570385</v>
      </c>
      <c r="H261" s="120">
        <v>3.2</v>
      </c>
      <c r="I261" s="120">
        <v>9.16911</v>
      </c>
      <c r="J261" s="120">
        <v>1104.7</v>
      </c>
      <c r="K261" s="120">
        <v>9.16911</v>
      </c>
      <c r="L261" s="120">
        <v>1104.7</v>
      </c>
      <c r="M261" s="121">
        <v>0.008300090522313749</v>
      </c>
      <c r="N261" s="122">
        <v>281.002</v>
      </c>
      <c r="O261" s="122">
        <v>2.332342036951208</v>
      </c>
      <c r="P261" s="122">
        <v>498.00543133882496</v>
      </c>
      <c r="Q261" s="123">
        <v>139.9405222170725</v>
      </c>
    </row>
    <row r="262" spans="1:17" s="14" customFormat="1" ht="12.75" customHeight="1">
      <c r="A262" s="344"/>
      <c r="B262" s="110" t="s">
        <v>278</v>
      </c>
      <c r="C262" s="135" t="s">
        <v>266</v>
      </c>
      <c r="D262" s="136">
        <v>30</v>
      </c>
      <c r="E262" s="136">
        <v>1973</v>
      </c>
      <c r="F262" s="120">
        <v>22.265</v>
      </c>
      <c r="G262" s="120">
        <v>3.213</v>
      </c>
      <c r="H262" s="120">
        <v>4.8</v>
      </c>
      <c r="I262" s="120">
        <v>14.252</v>
      </c>
      <c r="J262" s="120">
        <v>1715.3</v>
      </c>
      <c r="K262" s="120">
        <v>14.252</v>
      </c>
      <c r="L262" s="120">
        <v>1715.3</v>
      </c>
      <c r="M262" s="121">
        <v>0.008308750655861948</v>
      </c>
      <c r="N262" s="122">
        <v>281.002</v>
      </c>
      <c r="O262" s="122">
        <v>2.3347755517985194</v>
      </c>
      <c r="P262" s="122">
        <v>498.5250393517169</v>
      </c>
      <c r="Q262" s="123">
        <v>140.08653310791115</v>
      </c>
    </row>
    <row r="263" spans="1:17" s="14" customFormat="1" ht="12.75" customHeight="1">
      <c r="A263" s="344"/>
      <c r="B263" s="117" t="s">
        <v>760</v>
      </c>
      <c r="C263" s="111" t="s">
        <v>725</v>
      </c>
      <c r="D263" s="112">
        <v>20</v>
      </c>
      <c r="E263" s="112" t="s">
        <v>47</v>
      </c>
      <c r="F263" s="113">
        <v>9.334999999999999</v>
      </c>
      <c r="G263" s="113">
        <v>0.165</v>
      </c>
      <c r="H263" s="113">
        <v>0.189</v>
      </c>
      <c r="I263" s="113">
        <v>8.981</v>
      </c>
      <c r="J263" s="113">
        <v>1078.13</v>
      </c>
      <c r="K263" s="113">
        <v>8.981</v>
      </c>
      <c r="L263" s="113">
        <v>1078.13</v>
      </c>
      <c r="M263" s="114">
        <v>0.008330164265904853</v>
      </c>
      <c r="N263" s="115">
        <v>330.16</v>
      </c>
      <c r="O263" s="115">
        <v>2.7502870340311465</v>
      </c>
      <c r="P263" s="115">
        <v>499.80985595429115</v>
      </c>
      <c r="Q263" s="116">
        <v>165.0172220418688</v>
      </c>
    </row>
    <row r="264" spans="1:17" s="14" customFormat="1" ht="12.75" customHeight="1">
      <c r="A264" s="344"/>
      <c r="B264" s="117" t="s">
        <v>842</v>
      </c>
      <c r="C264" s="137" t="s">
        <v>859</v>
      </c>
      <c r="D264" s="138">
        <v>54</v>
      </c>
      <c r="E264" s="139" t="s">
        <v>47</v>
      </c>
      <c r="F264" s="140">
        <v>39.76</v>
      </c>
      <c r="G264" s="141">
        <v>6.04</v>
      </c>
      <c r="H264" s="142">
        <v>8.64</v>
      </c>
      <c r="I264" s="141">
        <v>25.08</v>
      </c>
      <c r="J264" s="142">
        <v>3008.9</v>
      </c>
      <c r="K264" s="141">
        <v>25.08</v>
      </c>
      <c r="L264" s="142">
        <v>3008.9</v>
      </c>
      <c r="M264" s="114">
        <v>0.008335272026321911</v>
      </c>
      <c r="N264" s="143">
        <v>218.2</v>
      </c>
      <c r="O264" s="115">
        <v>1.818756356143441</v>
      </c>
      <c r="P264" s="115">
        <v>500.1163215793146</v>
      </c>
      <c r="Q264" s="116">
        <v>109.12538136860644</v>
      </c>
    </row>
    <row r="265" spans="1:17" s="14" customFormat="1" ht="12.75" customHeight="1">
      <c r="A265" s="344"/>
      <c r="B265" s="117" t="s">
        <v>719</v>
      </c>
      <c r="C265" s="111" t="s">
        <v>693</v>
      </c>
      <c r="D265" s="112">
        <v>36</v>
      </c>
      <c r="E265" s="112" t="s">
        <v>47</v>
      </c>
      <c r="F265" s="113">
        <v>28.299999999999997</v>
      </c>
      <c r="G265" s="113">
        <v>2.75</v>
      </c>
      <c r="H265" s="113">
        <v>5.76</v>
      </c>
      <c r="I265" s="113">
        <v>19.79</v>
      </c>
      <c r="J265" s="113">
        <v>2354.69</v>
      </c>
      <c r="K265" s="113">
        <v>17.98</v>
      </c>
      <c r="L265" s="113">
        <v>2153.42</v>
      </c>
      <c r="M265" s="144">
        <v>0.008349509152882392</v>
      </c>
      <c r="N265" s="145">
        <v>200.8</v>
      </c>
      <c r="O265" s="146">
        <v>1.6765814378987844</v>
      </c>
      <c r="P265" s="146">
        <v>500.9705491729435</v>
      </c>
      <c r="Q265" s="147">
        <v>100.59488627392706</v>
      </c>
    </row>
    <row r="266" spans="1:17" s="14" customFormat="1" ht="12.75" customHeight="1">
      <c r="A266" s="344"/>
      <c r="B266" s="110" t="s">
        <v>91</v>
      </c>
      <c r="C266" s="129" t="s">
        <v>592</v>
      </c>
      <c r="D266" s="130">
        <v>40</v>
      </c>
      <c r="E266" s="130">
        <v>1976</v>
      </c>
      <c r="F266" s="131">
        <v>25.608000000000004</v>
      </c>
      <c r="G266" s="131">
        <v>3.111</v>
      </c>
      <c r="H266" s="131">
        <v>6.4</v>
      </c>
      <c r="I266" s="131">
        <v>16.097</v>
      </c>
      <c r="J266" s="131">
        <v>1914.5</v>
      </c>
      <c r="K266" s="131">
        <v>16.097</v>
      </c>
      <c r="L266" s="131">
        <v>1914.5</v>
      </c>
      <c r="M266" s="132">
        <v>0.008407939409767563</v>
      </c>
      <c r="N266" s="133">
        <v>207.86</v>
      </c>
      <c r="O266" s="133">
        <v>1.7476742857142857</v>
      </c>
      <c r="P266" s="133">
        <v>504.4763645860538</v>
      </c>
      <c r="Q266" s="134">
        <v>104.86045714285716</v>
      </c>
    </row>
    <row r="267" spans="1:17" s="14" customFormat="1" ht="12.75" customHeight="1">
      <c r="A267" s="344"/>
      <c r="B267" s="117" t="s">
        <v>922</v>
      </c>
      <c r="C267" s="111" t="s">
        <v>897</v>
      </c>
      <c r="D267" s="112">
        <v>91</v>
      </c>
      <c r="E267" s="112">
        <v>1982</v>
      </c>
      <c r="F267" s="113">
        <v>55.915</v>
      </c>
      <c r="G267" s="113">
        <v>6.9787</v>
      </c>
      <c r="H267" s="113">
        <v>9</v>
      </c>
      <c r="I267" s="113">
        <v>39.9363</v>
      </c>
      <c r="J267" s="113">
        <v>4747.63</v>
      </c>
      <c r="K267" s="113">
        <v>39.9363</v>
      </c>
      <c r="L267" s="113">
        <v>4747.63</v>
      </c>
      <c r="M267" s="114">
        <f>K267/L267</f>
        <v>0.00841183917028075</v>
      </c>
      <c r="N267" s="115">
        <v>256.368</v>
      </c>
      <c r="O267" s="115">
        <f>M267*N267</f>
        <v>2.1565263844065354</v>
      </c>
      <c r="P267" s="115">
        <f>M267*60*1000</f>
        <v>504.7103502168451</v>
      </c>
      <c r="Q267" s="116">
        <f>P267*N267/1000</f>
        <v>129.39158306439214</v>
      </c>
    </row>
    <row r="268" spans="1:17" s="14" customFormat="1" ht="12.75" customHeight="1">
      <c r="A268" s="344"/>
      <c r="B268" s="110" t="s">
        <v>278</v>
      </c>
      <c r="C268" s="135" t="s">
        <v>267</v>
      </c>
      <c r="D268" s="136">
        <v>60</v>
      </c>
      <c r="E268" s="136">
        <v>1969</v>
      </c>
      <c r="F268" s="120">
        <v>42.535</v>
      </c>
      <c r="G268" s="120">
        <v>6.171</v>
      </c>
      <c r="H268" s="120">
        <v>9.6</v>
      </c>
      <c r="I268" s="120">
        <v>26.764</v>
      </c>
      <c r="J268" s="120">
        <v>3165.62</v>
      </c>
      <c r="K268" s="120">
        <v>26.764</v>
      </c>
      <c r="L268" s="120">
        <v>3165.62</v>
      </c>
      <c r="M268" s="121">
        <v>0.008454583936164163</v>
      </c>
      <c r="N268" s="122">
        <v>281.002</v>
      </c>
      <c r="O268" s="122">
        <v>2.3757549952300026</v>
      </c>
      <c r="P268" s="122">
        <v>507.27503616984984</v>
      </c>
      <c r="Q268" s="123">
        <v>142.54529971380015</v>
      </c>
    </row>
    <row r="269" spans="1:17" s="14" customFormat="1" ht="12.75" customHeight="1">
      <c r="A269" s="344"/>
      <c r="B269" s="117" t="s">
        <v>760</v>
      </c>
      <c r="C269" s="111" t="s">
        <v>726</v>
      </c>
      <c r="D269" s="112">
        <v>50</v>
      </c>
      <c r="E269" s="112" t="s">
        <v>47</v>
      </c>
      <c r="F269" s="113">
        <v>26.807000000000002</v>
      </c>
      <c r="G269" s="113">
        <v>2.81</v>
      </c>
      <c r="H269" s="113">
        <v>8</v>
      </c>
      <c r="I269" s="113">
        <v>15.997</v>
      </c>
      <c r="J269" s="113">
        <v>1886.21</v>
      </c>
      <c r="K269" s="113">
        <v>15.997</v>
      </c>
      <c r="L269" s="113">
        <v>1886.21</v>
      </c>
      <c r="M269" s="114">
        <v>0.008481028093372424</v>
      </c>
      <c r="N269" s="115">
        <v>330.16</v>
      </c>
      <c r="O269" s="115">
        <v>2.80009623530784</v>
      </c>
      <c r="P269" s="115">
        <v>508.86168560234546</v>
      </c>
      <c r="Q269" s="116">
        <v>168.00577411847038</v>
      </c>
    </row>
    <row r="270" spans="1:17" s="14" customFormat="1" ht="12.75" customHeight="1">
      <c r="A270" s="344"/>
      <c r="B270" s="110" t="s">
        <v>173</v>
      </c>
      <c r="C270" s="111" t="s">
        <v>137</v>
      </c>
      <c r="D270" s="112">
        <v>72</v>
      </c>
      <c r="E270" s="112">
        <v>1985</v>
      </c>
      <c r="F270" s="113">
        <v>65.658</v>
      </c>
      <c r="G270" s="113">
        <v>10.806754</v>
      </c>
      <c r="H270" s="113">
        <v>17.28</v>
      </c>
      <c r="I270" s="113">
        <v>37.571234</v>
      </c>
      <c r="J270" s="113">
        <v>4428.07</v>
      </c>
      <c r="K270" s="113">
        <v>37.571234</v>
      </c>
      <c r="L270" s="113">
        <v>4428.07</v>
      </c>
      <c r="M270" s="114">
        <v>0.008484787729191272</v>
      </c>
      <c r="N270" s="115">
        <v>266.28700000000003</v>
      </c>
      <c r="O270" s="115">
        <v>2.2593886700431565</v>
      </c>
      <c r="P270" s="115">
        <v>509.08726375147626</v>
      </c>
      <c r="Q270" s="116">
        <v>135.56332020258938</v>
      </c>
    </row>
    <row r="271" spans="1:17" s="14" customFormat="1" ht="12.75" customHeight="1">
      <c r="A271" s="344"/>
      <c r="B271" s="117" t="s">
        <v>922</v>
      </c>
      <c r="C271" s="111" t="s">
        <v>898</v>
      </c>
      <c r="D271" s="112">
        <v>106</v>
      </c>
      <c r="E271" s="112">
        <v>1967</v>
      </c>
      <c r="F271" s="113">
        <v>47.6</v>
      </c>
      <c r="G271" s="113">
        <v>10.0833</v>
      </c>
      <c r="H271" s="113"/>
      <c r="I271" s="113">
        <v>37.5167</v>
      </c>
      <c r="J271" s="113">
        <v>4420.88</v>
      </c>
      <c r="K271" s="113">
        <v>37.5167</v>
      </c>
      <c r="L271" s="113">
        <v>4420.88</v>
      </c>
      <c r="M271" s="114">
        <f>K271/L271</f>
        <v>0.008486251606015092</v>
      </c>
      <c r="N271" s="115">
        <v>256.368</v>
      </c>
      <c r="O271" s="115">
        <f>M271*N271</f>
        <v>2.175603351730877</v>
      </c>
      <c r="P271" s="115">
        <f>M271*60*1000</f>
        <v>509.1750963609055</v>
      </c>
      <c r="Q271" s="116">
        <f>P271*N271/1000</f>
        <v>130.53620110385262</v>
      </c>
    </row>
    <row r="272" spans="1:17" s="14" customFormat="1" ht="12.75" customHeight="1">
      <c r="A272" s="344"/>
      <c r="B272" s="117" t="s">
        <v>719</v>
      </c>
      <c r="C272" s="111" t="s">
        <v>694</v>
      </c>
      <c r="D272" s="112">
        <v>80</v>
      </c>
      <c r="E272" s="112" t="s">
        <v>47</v>
      </c>
      <c r="F272" s="113">
        <v>54.76</v>
      </c>
      <c r="G272" s="113">
        <v>7.93</v>
      </c>
      <c r="H272" s="113">
        <v>12.61</v>
      </c>
      <c r="I272" s="113">
        <v>34.22</v>
      </c>
      <c r="J272" s="113">
        <v>3919.9</v>
      </c>
      <c r="K272" s="113">
        <v>31.33</v>
      </c>
      <c r="L272" s="113">
        <v>3686.36</v>
      </c>
      <c r="M272" s="144">
        <v>0.008498898642563394</v>
      </c>
      <c r="N272" s="145">
        <v>200.8</v>
      </c>
      <c r="O272" s="146">
        <v>1.7065788474267296</v>
      </c>
      <c r="P272" s="146">
        <v>509.93391855380366</v>
      </c>
      <c r="Q272" s="147">
        <v>102.39473084560379</v>
      </c>
    </row>
    <row r="273" spans="1:17" s="14" customFormat="1" ht="12.75" customHeight="1">
      <c r="A273" s="344"/>
      <c r="B273" s="117" t="s">
        <v>842</v>
      </c>
      <c r="C273" s="137" t="s">
        <v>860</v>
      </c>
      <c r="D273" s="138">
        <v>53</v>
      </c>
      <c r="E273" s="139" t="s">
        <v>47</v>
      </c>
      <c r="F273" s="140">
        <v>39.01</v>
      </c>
      <c r="G273" s="141">
        <v>5.13</v>
      </c>
      <c r="H273" s="142">
        <v>8.56</v>
      </c>
      <c r="I273" s="141">
        <v>25.31</v>
      </c>
      <c r="J273" s="142">
        <v>2943.21</v>
      </c>
      <c r="K273" s="141">
        <v>25.02</v>
      </c>
      <c r="L273" s="142">
        <v>2943.21</v>
      </c>
      <c r="M273" s="114">
        <v>0.008500922462209628</v>
      </c>
      <c r="N273" s="143">
        <v>218.2</v>
      </c>
      <c r="O273" s="115">
        <v>1.8549012812541406</v>
      </c>
      <c r="P273" s="115">
        <v>510.0553477325777</v>
      </c>
      <c r="Q273" s="116">
        <v>111.29407687524845</v>
      </c>
    </row>
    <row r="274" spans="1:17" s="14" customFormat="1" ht="12.75" customHeight="1">
      <c r="A274" s="344"/>
      <c r="B274" s="110" t="s">
        <v>365</v>
      </c>
      <c r="C274" s="111" t="s">
        <v>342</v>
      </c>
      <c r="D274" s="112">
        <v>80</v>
      </c>
      <c r="E274" s="112">
        <v>1964</v>
      </c>
      <c r="F274" s="113">
        <v>51.465</v>
      </c>
      <c r="G274" s="113">
        <v>5.967</v>
      </c>
      <c r="H274" s="113">
        <v>12.8</v>
      </c>
      <c r="I274" s="113">
        <v>32.698003</v>
      </c>
      <c r="J274" s="113">
        <v>3831.94</v>
      </c>
      <c r="K274" s="113">
        <v>32.698003</v>
      </c>
      <c r="L274" s="113">
        <v>3831.94</v>
      </c>
      <c r="M274" s="114">
        <v>0.008533015391681498</v>
      </c>
      <c r="N274" s="115">
        <v>274.026</v>
      </c>
      <c r="O274" s="115">
        <v>2.338268075720914</v>
      </c>
      <c r="P274" s="115">
        <v>511.98092350088984</v>
      </c>
      <c r="Q274" s="116">
        <v>140.29608454325484</v>
      </c>
    </row>
    <row r="275" spans="1:17" s="14" customFormat="1" ht="12.75" customHeight="1">
      <c r="A275" s="344"/>
      <c r="B275" s="110" t="s">
        <v>173</v>
      </c>
      <c r="C275" s="111" t="s">
        <v>138</v>
      </c>
      <c r="D275" s="112">
        <v>72</v>
      </c>
      <c r="E275" s="112">
        <v>1989</v>
      </c>
      <c r="F275" s="113">
        <v>64.487</v>
      </c>
      <c r="G275" s="113">
        <v>11.279452</v>
      </c>
      <c r="H275" s="113">
        <v>17.28</v>
      </c>
      <c r="I275" s="113">
        <v>35.92754</v>
      </c>
      <c r="J275" s="113">
        <v>4195.87</v>
      </c>
      <c r="K275" s="113">
        <v>35.92754</v>
      </c>
      <c r="L275" s="113">
        <v>4195.87</v>
      </c>
      <c r="M275" s="114">
        <v>0.008562596076618198</v>
      </c>
      <c r="N275" s="115">
        <v>266.28700000000003</v>
      </c>
      <c r="O275" s="115">
        <v>2.2801080214544305</v>
      </c>
      <c r="P275" s="115">
        <v>513.7557645970919</v>
      </c>
      <c r="Q275" s="116">
        <v>136.80648128726583</v>
      </c>
    </row>
    <row r="276" spans="1:17" s="14" customFormat="1" ht="12.75" customHeight="1">
      <c r="A276" s="344"/>
      <c r="B276" s="117" t="s">
        <v>980</v>
      </c>
      <c r="C276" s="111" t="s">
        <v>952</v>
      </c>
      <c r="D276" s="112">
        <v>18</v>
      </c>
      <c r="E276" s="112">
        <v>1967</v>
      </c>
      <c r="F276" s="113">
        <v>6.666</v>
      </c>
      <c r="G276" s="113">
        <v>1.291</v>
      </c>
      <c r="H276" s="113">
        <v>0.288</v>
      </c>
      <c r="I276" s="113">
        <v>5.087</v>
      </c>
      <c r="J276" s="113">
        <v>658.26</v>
      </c>
      <c r="K276" s="113">
        <v>4.2</v>
      </c>
      <c r="L276" s="113">
        <v>490.49</v>
      </c>
      <c r="M276" s="114">
        <f>K276/L276</f>
        <v>0.00856286570572285</v>
      </c>
      <c r="N276" s="115">
        <v>278.495</v>
      </c>
      <c r="O276" s="115">
        <f>M276*N276</f>
        <v>2.384715284715285</v>
      </c>
      <c r="P276" s="115">
        <f>M276*60*1000</f>
        <v>513.7719423433709</v>
      </c>
      <c r="Q276" s="116">
        <f>P276*N276/1000</f>
        <v>143.08291708291708</v>
      </c>
    </row>
    <row r="277" spans="1:17" s="14" customFormat="1" ht="12.75" customHeight="1">
      <c r="A277" s="344"/>
      <c r="B277" s="110" t="s">
        <v>331</v>
      </c>
      <c r="C277" s="118" t="s">
        <v>309</v>
      </c>
      <c r="D277" s="119">
        <v>58</v>
      </c>
      <c r="E277" s="119">
        <v>1991</v>
      </c>
      <c r="F277" s="120">
        <v>34.784</v>
      </c>
      <c r="G277" s="120">
        <v>4.3146</v>
      </c>
      <c r="H277" s="120">
        <v>9.44</v>
      </c>
      <c r="I277" s="120">
        <v>21.029399</v>
      </c>
      <c r="J277" s="120">
        <v>2439.79</v>
      </c>
      <c r="K277" s="120">
        <v>21.029399</v>
      </c>
      <c r="L277" s="120">
        <v>2439.79</v>
      </c>
      <c r="M277" s="121">
        <v>0.008619347976670124</v>
      </c>
      <c r="N277" s="122">
        <v>305.636</v>
      </c>
      <c r="O277" s="122">
        <v>2.63438303819755</v>
      </c>
      <c r="P277" s="122">
        <v>517.1608786002074</v>
      </c>
      <c r="Q277" s="123">
        <v>158.062982291853</v>
      </c>
    </row>
    <row r="278" spans="1:17" s="14" customFormat="1" ht="12.75" customHeight="1">
      <c r="A278" s="344"/>
      <c r="B278" s="117" t="s">
        <v>922</v>
      </c>
      <c r="C278" s="111" t="s">
        <v>899</v>
      </c>
      <c r="D278" s="112">
        <v>91</v>
      </c>
      <c r="E278" s="112">
        <v>1971</v>
      </c>
      <c r="F278" s="113">
        <v>58.7337</v>
      </c>
      <c r="G278" s="113">
        <v>9.8472</v>
      </c>
      <c r="H278" s="113">
        <v>9</v>
      </c>
      <c r="I278" s="113">
        <v>39.8865</v>
      </c>
      <c r="J278" s="113">
        <v>4614.6</v>
      </c>
      <c r="K278" s="113">
        <v>39.8865</v>
      </c>
      <c r="L278" s="113">
        <v>4614.6</v>
      </c>
      <c r="M278" s="114">
        <f>K278/L278</f>
        <v>0.008643544402548432</v>
      </c>
      <c r="N278" s="115">
        <v>256.368</v>
      </c>
      <c r="O278" s="115">
        <f>M278*N278</f>
        <v>2.2159281913925364</v>
      </c>
      <c r="P278" s="115">
        <f>M278*60*1000</f>
        <v>518.6126641529058</v>
      </c>
      <c r="Q278" s="116">
        <f>P278*N278/1000</f>
        <v>132.95569148355216</v>
      </c>
    </row>
    <row r="279" spans="1:17" s="14" customFormat="1" ht="12.75" customHeight="1">
      <c r="A279" s="344"/>
      <c r="B279" s="110" t="s">
        <v>412</v>
      </c>
      <c r="C279" s="148" t="s">
        <v>410</v>
      </c>
      <c r="D279" s="149">
        <v>9</v>
      </c>
      <c r="E279" s="149">
        <v>1960</v>
      </c>
      <c r="F279" s="150">
        <v>5.869</v>
      </c>
      <c r="G279" s="150">
        <v>0.544272</v>
      </c>
      <c r="H279" s="150">
        <v>1.84</v>
      </c>
      <c r="I279" s="150">
        <v>3.4847270000000004</v>
      </c>
      <c r="J279" s="150">
        <v>536.88</v>
      </c>
      <c r="K279" s="150">
        <v>3.4847270000000004</v>
      </c>
      <c r="L279" s="150">
        <v>400.83</v>
      </c>
      <c r="M279" s="151">
        <v>0.008693777910835018</v>
      </c>
      <c r="N279" s="152">
        <v>223.34100000000004</v>
      </c>
      <c r="O279" s="152">
        <v>1.941677052383804</v>
      </c>
      <c r="P279" s="152">
        <v>521.626674650101</v>
      </c>
      <c r="Q279" s="153">
        <v>116.50062314302822</v>
      </c>
    </row>
    <row r="280" spans="1:17" s="14" customFormat="1" ht="12.75" customHeight="1">
      <c r="A280" s="344"/>
      <c r="B280" s="117" t="s">
        <v>760</v>
      </c>
      <c r="C280" s="111" t="s">
        <v>727</v>
      </c>
      <c r="D280" s="112">
        <v>12</v>
      </c>
      <c r="E280" s="112" t="s">
        <v>47</v>
      </c>
      <c r="F280" s="113">
        <v>8.442</v>
      </c>
      <c r="G280" s="113">
        <v>0.333</v>
      </c>
      <c r="H280" s="113">
        <v>1.92</v>
      </c>
      <c r="I280" s="113">
        <v>6.189</v>
      </c>
      <c r="J280" s="113">
        <v>710.12</v>
      </c>
      <c r="K280" s="113">
        <v>6.189</v>
      </c>
      <c r="L280" s="113">
        <v>710.12</v>
      </c>
      <c r="M280" s="114">
        <v>0.008715428378302258</v>
      </c>
      <c r="N280" s="115">
        <v>330.16</v>
      </c>
      <c r="O280" s="115">
        <v>2.8774858333802737</v>
      </c>
      <c r="P280" s="115">
        <v>522.9257026981355</v>
      </c>
      <c r="Q280" s="116">
        <v>172.64915000281644</v>
      </c>
    </row>
    <row r="281" spans="1:17" s="14" customFormat="1" ht="12.75" customHeight="1">
      <c r="A281" s="344"/>
      <c r="B281" s="117" t="s">
        <v>950</v>
      </c>
      <c r="C281" s="111" t="s">
        <v>930</v>
      </c>
      <c r="D281" s="112">
        <v>42</v>
      </c>
      <c r="E281" s="112">
        <v>1994</v>
      </c>
      <c r="F281" s="113">
        <v>32.7</v>
      </c>
      <c r="G281" s="113">
        <v>4.913</v>
      </c>
      <c r="H281" s="113">
        <v>6.72</v>
      </c>
      <c r="I281" s="113">
        <v>21.06</v>
      </c>
      <c r="J281" s="113">
        <v>2415.47</v>
      </c>
      <c r="K281" s="113">
        <v>21.06</v>
      </c>
      <c r="L281" s="113">
        <v>2415.47</v>
      </c>
      <c r="M281" s="114">
        <f>K281/L281</f>
        <v>0.00871880006789569</v>
      </c>
      <c r="N281" s="115">
        <v>308.8</v>
      </c>
      <c r="O281" s="115">
        <f>M281*N281</f>
        <v>2.692365460966189</v>
      </c>
      <c r="P281" s="115">
        <f>M281*60*1000</f>
        <v>523.1280040737414</v>
      </c>
      <c r="Q281" s="116">
        <f>P281*N281/1000</f>
        <v>161.54192765797137</v>
      </c>
    </row>
    <row r="282" spans="1:17" s="14" customFormat="1" ht="12.75" customHeight="1">
      <c r="A282" s="344"/>
      <c r="B282" s="110" t="s">
        <v>173</v>
      </c>
      <c r="C282" s="111" t="s">
        <v>135</v>
      </c>
      <c r="D282" s="112">
        <v>36</v>
      </c>
      <c r="E282" s="112">
        <v>1987</v>
      </c>
      <c r="F282" s="113">
        <v>32.941</v>
      </c>
      <c r="G282" s="113">
        <v>5.273364</v>
      </c>
      <c r="H282" s="113">
        <v>8.64</v>
      </c>
      <c r="I282" s="113">
        <v>19.027638</v>
      </c>
      <c r="J282" s="113">
        <v>2176.88</v>
      </c>
      <c r="K282" s="113">
        <v>19.027638</v>
      </c>
      <c r="L282" s="113">
        <v>2176.88</v>
      </c>
      <c r="M282" s="114">
        <v>0.008740784057917754</v>
      </c>
      <c r="N282" s="115">
        <v>266.28700000000003</v>
      </c>
      <c r="O282" s="115">
        <v>2.327557164430745</v>
      </c>
      <c r="P282" s="115">
        <v>524.4470434750652</v>
      </c>
      <c r="Q282" s="116">
        <v>139.6534298658447</v>
      </c>
    </row>
    <row r="283" spans="1:17" s="14" customFormat="1" ht="12.75" customHeight="1">
      <c r="A283" s="344"/>
      <c r="B283" s="117" t="s">
        <v>999</v>
      </c>
      <c r="C283" s="111" t="s">
        <v>1017</v>
      </c>
      <c r="D283" s="112">
        <v>44</v>
      </c>
      <c r="E283" s="112" t="s">
        <v>47</v>
      </c>
      <c r="F283" s="113">
        <f>G283+H283+I283</f>
        <v>30.639001</v>
      </c>
      <c r="G283" s="113">
        <v>3.009</v>
      </c>
      <c r="H283" s="113">
        <v>6.97</v>
      </c>
      <c r="I283" s="113">
        <v>20.660001</v>
      </c>
      <c r="J283" s="113">
        <v>2362.09</v>
      </c>
      <c r="K283" s="113">
        <v>20.660001</v>
      </c>
      <c r="L283" s="113">
        <v>2362.09</v>
      </c>
      <c r="M283" s="114">
        <f>K283/L283</f>
        <v>0.008746491877955538</v>
      </c>
      <c r="N283" s="115">
        <v>233.8</v>
      </c>
      <c r="O283" s="115">
        <f>M283*N283</f>
        <v>2.044929801066005</v>
      </c>
      <c r="P283" s="115">
        <f>M283*60*1000</f>
        <v>524.7895126773324</v>
      </c>
      <c r="Q283" s="116">
        <f>P283*N283/1000</f>
        <v>122.69578806396031</v>
      </c>
    </row>
    <row r="284" spans="1:17" s="14" customFormat="1" ht="12.75" customHeight="1">
      <c r="A284" s="344"/>
      <c r="B284" s="117" t="s">
        <v>922</v>
      </c>
      <c r="C284" s="111" t="s">
        <v>900</v>
      </c>
      <c r="D284" s="112">
        <v>80</v>
      </c>
      <c r="E284" s="112">
        <v>1968</v>
      </c>
      <c r="F284" s="113">
        <v>50</v>
      </c>
      <c r="G284" s="113">
        <v>7.656</v>
      </c>
      <c r="H284" s="113">
        <v>8</v>
      </c>
      <c r="I284" s="113">
        <v>34.344</v>
      </c>
      <c r="J284" s="113">
        <v>3912.15</v>
      </c>
      <c r="K284" s="113">
        <v>34.344</v>
      </c>
      <c r="L284" s="113">
        <v>3912.15</v>
      </c>
      <c r="M284" s="114">
        <f>K284/L284</f>
        <v>0.008778804493692727</v>
      </c>
      <c r="N284" s="115">
        <v>256.368</v>
      </c>
      <c r="O284" s="115">
        <f>M284*N284</f>
        <v>2.250604550439017</v>
      </c>
      <c r="P284" s="115">
        <f>M284*60*1000</f>
        <v>526.7282696215636</v>
      </c>
      <c r="Q284" s="116">
        <f>P284*N284/1000</f>
        <v>135.036273026341</v>
      </c>
    </row>
    <row r="285" spans="1:17" s="14" customFormat="1" ht="12.75" customHeight="1">
      <c r="A285" s="344"/>
      <c r="B285" s="117" t="s">
        <v>999</v>
      </c>
      <c r="C285" s="111" t="s">
        <v>1018</v>
      </c>
      <c r="D285" s="112">
        <v>50</v>
      </c>
      <c r="E285" s="112" t="s">
        <v>47</v>
      </c>
      <c r="F285" s="113">
        <f>G285+H285+I285</f>
        <v>27.080999000000002</v>
      </c>
      <c r="G285" s="113">
        <v>3.009</v>
      </c>
      <c r="H285" s="113">
        <v>8</v>
      </c>
      <c r="I285" s="113">
        <v>16.071999</v>
      </c>
      <c r="J285" s="113">
        <v>1827.82</v>
      </c>
      <c r="K285" s="113">
        <v>16.071999</v>
      </c>
      <c r="L285" s="113">
        <v>1827.82</v>
      </c>
      <c r="M285" s="114">
        <f>K285/L285</f>
        <v>0.008792987821557923</v>
      </c>
      <c r="N285" s="115">
        <v>233.8</v>
      </c>
      <c r="O285" s="115">
        <f>M285*N285</f>
        <v>2.0558005526802425</v>
      </c>
      <c r="P285" s="115">
        <f>M285*60*1000</f>
        <v>527.5792692934754</v>
      </c>
      <c r="Q285" s="116">
        <f>P285*N285/1000</f>
        <v>123.34803316081455</v>
      </c>
    </row>
    <row r="286" spans="1:17" s="14" customFormat="1" ht="12.75" customHeight="1">
      <c r="A286" s="344"/>
      <c r="B286" s="110" t="s">
        <v>173</v>
      </c>
      <c r="C286" s="111" t="s">
        <v>139</v>
      </c>
      <c r="D286" s="112">
        <v>37</v>
      </c>
      <c r="E286" s="112">
        <v>1985</v>
      </c>
      <c r="F286" s="113">
        <v>33.256</v>
      </c>
      <c r="G286" s="113">
        <v>5.135835</v>
      </c>
      <c r="H286" s="113">
        <v>8.64</v>
      </c>
      <c r="I286" s="113">
        <v>19.480167</v>
      </c>
      <c r="J286" s="113">
        <v>2212.4</v>
      </c>
      <c r="K286" s="113">
        <v>19.480167</v>
      </c>
      <c r="L286" s="113">
        <v>2212.4</v>
      </c>
      <c r="M286" s="114">
        <v>0.008804993220032545</v>
      </c>
      <c r="N286" s="115">
        <v>266.28700000000003</v>
      </c>
      <c r="O286" s="115">
        <v>2.3446552295828065</v>
      </c>
      <c r="P286" s="115">
        <v>528.2995932019527</v>
      </c>
      <c r="Q286" s="116">
        <v>140.6793137749684</v>
      </c>
    </row>
    <row r="287" spans="1:17" s="14" customFormat="1" ht="12.75" customHeight="1">
      <c r="A287" s="344"/>
      <c r="B287" s="110" t="s">
        <v>71</v>
      </c>
      <c r="C287" s="111" t="s">
        <v>635</v>
      </c>
      <c r="D287" s="112">
        <v>50</v>
      </c>
      <c r="E287" s="112">
        <v>1988</v>
      </c>
      <c r="F287" s="113">
        <v>48.17</v>
      </c>
      <c r="G287" s="113">
        <v>8.56392</v>
      </c>
      <c r="H287" s="113">
        <v>8</v>
      </c>
      <c r="I287" s="113">
        <v>31.606080000000006</v>
      </c>
      <c r="J287" s="113">
        <v>3582.32</v>
      </c>
      <c r="K287" s="113">
        <v>31.606080000000002</v>
      </c>
      <c r="L287" s="113">
        <v>3582.32</v>
      </c>
      <c r="M287" s="114">
        <v>0.008822796400098261</v>
      </c>
      <c r="N287" s="115">
        <v>281.329</v>
      </c>
      <c r="O287" s="115">
        <v>2.482108488443244</v>
      </c>
      <c r="P287" s="115">
        <v>529.3677840058957</v>
      </c>
      <c r="Q287" s="116">
        <v>148.92650930659465</v>
      </c>
    </row>
    <row r="288" spans="1:17" s="14" customFormat="1" ht="12.75" customHeight="1">
      <c r="A288" s="344"/>
      <c r="B288" s="117" t="s">
        <v>684</v>
      </c>
      <c r="C288" s="111" t="s">
        <v>664</v>
      </c>
      <c r="D288" s="112">
        <v>60</v>
      </c>
      <c r="E288" s="112">
        <v>1964</v>
      </c>
      <c r="F288" s="113">
        <v>37.703</v>
      </c>
      <c r="G288" s="113">
        <v>4.284</v>
      </c>
      <c r="H288" s="113">
        <v>9.6</v>
      </c>
      <c r="I288" s="113">
        <v>23.819</v>
      </c>
      <c r="J288" s="113">
        <v>2697.45</v>
      </c>
      <c r="K288" s="113">
        <v>23.819</v>
      </c>
      <c r="L288" s="113">
        <v>2697.45</v>
      </c>
      <c r="M288" s="114">
        <v>0.008830191477135813</v>
      </c>
      <c r="N288" s="115">
        <v>245.6</v>
      </c>
      <c r="O288" s="115">
        <v>2.1686950267845555</v>
      </c>
      <c r="P288" s="115">
        <v>529.8114886281487</v>
      </c>
      <c r="Q288" s="116">
        <v>130.12170160707333</v>
      </c>
    </row>
    <row r="289" spans="1:17" s="14" customFormat="1" ht="12.75" customHeight="1">
      <c r="A289" s="344"/>
      <c r="B289" s="110" t="s">
        <v>175</v>
      </c>
      <c r="C289" s="154" t="s">
        <v>533</v>
      </c>
      <c r="D289" s="112">
        <v>30</v>
      </c>
      <c r="E289" s="112">
        <v>1993</v>
      </c>
      <c r="F289" s="113">
        <v>22.7</v>
      </c>
      <c r="G289" s="113">
        <v>3.6</v>
      </c>
      <c r="H289" s="113">
        <v>4.8</v>
      </c>
      <c r="I289" s="113">
        <v>14.3</v>
      </c>
      <c r="J289" s="113">
        <v>1614.93</v>
      </c>
      <c r="K289" s="113">
        <v>14.3</v>
      </c>
      <c r="L289" s="113">
        <v>1614.93</v>
      </c>
      <c r="M289" s="114">
        <v>0.008854872966630133</v>
      </c>
      <c r="N289" s="115">
        <v>302.26</v>
      </c>
      <c r="O289" s="115">
        <v>2.676473902893624</v>
      </c>
      <c r="P289" s="115">
        <v>531.292377997808</v>
      </c>
      <c r="Q289" s="116">
        <v>160.58843417361743</v>
      </c>
    </row>
    <row r="290" spans="1:17" s="14" customFormat="1" ht="12.75" customHeight="1">
      <c r="A290" s="344"/>
      <c r="B290" s="110" t="s">
        <v>91</v>
      </c>
      <c r="C290" s="129" t="s">
        <v>585</v>
      </c>
      <c r="D290" s="130">
        <v>40</v>
      </c>
      <c r="E290" s="130">
        <v>1984</v>
      </c>
      <c r="F290" s="131">
        <v>32.15</v>
      </c>
      <c r="G290" s="131">
        <v>5.311</v>
      </c>
      <c r="H290" s="131">
        <v>6.4</v>
      </c>
      <c r="I290" s="131">
        <v>20.439</v>
      </c>
      <c r="J290" s="131">
        <v>2304.94</v>
      </c>
      <c r="K290" s="131">
        <v>20.439</v>
      </c>
      <c r="L290" s="131">
        <v>2304.94</v>
      </c>
      <c r="M290" s="132">
        <v>0.008867475942974655</v>
      </c>
      <c r="N290" s="133">
        <v>207.86</v>
      </c>
      <c r="O290" s="133">
        <v>1.8431935495067118</v>
      </c>
      <c r="P290" s="133">
        <v>532.0485565784793</v>
      </c>
      <c r="Q290" s="134">
        <v>110.59161297040271</v>
      </c>
    </row>
    <row r="291" spans="1:17" s="14" customFormat="1" ht="12.75" customHeight="1">
      <c r="A291" s="344"/>
      <c r="B291" s="117" t="s">
        <v>980</v>
      </c>
      <c r="C291" s="111" t="s">
        <v>953</v>
      </c>
      <c r="D291" s="112">
        <v>45</v>
      </c>
      <c r="E291" s="112">
        <v>1988</v>
      </c>
      <c r="F291" s="113">
        <v>28.717</v>
      </c>
      <c r="G291" s="113">
        <v>3.341</v>
      </c>
      <c r="H291" s="113">
        <v>6.88</v>
      </c>
      <c r="I291" s="113">
        <v>18.496</v>
      </c>
      <c r="J291" s="113">
        <v>2182.7</v>
      </c>
      <c r="K291" s="113">
        <v>18.337</v>
      </c>
      <c r="L291" s="113">
        <v>2065.32</v>
      </c>
      <c r="M291" s="114">
        <f>K291/L291</f>
        <v>0.008878527298433171</v>
      </c>
      <c r="N291" s="115">
        <v>278.495</v>
      </c>
      <c r="O291" s="115">
        <f>M291*N291</f>
        <v>2.472625459977146</v>
      </c>
      <c r="P291" s="115">
        <f>M291*60*1000</f>
        <v>532.7116379059903</v>
      </c>
      <c r="Q291" s="116">
        <f>P291*N291/1000</f>
        <v>148.35752759862876</v>
      </c>
    </row>
    <row r="292" spans="1:17" s="14" customFormat="1" ht="12.75" customHeight="1">
      <c r="A292" s="344"/>
      <c r="B292" s="117" t="s">
        <v>719</v>
      </c>
      <c r="C292" s="111" t="s">
        <v>695</v>
      </c>
      <c r="D292" s="112">
        <v>45</v>
      </c>
      <c r="E292" s="112" t="s">
        <v>47</v>
      </c>
      <c r="F292" s="113">
        <v>33.19</v>
      </c>
      <c r="G292" s="113">
        <v>5.1</v>
      </c>
      <c r="H292" s="113">
        <v>7.1</v>
      </c>
      <c r="I292" s="113">
        <v>20.99</v>
      </c>
      <c r="J292" s="113">
        <v>2363.02</v>
      </c>
      <c r="K292" s="113">
        <v>20.99</v>
      </c>
      <c r="L292" s="113">
        <v>2363.02</v>
      </c>
      <c r="M292" s="144">
        <v>0.008882700950478625</v>
      </c>
      <c r="N292" s="145">
        <v>200.8</v>
      </c>
      <c r="O292" s="146">
        <v>1.783646350856108</v>
      </c>
      <c r="P292" s="146">
        <v>532.9620570287175</v>
      </c>
      <c r="Q292" s="147">
        <v>107.01878105136647</v>
      </c>
    </row>
    <row r="293" spans="1:17" s="14" customFormat="1" ht="12.75" customHeight="1">
      <c r="A293" s="344"/>
      <c r="B293" s="117" t="s">
        <v>684</v>
      </c>
      <c r="C293" s="111" t="s">
        <v>663</v>
      </c>
      <c r="D293" s="112">
        <v>30</v>
      </c>
      <c r="E293" s="112">
        <v>1970</v>
      </c>
      <c r="F293" s="113">
        <v>23.21</v>
      </c>
      <c r="G293" s="113">
        <v>3.06</v>
      </c>
      <c r="H293" s="113">
        <v>4.8</v>
      </c>
      <c r="I293" s="113">
        <v>15.35</v>
      </c>
      <c r="J293" s="113">
        <v>1727.5</v>
      </c>
      <c r="K293" s="113">
        <v>15.35</v>
      </c>
      <c r="L293" s="113">
        <v>1727.5</v>
      </c>
      <c r="M293" s="114">
        <v>0.008885672937771346</v>
      </c>
      <c r="N293" s="115">
        <v>245.6</v>
      </c>
      <c r="O293" s="115">
        <v>2.1823212735166426</v>
      </c>
      <c r="P293" s="115">
        <v>533.1403762662808</v>
      </c>
      <c r="Q293" s="116">
        <v>130.93927641099856</v>
      </c>
    </row>
    <row r="294" spans="1:17" s="14" customFormat="1" ht="22.5">
      <c r="A294" s="344"/>
      <c r="B294" s="110" t="s">
        <v>91</v>
      </c>
      <c r="C294" s="129" t="s">
        <v>623</v>
      </c>
      <c r="D294" s="130">
        <v>48</v>
      </c>
      <c r="E294" s="130" t="s">
        <v>587</v>
      </c>
      <c r="F294" s="131">
        <v>34.2</v>
      </c>
      <c r="G294" s="131">
        <v>3.737</v>
      </c>
      <c r="H294" s="131">
        <v>7.36</v>
      </c>
      <c r="I294" s="131">
        <v>23.103</v>
      </c>
      <c r="J294" s="131">
        <v>2591.49</v>
      </c>
      <c r="K294" s="131">
        <v>21.697988399999996</v>
      </c>
      <c r="L294" s="131">
        <v>2435.24</v>
      </c>
      <c r="M294" s="132">
        <v>0.00891</v>
      </c>
      <c r="N294" s="133">
        <v>207.86</v>
      </c>
      <c r="O294" s="133">
        <v>1.8520326</v>
      </c>
      <c r="P294" s="133">
        <v>534.5999999999999</v>
      </c>
      <c r="Q294" s="134">
        <v>111.121956</v>
      </c>
    </row>
    <row r="295" spans="1:17" s="14" customFormat="1" ht="12.75" customHeight="1">
      <c r="A295" s="344"/>
      <c r="B295" s="110" t="s">
        <v>91</v>
      </c>
      <c r="C295" s="129" t="s">
        <v>588</v>
      </c>
      <c r="D295" s="130">
        <v>40</v>
      </c>
      <c r="E295" s="130"/>
      <c r="F295" s="131">
        <v>31.701</v>
      </c>
      <c r="G295" s="131">
        <v>4.901</v>
      </c>
      <c r="H295" s="131">
        <v>6.4</v>
      </c>
      <c r="I295" s="131">
        <v>20.4</v>
      </c>
      <c r="J295" s="131">
        <v>2287.46</v>
      </c>
      <c r="K295" s="131">
        <v>20.4</v>
      </c>
      <c r="L295" s="131">
        <v>2287.46</v>
      </c>
      <c r="M295" s="132">
        <v>0.0089181887333549</v>
      </c>
      <c r="N295" s="133">
        <v>207.86</v>
      </c>
      <c r="O295" s="133">
        <v>1.8537347101151496</v>
      </c>
      <c r="P295" s="133">
        <v>535.091324001294</v>
      </c>
      <c r="Q295" s="134">
        <v>111.22408260690896</v>
      </c>
    </row>
    <row r="296" spans="1:17" s="14" customFormat="1" ht="12.75" customHeight="1">
      <c r="A296" s="344"/>
      <c r="B296" s="110" t="s">
        <v>71</v>
      </c>
      <c r="C296" s="111" t="s">
        <v>638</v>
      </c>
      <c r="D296" s="112">
        <v>72</v>
      </c>
      <c r="E296" s="112">
        <v>1973</v>
      </c>
      <c r="F296" s="113">
        <v>54.1</v>
      </c>
      <c r="G296" s="113">
        <v>8.71284</v>
      </c>
      <c r="H296" s="113">
        <v>11.52</v>
      </c>
      <c r="I296" s="113">
        <v>33.86716</v>
      </c>
      <c r="J296" s="113">
        <v>3785.42</v>
      </c>
      <c r="K296" s="113">
        <v>33.86716</v>
      </c>
      <c r="L296" s="113">
        <v>3785.42</v>
      </c>
      <c r="M296" s="114">
        <v>0.008946737746405947</v>
      </c>
      <c r="N296" s="115">
        <v>281.329</v>
      </c>
      <c r="O296" s="115">
        <v>2.516976783458639</v>
      </c>
      <c r="P296" s="115">
        <v>536.8042647843569</v>
      </c>
      <c r="Q296" s="116">
        <v>151.0186070075183</v>
      </c>
    </row>
    <row r="297" spans="1:17" s="14" customFormat="1" ht="12.75" customHeight="1">
      <c r="A297" s="344"/>
      <c r="B297" s="110" t="s">
        <v>91</v>
      </c>
      <c r="C297" s="129" t="s">
        <v>598</v>
      </c>
      <c r="D297" s="130">
        <v>40</v>
      </c>
      <c r="E297" s="130">
        <v>1990</v>
      </c>
      <c r="F297" s="131">
        <v>30.147000000000002</v>
      </c>
      <c r="G297" s="131">
        <v>3.65</v>
      </c>
      <c r="H297" s="131">
        <v>6.4</v>
      </c>
      <c r="I297" s="131">
        <v>20.097</v>
      </c>
      <c r="J297" s="131">
        <v>2238</v>
      </c>
      <c r="K297" s="131">
        <v>19.641056</v>
      </c>
      <c r="L297" s="131">
        <v>2187.2</v>
      </c>
      <c r="M297" s="132">
        <v>0.00898</v>
      </c>
      <c r="N297" s="133">
        <v>207.86</v>
      </c>
      <c r="O297" s="133">
        <v>1.8665828000000002</v>
      </c>
      <c r="P297" s="133">
        <v>538.8000000000001</v>
      </c>
      <c r="Q297" s="134">
        <v>111.99496800000003</v>
      </c>
    </row>
    <row r="298" spans="1:17" s="14" customFormat="1" ht="12.75" customHeight="1">
      <c r="A298" s="344"/>
      <c r="B298" s="117" t="s">
        <v>999</v>
      </c>
      <c r="C298" s="111" t="s">
        <v>1019</v>
      </c>
      <c r="D298" s="112">
        <v>30</v>
      </c>
      <c r="E298" s="112" t="s">
        <v>47</v>
      </c>
      <c r="F298" s="113">
        <f>G298+H298+I298</f>
        <v>25.450999</v>
      </c>
      <c r="G298" s="113">
        <v>3.5189999999999997</v>
      </c>
      <c r="H298" s="113">
        <v>4.8</v>
      </c>
      <c r="I298" s="113">
        <v>17.131999</v>
      </c>
      <c r="J298" s="113">
        <v>1906.41</v>
      </c>
      <c r="K298" s="113">
        <v>17.131999</v>
      </c>
      <c r="L298" s="113">
        <v>1906.41</v>
      </c>
      <c r="M298" s="114">
        <f>K298/L298</f>
        <v>0.008986523885208323</v>
      </c>
      <c r="N298" s="115">
        <v>233.8</v>
      </c>
      <c r="O298" s="115">
        <f>M298*N298</f>
        <v>2.101049284361706</v>
      </c>
      <c r="P298" s="115">
        <f>M298*60*1000</f>
        <v>539.1914331124995</v>
      </c>
      <c r="Q298" s="116">
        <f>P298*N298/1000</f>
        <v>126.06295706170239</v>
      </c>
    </row>
    <row r="299" spans="1:17" s="14" customFormat="1" ht="12.75" customHeight="1">
      <c r="A299" s="344"/>
      <c r="B299" s="117" t="s">
        <v>922</v>
      </c>
      <c r="C299" s="111" t="s">
        <v>901</v>
      </c>
      <c r="D299" s="112">
        <v>35</v>
      </c>
      <c r="E299" s="112">
        <v>1992</v>
      </c>
      <c r="F299" s="113">
        <v>31</v>
      </c>
      <c r="G299" s="113">
        <v>7.0786</v>
      </c>
      <c r="H299" s="113">
        <v>3.5</v>
      </c>
      <c r="I299" s="113">
        <v>20.4214</v>
      </c>
      <c r="J299" s="113">
        <v>2271.14</v>
      </c>
      <c r="K299" s="113">
        <v>20.4214</v>
      </c>
      <c r="L299" s="113">
        <v>2271.14</v>
      </c>
      <c r="M299" s="114">
        <f>K299/L299</f>
        <v>0.008991695800346962</v>
      </c>
      <c r="N299" s="115">
        <v>256.368</v>
      </c>
      <c r="O299" s="115">
        <f>M299*N299</f>
        <v>2.3051830689433497</v>
      </c>
      <c r="P299" s="115">
        <f>M299*60*1000</f>
        <v>539.5017480208178</v>
      </c>
      <c r="Q299" s="116">
        <f>P299*N299/1000</f>
        <v>138.310984136601</v>
      </c>
    </row>
    <row r="300" spans="1:17" s="14" customFormat="1" ht="12.75" customHeight="1">
      <c r="A300" s="344"/>
      <c r="B300" s="117" t="s">
        <v>922</v>
      </c>
      <c r="C300" s="111" t="s">
        <v>902</v>
      </c>
      <c r="D300" s="112">
        <v>50</v>
      </c>
      <c r="E300" s="112">
        <v>1968</v>
      </c>
      <c r="F300" s="113">
        <v>35.1853</v>
      </c>
      <c r="G300" s="113">
        <v>6.9328</v>
      </c>
      <c r="H300" s="113">
        <v>4.49</v>
      </c>
      <c r="I300" s="113">
        <v>23.7625</v>
      </c>
      <c r="J300" s="113">
        <v>2627.18</v>
      </c>
      <c r="K300" s="113">
        <v>23.7625</v>
      </c>
      <c r="L300" s="113">
        <v>2627.18</v>
      </c>
      <c r="M300" s="114">
        <f>K300/L300</f>
        <v>0.009044869403695217</v>
      </c>
      <c r="N300" s="115">
        <v>256.368</v>
      </c>
      <c r="O300" s="115">
        <f>M300*N300</f>
        <v>2.3188150792865354</v>
      </c>
      <c r="P300" s="115">
        <f>M300*60*1000</f>
        <v>542.6921642217129</v>
      </c>
      <c r="Q300" s="116">
        <f>P300*N300/1000</f>
        <v>139.1289047571921</v>
      </c>
    </row>
    <row r="301" spans="1:17" s="14" customFormat="1" ht="12.75" customHeight="1">
      <c r="A301" s="344"/>
      <c r="B301" s="117" t="s">
        <v>684</v>
      </c>
      <c r="C301" s="111" t="s">
        <v>658</v>
      </c>
      <c r="D301" s="112">
        <v>60</v>
      </c>
      <c r="E301" s="112">
        <v>1967</v>
      </c>
      <c r="F301" s="113">
        <v>39.2</v>
      </c>
      <c r="G301" s="113">
        <v>4.95</v>
      </c>
      <c r="H301" s="113">
        <v>9.6</v>
      </c>
      <c r="I301" s="113">
        <v>24.653</v>
      </c>
      <c r="J301" s="113">
        <v>2712.89</v>
      </c>
      <c r="K301" s="113">
        <v>24.653</v>
      </c>
      <c r="L301" s="113">
        <v>2712.89</v>
      </c>
      <c r="M301" s="114">
        <v>0.009087357025165046</v>
      </c>
      <c r="N301" s="115">
        <v>245.6</v>
      </c>
      <c r="O301" s="115">
        <v>2.2318548853805353</v>
      </c>
      <c r="P301" s="115">
        <v>545.2414215099027</v>
      </c>
      <c r="Q301" s="116">
        <v>133.91129312283212</v>
      </c>
    </row>
    <row r="302" spans="1:17" s="14" customFormat="1" ht="12.75" customHeight="1">
      <c r="A302" s="344"/>
      <c r="B302" s="110" t="s">
        <v>331</v>
      </c>
      <c r="C302" s="118" t="s">
        <v>310</v>
      </c>
      <c r="D302" s="119">
        <v>30</v>
      </c>
      <c r="E302" s="119">
        <v>1974</v>
      </c>
      <c r="F302" s="120">
        <v>23.121</v>
      </c>
      <c r="G302" s="120">
        <v>2.34651</v>
      </c>
      <c r="H302" s="120">
        <v>4.8</v>
      </c>
      <c r="I302" s="120">
        <v>15.974491</v>
      </c>
      <c r="J302" s="120">
        <v>1743.53</v>
      </c>
      <c r="K302" s="120">
        <v>15.974491</v>
      </c>
      <c r="L302" s="120">
        <v>1743.53</v>
      </c>
      <c r="M302" s="121">
        <v>0.009162154364995154</v>
      </c>
      <c r="N302" s="122">
        <v>305.636</v>
      </c>
      <c r="O302" s="122">
        <v>2.800284211499659</v>
      </c>
      <c r="P302" s="122">
        <v>549.7292618997093</v>
      </c>
      <c r="Q302" s="123">
        <v>168.01705268997955</v>
      </c>
    </row>
    <row r="303" spans="1:17" s="14" customFormat="1" ht="12.75" customHeight="1">
      <c r="A303" s="344"/>
      <c r="B303" s="117" t="s">
        <v>684</v>
      </c>
      <c r="C303" s="111" t="s">
        <v>661</v>
      </c>
      <c r="D303" s="112">
        <v>48</v>
      </c>
      <c r="E303" s="112">
        <v>1961</v>
      </c>
      <c r="F303" s="113">
        <v>31.292</v>
      </c>
      <c r="G303" s="113">
        <v>2.499</v>
      </c>
      <c r="H303" s="113">
        <v>7.68</v>
      </c>
      <c r="I303" s="113">
        <v>21.113</v>
      </c>
      <c r="J303" s="113">
        <v>2296.96</v>
      </c>
      <c r="K303" s="113">
        <v>21.113</v>
      </c>
      <c r="L303" s="113">
        <v>2296.96</v>
      </c>
      <c r="M303" s="114">
        <v>0.009191714265812204</v>
      </c>
      <c r="N303" s="115">
        <v>245.6</v>
      </c>
      <c r="O303" s="115">
        <v>2.2574850236834774</v>
      </c>
      <c r="P303" s="115">
        <v>551.5028559487323</v>
      </c>
      <c r="Q303" s="116">
        <v>135.44910142100863</v>
      </c>
    </row>
    <row r="304" spans="1:17" s="14" customFormat="1" ht="12.75" customHeight="1">
      <c r="A304" s="344"/>
      <c r="B304" s="110" t="s">
        <v>379</v>
      </c>
      <c r="C304" s="155" t="s">
        <v>371</v>
      </c>
      <c r="D304" s="156">
        <v>44</v>
      </c>
      <c r="E304" s="156">
        <v>1964</v>
      </c>
      <c r="F304" s="113">
        <v>31.6</v>
      </c>
      <c r="G304" s="113">
        <v>2.450992</v>
      </c>
      <c r="H304" s="113">
        <v>4.8</v>
      </c>
      <c r="I304" s="113">
        <v>24.34901</v>
      </c>
      <c r="J304" s="113">
        <v>1865.95</v>
      </c>
      <c r="K304" s="113">
        <v>24.34901</v>
      </c>
      <c r="L304" s="113">
        <v>2642.27</v>
      </c>
      <c r="M304" s="114">
        <v>0.009215186184606417</v>
      </c>
      <c r="N304" s="115">
        <v>286</v>
      </c>
      <c r="O304" s="115">
        <v>2.6355432487974353</v>
      </c>
      <c r="P304" s="115">
        <v>552.911171076385</v>
      </c>
      <c r="Q304" s="116">
        <v>158.1325949278461</v>
      </c>
    </row>
    <row r="305" spans="1:17" s="14" customFormat="1" ht="12.75" customHeight="1">
      <c r="A305" s="344"/>
      <c r="B305" s="117" t="s">
        <v>760</v>
      </c>
      <c r="C305" s="111" t="s">
        <v>728</v>
      </c>
      <c r="D305" s="112">
        <v>8</v>
      </c>
      <c r="E305" s="112" t="s">
        <v>47</v>
      </c>
      <c r="F305" s="113">
        <v>4.573</v>
      </c>
      <c r="G305" s="113">
        <v>0</v>
      </c>
      <c r="H305" s="113">
        <v>0</v>
      </c>
      <c r="I305" s="113">
        <v>4.573</v>
      </c>
      <c r="J305" s="113">
        <v>495.82</v>
      </c>
      <c r="K305" s="113">
        <v>4.573</v>
      </c>
      <c r="L305" s="113">
        <v>495.82</v>
      </c>
      <c r="M305" s="114">
        <v>0.009223105159130331</v>
      </c>
      <c r="N305" s="115">
        <v>330.16</v>
      </c>
      <c r="O305" s="115">
        <v>3.0451003993384704</v>
      </c>
      <c r="P305" s="115">
        <v>553.3863095478199</v>
      </c>
      <c r="Q305" s="116">
        <v>182.70602396030824</v>
      </c>
    </row>
    <row r="306" spans="1:17" s="14" customFormat="1" ht="12.75" customHeight="1">
      <c r="A306" s="344"/>
      <c r="B306" s="110" t="s">
        <v>91</v>
      </c>
      <c r="C306" s="129" t="s">
        <v>593</v>
      </c>
      <c r="D306" s="130">
        <v>40</v>
      </c>
      <c r="E306" s="130">
        <v>1981</v>
      </c>
      <c r="F306" s="131">
        <v>34.779</v>
      </c>
      <c r="G306" s="131">
        <v>7.971</v>
      </c>
      <c r="H306" s="131">
        <v>6.4</v>
      </c>
      <c r="I306" s="131">
        <v>20.408</v>
      </c>
      <c r="J306" s="131">
        <v>2203.68</v>
      </c>
      <c r="K306" s="131">
        <v>20.408</v>
      </c>
      <c r="L306" s="131">
        <v>2203.68</v>
      </c>
      <c r="M306" s="132">
        <v>0.009260872721992304</v>
      </c>
      <c r="N306" s="133">
        <v>207.86</v>
      </c>
      <c r="O306" s="133">
        <v>1.9249650039933206</v>
      </c>
      <c r="P306" s="133">
        <v>555.6523633195383</v>
      </c>
      <c r="Q306" s="134">
        <v>115.49790023959923</v>
      </c>
    </row>
    <row r="307" spans="1:17" s="14" customFormat="1" ht="12.75" customHeight="1">
      <c r="A307" s="344"/>
      <c r="B307" s="110" t="s">
        <v>365</v>
      </c>
      <c r="C307" s="111" t="s">
        <v>343</v>
      </c>
      <c r="D307" s="112">
        <v>22</v>
      </c>
      <c r="E307" s="112">
        <v>1994</v>
      </c>
      <c r="F307" s="113">
        <v>16.043</v>
      </c>
      <c r="G307" s="113">
        <v>1.7085</v>
      </c>
      <c r="H307" s="113">
        <v>3.52</v>
      </c>
      <c r="I307" s="113">
        <v>10.8145</v>
      </c>
      <c r="J307" s="113">
        <v>1162.77</v>
      </c>
      <c r="K307" s="113">
        <v>10.8145</v>
      </c>
      <c r="L307" s="113">
        <v>1162.77</v>
      </c>
      <c r="M307" s="114">
        <v>0.009300635551312815</v>
      </c>
      <c r="N307" s="115">
        <v>274.026</v>
      </c>
      <c r="O307" s="115">
        <v>2.5486159575840452</v>
      </c>
      <c r="P307" s="115">
        <v>558.038133078769</v>
      </c>
      <c r="Q307" s="116">
        <v>152.91695745504276</v>
      </c>
    </row>
    <row r="308" spans="1:17" s="14" customFormat="1" ht="12.75" customHeight="1">
      <c r="A308" s="344"/>
      <c r="B308" s="110" t="s">
        <v>91</v>
      </c>
      <c r="C308" s="129" t="s">
        <v>595</v>
      </c>
      <c r="D308" s="130">
        <v>40</v>
      </c>
      <c r="E308" s="130">
        <v>1980</v>
      </c>
      <c r="F308" s="131">
        <v>32.427</v>
      </c>
      <c r="G308" s="131">
        <v>4.998</v>
      </c>
      <c r="H308" s="131">
        <v>6.4</v>
      </c>
      <c r="I308" s="131">
        <v>21.029</v>
      </c>
      <c r="J308" s="131">
        <v>2256.28</v>
      </c>
      <c r="K308" s="131">
        <v>21.029</v>
      </c>
      <c r="L308" s="131">
        <v>2256.28</v>
      </c>
      <c r="M308" s="132">
        <v>0.009320208484762529</v>
      </c>
      <c r="N308" s="133">
        <v>207.86</v>
      </c>
      <c r="O308" s="133">
        <v>1.9372985356427392</v>
      </c>
      <c r="P308" s="133">
        <v>559.2125090857517</v>
      </c>
      <c r="Q308" s="134">
        <v>116.23791213856435</v>
      </c>
    </row>
    <row r="309" spans="1:17" s="14" customFormat="1" ht="12.75" customHeight="1">
      <c r="A309" s="344"/>
      <c r="B309" s="110" t="s">
        <v>175</v>
      </c>
      <c r="C309" s="154" t="s">
        <v>529</v>
      </c>
      <c r="D309" s="112">
        <v>30</v>
      </c>
      <c r="E309" s="112">
        <v>1989</v>
      </c>
      <c r="F309" s="113">
        <v>23.4</v>
      </c>
      <c r="G309" s="113">
        <v>3.8</v>
      </c>
      <c r="H309" s="113">
        <v>4.6</v>
      </c>
      <c r="I309" s="113">
        <v>15</v>
      </c>
      <c r="J309" s="113">
        <v>1601.48</v>
      </c>
      <c r="K309" s="113">
        <v>15</v>
      </c>
      <c r="L309" s="113">
        <v>1601.48</v>
      </c>
      <c r="M309" s="114">
        <v>0.00936633613907136</v>
      </c>
      <c r="N309" s="115">
        <v>302.26</v>
      </c>
      <c r="O309" s="115">
        <v>2.8310687613957093</v>
      </c>
      <c r="P309" s="115">
        <v>561.9801683442815</v>
      </c>
      <c r="Q309" s="116">
        <v>169.86412568374254</v>
      </c>
    </row>
    <row r="310" spans="1:17" s="14" customFormat="1" ht="12.75" customHeight="1">
      <c r="A310" s="344"/>
      <c r="B310" s="110" t="s">
        <v>173</v>
      </c>
      <c r="C310" s="111" t="s">
        <v>136</v>
      </c>
      <c r="D310" s="112">
        <v>20</v>
      </c>
      <c r="E310" s="112">
        <v>1982</v>
      </c>
      <c r="F310" s="113">
        <v>15.713</v>
      </c>
      <c r="G310" s="113">
        <v>2.470356</v>
      </c>
      <c r="H310" s="113">
        <v>3.2</v>
      </c>
      <c r="I310" s="113">
        <v>10.042651</v>
      </c>
      <c r="J310" s="113">
        <v>1071.97</v>
      </c>
      <c r="K310" s="113">
        <v>10.042651</v>
      </c>
      <c r="L310" s="113">
        <v>1071.97</v>
      </c>
      <c r="M310" s="114">
        <v>0.009368406765114695</v>
      </c>
      <c r="N310" s="115">
        <v>266.28700000000003</v>
      </c>
      <c r="O310" s="115">
        <v>2.494684932262097</v>
      </c>
      <c r="P310" s="115">
        <v>562.1044059068818</v>
      </c>
      <c r="Q310" s="116">
        <v>149.68109593572584</v>
      </c>
    </row>
    <row r="311" spans="1:17" s="14" customFormat="1" ht="12.75" customHeight="1">
      <c r="A311" s="344"/>
      <c r="B311" s="110" t="s">
        <v>91</v>
      </c>
      <c r="C311" s="129" t="s">
        <v>594</v>
      </c>
      <c r="D311" s="130">
        <v>40</v>
      </c>
      <c r="E311" s="130">
        <v>1986</v>
      </c>
      <c r="F311" s="131">
        <v>32.92100000000001</v>
      </c>
      <c r="G311" s="131">
        <v>5.229</v>
      </c>
      <c r="H311" s="131">
        <v>6.4</v>
      </c>
      <c r="I311" s="131">
        <v>21.292</v>
      </c>
      <c r="J311" s="131">
        <v>2268.74</v>
      </c>
      <c r="K311" s="131">
        <v>21.292</v>
      </c>
      <c r="L311" s="131">
        <v>2268.74</v>
      </c>
      <c r="M311" s="132">
        <v>0.009384944947415748</v>
      </c>
      <c r="N311" s="133">
        <v>207.86</v>
      </c>
      <c r="O311" s="133">
        <v>1.9507546567698375</v>
      </c>
      <c r="P311" s="133">
        <v>563.0966968449449</v>
      </c>
      <c r="Q311" s="134">
        <v>117.04527940619025</v>
      </c>
    </row>
    <row r="312" spans="1:17" s="14" customFormat="1" ht="12.75" customHeight="1">
      <c r="A312" s="344"/>
      <c r="B312" s="117" t="s">
        <v>841</v>
      </c>
      <c r="C312" s="137" t="s">
        <v>861</v>
      </c>
      <c r="D312" s="138">
        <v>18</v>
      </c>
      <c r="E312" s="139" t="s">
        <v>47</v>
      </c>
      <c r="F312" s="140">
        <v>14.04</v>
      </c>
      <c r="G312" s="141">
        <v>2.27</v>
      </c>
      <c r="H312" s="142">
        <v>2.88</v>
      </c>
      <c r="I312" s="141">
        <v>8.89</v>
      </c>
      <c r="J312" s="142">
        <v>946.37</v>
      </c>
      <c r="K312" s="141">
        <v>8.89</v>
      </c>
      <c r="L312" s="142">
        <v>946.37</v>
      </c>
      <c r="M312" s="114">
        <v>0.009393788898633727</v>
      </c>
      <c r="N312" s="115">
        <v>218.2</v>
      </c>
      <c r="O312" s="115">
        <v>2.049724737681879</v>
      </c>
      <c r="P312" s="115">
        <v>563.6273339180235</v>
      </c>
      <c r="Q312" s="116">
        <v>122.98348426091272</v>
      </c>
    </row>
    <row r="313" spans="1:17" s="14" customFormat="1" ht="12.75" customHeight="1">
      <c r="A313" s="344"/>
      <c r="B313" s="110" t="s">
        <v>89</v>
      </c>
      <c r="C313" s="124" t="s">
        <v>525</v>
      </c>
      <c r="D313" s="125">
        <v>20</v>
      </c>
      <c r="E313" s="125">
        <v>1991</v>
      </c>
      <c r="F313" s="126">
        <v>14.3</v>
      </c>
      <c r="G313" s="126">
        <v>1</v>
      </c>
      <c r="H313" s="126">
        <v>3.2</v>
      </c>
      <c r="I313" s="126">
        <v>10.1</v>
      </c>
      <c r="J313" s="126">
        <v>1074.6</v>
      </c>
      <c r="K313" s="126">
        <v>10.1</v>
      </c>
      <c r="L313" s="126">
        <v>1074.6</v>
      </c>
      <c r="M313" s="127">
        <v>0.009398846082263167</v>
      </c>
      <c r="N313" s="128">
        <v>223.8</v>
      </c>
      <c r="O313" s="128">
        <v>2.103461753210497</v>
      </c>
      <c r="P313" s="128">
        <v>563.9307649357901</v>
      </c>
      <c r="Q313" s="116">
        <v>126.20770519262982</v>
      </c>
    </row>
    <row r="314" spans="1:17" s="14" customFormat="1" ht="12.75" customHeight="1">
      <c r="A314" s="344"/>
      <c r="B314" s="110" t="s">
        <v>331</v>
      </c>
      <c r="C314" s="118" t="s">
        <v>311</v>
      </c>
      <c r="D314" s="119">
        <v>59</v>
      </c>
      <c r="E314" s="119">
        <v>1991</v>
      </c>
      <c r="F314" s="120">
        <v>36.4</v>
      </c>
      <c r="G314" s="120">
        <v>3.771654</v>
      </c>
      <c r="H314" s="120">
        <v>9.6</v>
      </c>
      <c r="I314" s="120">
        <v>23.028348</v>
      </c>
      <c r="J314" s="120">
        <v>2442.55</v>
      </c>
      <c r="K314" s="120">
        <v>23.028348</v>
      </c>
      <c r="L314" s="120">
        <v>2442.55</v>
      </c>
      <c r="M314" s="121">
        <v>0.009427994513930114</v>
      </c>
      <c r="N314" s="122">
        <v>305.636</v>
      </c>
      <c r="O314" s="122">
        <v>2.8815345312595446</v>
      </c>
      <c r="P314" s="122">
        <v>565.6796708358069</v>
      </c>
      <c r="Q314" s="123">
        <v>172.89207187557267</v>
      </c>
    </row>
    <row r="315" spans="1:17" s="14" customFormat="1" ht="12.75" customHeight="1">
      <c r="A315" s="344"/>
      <c r="B315" s="117" t="s">
        <v>760</v>
      </c>
      <c r="C315" s="111" t="s">
        <v>729</v>
      </c>
      <c r="D315" s="112">
        <v>50</v>
      </c>
      <c r="E315" s="112" t="s">
        <v>47</v>
      </c>
      <c r="F315" s="113">
        <v>30.598</v>
      </c>
      <c r="G315" s="113">
        <v>4.288</v>
      </c>
      <c r="H315" s="113">
        <v>8</v>
      </c>
      <c r="I315" s="113">
        <v>18.31</v>
      </c>
      <c r="J315" s="113">
        <v>1938.86</v>
      </c>
      <c r="K315" s="113">
        <v>18.31</v>
      </c>
      <c r="L315" s="113">
        <v>1938.86</v>
      </c>
      <c r="M315" s="114">
        <v>0.009443693716926441</v>
      </c>
      <c r="N315" s="115">
        <v>330.16</v>
      </c>
      <c r="O315" s="115">
        <v>3.117929917580434</v>
      </c>
      <c r="P315" s="115">
        <v>566.6216230155865</v>
      </c>
      <c r="Q315" s="116">
        <v>187.07579505482605</v>
      </c>
    </row>
    <row r="316" spans="1:17" s="14" customFormat="1" ht="12.75" customHeight="1">
      <c r="A316" s="344"/>
      <c r="B316" s="117" t="s">
        <v>922</v>
      </c>
      <c r="C316" s="111" t="s">
        <v>903</v>
      </c>
      <c r="D316" s="112">
        <v>144</v>
      </c>
      <c r="E316" s="112">
        <v>1977</v>
      </c>
      <c r="F316" s="113">
        <v>106.9168</v>
      </c>
      <c r="G316" s="113">
        <v>20.738</v>
      </c>
      <c r="H316" s="113">
        <v>14.4</v>
      </c>
      <c r="I316" s="113">
        <v>71.7788</v>
      </c>
      <c r="J316" s="113">
        <v>7578.44</v>
      </c>
      <c r="K316" s="113">
        <v>71.7789</v>
      </c>
      <c r="L316" s="113">
        <v>7578.44</v>
      </c>
      <c r="M316" s="114">
        <f>K316/L316</f>
        <v>0.009471461145037765</v>
      </c>
      <c r="N316" s="115">
        <v>256.368</v>
      </c>
      <c r="O316" s="115">
        <f>M316*N316</f>
        <v>2.4281795508310418</v>
      </c>
      <c r="P316" s="115">
        <f>M316*60*1000</f>
        <v>568.2876687022659</v>
      </c>
      <c r="Q316" s="116">
        <f>P316*N316/1000</f>
        <v>145.6907730498625</v>
      </c>
    </row>
    <row r="317" spans="1:17" s="14" customFormat="1" ht="12.75" customHeight="1">
      <c r="A317" s="344"/>
      <c r="B317" s="117" t="s">
        <v>980</v>
      </c>
      <c r="C317" s="111" t="s">
        <v>954</v>
      </c>
      <c r="D317" s="112">
        <v>32</v>
      </c>
      <c r="E317" s="112">
        <v>1986</v>
      </c>
      <c r="F317" s="113">
        <v>25.705</v>
      </c>
      <c r="G317" s="113">
        <v>3.881</v>
      </c>
      <c r="H317" s="113">
        <v>4.8</v>
      </c>
      <c r="I317" s="113">
        <v>17.024</v>
      </c>
      <c r="J317" s="113">
        <v>1810.7</v>
      </c>
      <c r="K317" s="113">
        <v>15.802</v>
      </c>
      <c r="L317" s="113">
        <v>1666.74</v>
      </c>
      <c r="M317" s="114">
        <f>K317/L317</f>
        <v>0.009480782845554795</v>
      </c>
      <c r="N317" s="115">
        <v>278.495</v>
      </c>
      <c r="O317" s="115">
        <f>M317*N317</f>
        <v>2.6403506185727825</v>
      </c>
      <c r="P317" s="115">
        <f>M317*60*1000</f>
        <v>568.8469707332877</v>
      </c>
      <c r="Q317" s="116">
        <f>P317*N317/1000</f>
        <v>158.42103711436695</v>
      </c>
    </row>
    <row r="318" spans="1:17" s="14" customFormat="1" ht="12.75" customHeight="1">
      <c r="A318" s="344"/>
      <c r="B318" s="117" t="s">
        <v>719</v>
      </c>
      <c r="C318" s="111" t="s">
        <v>696</v>
      </c>
      <c r="D318" s="112">
        <v>85</v>
      </c>
      <c r="E318" s="112" t="s">
        <v>47</v>
      </c>
      <c r="F318" s="113">
        <v>55.57</v>
      </c>
      <c r="G318" s="113">
        <v>5.3</v>
      </c>
      <c r="H318" s="113">
        <v>13.41</v>
      </c>
      <c r="I318" s="113">
        <v>36.86</v>
      </c>
      <c r="J318" s="113">
        <v>3854.08</v>
      </c>
      <c r="K318" s="113">
        <v>36.54</v>
      </c>
      <c r="L318" s="113">
        <v>3854.08</v>
      </c>
      <c r="M318" s="144">
        <v>0.009480861839920291</v>
      </c>
      <c r="N318" s="145">
        <v>200.8</v>
      </c>
      <c r="O318" s="146">
        <v>1.9037570574559946</v>
      </c>
      <c r="P318" s="146">
        <v>568.8517103952175</v>
      </c>
      <c r="Q318" s="147">
        <v>114.22542344735969</v>
      </c>
    </row>
    <row r="319" spans="1:17" s="14" customFormat="1" ht="12.75" customHeight="1">
      <c r="A319" s="344"/>
      <c r="B319" s="110" t="s">
        <v>91</v>
      </c>
      <c r="C319" s="129" t="s">
        <v>601</v>
      </c>
      <c r="D319" s="130">
        <v>40</v>
      </c>
      <c r="E319" s="130">
        <v>1988</v>
      </c>
      <c r="F319" s="131">
        <v>34.499</v>
      </c>
      <c r="G319" s="131">
        <v>7.192</v>
      </c>
      <c r="H319" s="131">
        <v>6.4</v>
      </c>
      <c r="I319" s="131">
        <v>20.907</v>
      </c>
      <c r="J319" s="131">
        <v>2194.44</v>
      </c>
      <c r="K319" s="131">
        <v>20.907</v>
      </c>
      <c r="L319" s="131">
        <v>2194.44</v>
      </c>
      <c r="M319" s="132">
        <v>0.009527259802045168</v>
      </c>
      <c r="N319" s="133">
        <v>207.86</v>
      </c>
      <c r="O319" s="133">
        <v>1.9803362224531087</v>
      </c>
      <c r="P319" s="133">
        <v>571.6355881227101</v>
      </c>
      <c r="Q319" s="134">
        <v>118.82017334718654</v>
      </c>
    </row>
    <row r="320" spans="1:17" s="14" customFormat="1" ht="12.75" customHeight="1">
      <c r="A320" s="344"/>
      <c r="B320" s="110" t="s">
        <v>89</v>
      </c>
      <c r="C320" s="124" t="s">
        <v>524</v>
      </c>
      <c r="D320" s="125">
        <v>40</v>
      </c>
      <c r="E320" s="125">
        <v>1992</v>
      </c>
      <c r="F320" s="126">
        <v>31.6</v>
      </c>
      <c r="G320" s="126">
        <v>3.9</v>
      </c>
      <c r="H320" s="126">
        <v>6.4</v>
      </c>
      <c r="I320" s="126">
        <v>21.3</v>
      </c>
      <c r="J320" s="126">
        <v>2227.72</v>
      </c>
      <c r="K320" s="126">
        <v>21.3</v>
      </c>
      <c r="L320" s="126">
        <v>2227.72</v>
      </c>
      <c r="M320" s="127">
        <v>0.00956134523189629</v>
      </c>
      <c r="N320" s="128">
        <v>223.8</v>
      </c>
      <c r="O320" s="128">
        <v>2.13982906289839</v>
      </c>
      <c r="P320" s="128">
        <v>573.6807139137774</v>
      </c>
      <c r="Q320" s="116">
        <v>128.38974377390338</v>
      </c>
    </row>
    <row r="321" spans="1:17" s="14" customFormat="1" ht="12.75" customHeight="1">
      <c r="A321" s="344"/>
      <c r="B321" s="110" t="s">
        <v>175</v>
      </c>
      <c r="C321" s="154" t="s">
        <v>535</v>
      </c>
      <c r="D321" s="112">
        <v>45</v>
      </c>
      <c r="E321" s="112">
        <v>1985</v>
      </c>
      <c r="F321" s="113">
        <v>33</v>
      </c>
      <c r="G321" s="113">
        <v>3.9</v>
      </c>
      <c r="H321" s="113">
        <v>7.2</v>
      </c>
      <c r="I321" s="113">
        <v>21.9</v>
      </c>
      <c r="J321" s="113">
        <v>2283.74</v>
      </c>
      <c r="K321" s="113">
        <v>21.9</v>
      </c>
      <c r="L321" s="113">
        <v>2283.74</v>
      </c>
      <c r="M321" s="114">
        <v>0.009589532959093417</v>
      </c>
      <c r="N321" s="115">
        <v>302.26</v>
      </c>
      <c r="O321" s="115">
        <v>2.898532232215576</v>
      </c>
      <c r="P321" s="115">
        <v>575.371977545605</v>
      </c>
      <c r="Q321" s="116">
        <v>173.91193393293457</v>
      </c>
    </row>
    <row r="322" spans="1:17" s="14" customFormat="1" ht="12.75" customHeight="1">
      <c r="A322" s="344"/>
      <c r="B322" s="110" t="s">
        <v>89</v>
      </c>
      <c r="C322" s="124" t="s">
        <v>523</v>
      </c>
      <c r="D322" s="125">
        <v>40</v>
      </c>
      <c r="E322" s="125">
        <v>1986</v>
      </c>
      <c r="F322" s="126">
        <v>32.400000000000006</v>
      </c>
      <c r="G322" s="126">
        <v>4.4</v>
      </c>
      <c r="H322" s="126">
        <v>6.4</v>
      </c>
      <c r="I322" s="126">
        <v>21.6</v>
      </c>
      <c r="J322" s="126">
        <v>2246.36</v>
      </c>
      <c r="K322" s="126">
        <v>21.6</v>
      </c>
      <c r="L322" s="126">
        <v>2246.4</v>
      </c>
      <c r="M322" s="127">
        <v>0.009615384615384616</v>
      </c>
      <c r="N322" s="128">
        <v>223.8</v>
      </c>
      <c r="O322" s="128">
        <v>2.1519230769230773</v>
      </c>
      <c r="P322" s="128">
        <v>576.923076923077</v>
      </c>
      <c r="Q322" s="116">
        <v>129.11538461538464</v>
      </c>
    </row>
    <row r="323" spans="1:17" s="14" customFormat="1" ht="12.75" customHeight="1">
      <c r="A323" s="344"/>
      <c r="B323" s="110" t="s">
        <v>34</v>
      </c>
      <c r="C323" s="111" t="s">
        <v>208</v>
      </c>
      <c r="D323" s="112">
        <v>20</v>
      </c>
      <c r="E323" s="112">
        <v>1989</v>
      </c>
      <c r="F323" s="113">
        <v>14.637003</v>
      </c>
      <c r="G323" s="113">
        <v>1.124736</v>
      </c>
      <c r="H323" s="113">
        <v>3.4255</v>
      </c>
      <c r="I323" s="113">
        <v>10.086767</v>
      </c>
      <c r="J323" s="113">
        <v>1048.7</v>
      </c>
      <c r="K323" s="113">
        <v>10.086767</v>
      </c>
      <c r="L323" s="113">
        <v>1048.7</v>
      </c>
      <c r="M323" s="114">
        <v>0.009618353199199008</v>
      </c>
      <c r="N323" s="115">
        <v>305.31</v>
      </c>
      <c r="O323" s="115">
        <v>2.936579415247449</v>
      </c>
      <c r="P323" s="115">
        <v>577.1011919519405</v>
      </c>
      <c r="Q323" s="116">
        <v>176.19476491484696</v>
      </c>
    </row>
    <row r="324" spans="1:17" s="14" customFormat="1" ht="12.75" customHeight="1">
      <c r="A324" s="344"/>
      <c r="B324" s="110" t="s">
        <v>301</v>
      </c>
      <c r="C324" s="157" t="s">
        <v>280</v>
      </c>
      <c r="D324" s="158">
        <v>20</v>
      </c>
      <c r="E324" s="158">
        <v>1969</v>
      </c>
      <c r="F324" s="159">
        <v>16.489</v>
      </c>
      <c r="G324" s="159">
        <v>1.173</v>
      </c>
      <c r="H324" s="159">
        <v>3.2</v>
      </c>
      <c r="I324" s="159">
        <v>12.115998</v>
      </c>
      <c r="J324" s="159">
        <v>1259.31</v>
      </c>
      <c r="K324" s="159">
        <v>12.115998</v>
      </c>
      <c r="L324" s="159">
        <v>1259.31</v>
      </c>
      <c r="M324" s="160">
        <v>0.009621140148176383</v>
      </c>
      <c r="N324" s="161">
        <v>291.357</v>
      </c>
      <c r="O324" s="161">
        <v>2.8031865301522267</v>
      </c>
      <c r="P324" s="161">
        <v>577.2684088905829</v>
      </c>
      <c r="Q324" s="162">
        <v>168.19119180913358</v>
      </c>
    </row>
    <row r="325" spans="1:17" s="14" customFormat="1" ht="12.75" customHeight="1">
      <c r="A325" s="344"/>
      <c r="B325" s="110" t="s">
        <v>91</v>
      </c>
      <c r="C325" s="163" t="s">
        <v>599</v>
      </c>
      <c r="D325" s="164">
        <v>40</v>
      </c>
      <c r="E325" s="164">
        <v>1977</v>
      </c>
      <c r="F325" s="131">
        <v>31.889</v>
      </c>
      <c r="G325" s="131">
        <v>4.213</v>
      </c>
      <c r="H325" s="131">
        <v>6.4</v>
      </c>
      <c r="I325" s="131">
        <v>21.276</v>
      </c>
      <c r="J325" s="131">
        <v>2206.8</v>
      </c>
      <c r="K325" s="131">
        <v>20.656013599999998</v>
      </c>
      <c r="L325" s="131">
        <v>2142.74</v>
      </c>
      <c r="M325" s="132">
        <v>0.00964</v>
      </c>
      <c r="N325" s="133">
        <v>207.86</v>
      </c>
      <c r="O325" s="133">
        <v>2.0037704</v>
      </c>
      <c r="P325" s="133">
        <v>578.3999999999999</v>
      </c>
      <c r="Q325" s="134">
        <v>120.22622399999997</v>
      </c>
    </row>
    <row r="326" spans="1:17" s="14" customFormat="1" ht="12.75" customHeight="1">
      <c r="A326" s="344"/>
      <c r="B326" s="110" t="s">
        <v>34</v>
      </c>
      <c r="C326" s="111" t="s">
        <v>211</v>
      </c>
      <c r="D326" s="112">
        <v>44</v>
      </c>
      <c r="E326" s="112">
        <v>1970</v>
      </c>
      <c r="F326" s="113">
        <v>32.099304000000004</v>
      </c>
      <c r="G326" s="113">
        <v>2.7</v>
      </c>
      <c r="H326" s="113">
        <v>7.04</v>
      </c>
      <c r="I326" s="113">
        <v>22.359304</v>
      </c>
      <c r="J326" s="113">
        <v>2311.1</v>
      </c>
      <c r="K326" s="113">
        <v>22.359304</v>
      </c>
      <c r="L326" s="113">
        <v>2311.1</v>
      </c>
      <c r="M326" s="114">
        <v>0.00967474535935269</v>
      </c>
      <c r="N326" s="115">
        <v>305.31</v>
      </c>
      <c r="O326" s="115">
        <v>2.95379650566397</v>
      </c>
      <c r="P326" s="115">
        <v>580.4847215611613</v>
      </c>
      <c r="Q326" s="116">
        <v>177.22779033983815</v>
      </c>
    </row>
    <row r="327" spans="1:17" s="14" customFormat="1" ht="12.75" customHeight="1">
      <c r="A327" s="344"/>
      <c r="B327" s="110" t="s">
        <v>175</v>
      </c>
      <c r="C327" s="154" t="s">
        <v>534</v>
      </c>
      <c r="D327" s="112">
        <v>30</v>
      </c>
      <c r="E327" s="112">
        <v>1992</v>
      </c>
      <c r="F327" s="113">
        <v>23.5</v>
      </c>
      <c r="G327" s="113">
        <v>3.3</v>
      </c>
      <c r="H327" s="113">
        <v>4.5</v>
      </c>
      <c r="I327" s="113">
        <v>15.7</v>
      </c>
      <c r="J327" s="113">
        <v>1616.9</v>
      </c>
      <c r="K327" s="113">
        <v>15.7</v>
      </c>
      <c r="L327" s="113">
        <v>1616.9</v>
      </c>
      <c r="M327" s="114">
        <v>0.009709938771723667</v>
      </c>
      <c r="N327" s="115">
        <v>302.26</v>
      </c>
      <c r="O327" s="115">
        <v>2.9349260931411956</v>
      </c>
      <c r="P327" s="115">
        <v>582.59632630342</v>
      </c>
      <c r="Q327" s="116">
        <v>176.09556558847174</v>
      </c>
    </row>
    <row r="328" spans="1:17" s="14" customFormat="1" ht="12.75" customHeight="1">
      <c r="A328" s="344"/>
      <c r="B328" s="110" t="s">
        <v>412</v>
      </c>
      <c r="C328" s="148" t="s">
        <v>408</v>
      </c>
      <c r="D328" s="149">
        <v>10</v>
      </c>
      <c r="E328" s="149">
        <v>1984</v>
      </c>
      <c r="F328" s="150">
        <v>11.776</v>
      </c>
      <c r="G328" s="150">
        <v>1.529286</v>
      </c>
      <c r="H328" s="150">
        <v>4.32</v>
      </c>
      <c r="I328" s="150">
        <v>5.9267129999999995</v>
      </c>
      <c r="J328" s="150">
        <v>609.7</v>
      </c>
      <c r="K328" s="150">
        <v>5.9267129999999995</v>
      </c>
      <c r="L328" s="150">
        <v>609.7</v>
      </c>
      <c r="M328" s="151">
        <v>0.009720703624733474</v>
      </c>
      <c r="N328" s="152">
        <v>235.113</v>
      </c>
      <c r="O328" s="152">
        <v>2.2854637913219613</v>
      </c>
      <c r="P328" s="152">
        <v>583.2422174840084</v>
      </c>
      <c r="Q328" s="153">
        <v>137.12782747931766</v>
      </c>
    </row>
    <row r="329" spans="1:17" s="14" customFormat="1" ht="12.75" customHeight="1">
      <c r="A329" s="344"/>
      <c r="B329" s="117" t="s">
        <v>980</v>
      </c>
      <c r="C329" s="111" t="s">
        <v>955</v>
      </c>
      <c r="D329" s="112">
        <v>19</v>
      </c>
      <c r="E329" s="112">
        <v>1984</v>
      </c>
      <c r="F329" s="113">
        <v>11.753</v>
      </c>
      <c r="G329" s="113">
        <v>1.464</v>
      </c>
      <c r="H329" s="113">
        <v>3.2</v>
      </c>
      <c r="I329" s="113">
        <v>7.089</v>
      </c>
      <c r="J329" s="113">
        <v>728.56</v>
      </c>
      <c r="K329" s="113">
        <v>6.29</v>
      </c>
      <c r="L329" s="113">
        <v>646.4</v>
      </c>
      <c r="M329" s="114">
        <f>K329/L329</f>
        <v>0.009730816831683168</v>
      </c>
      <c r="N329" s="115">
        <v>278.495</v>
      </c>
      <c r="O329" s="115">
        <f>M329*N329</f>
        <v>2.709983833539604</v>
      </c>
      <c r="P329" s="115">
        <f>M329*60*1000</f>
        <v>583.84900990099</v>
      </c>
      <c r="Q329" s="116">
        <f>P329*N329/1000</f>
        <v>162.59903001237623</v>
      </c>
    </row>
    <row r="330" spans="1:17" s="14" customFormat="1" ht="12.75" customHeight="1">
      <c r="A330" s="344"/>
      <c r="B330" s="117" t="s">
        <v>980</v>
      </c>
      <c r="C330" s="111" t="s">
        <v>956</v>
      </c>
      <c r="D330" s="112">
        <v>36</v>
      </c>
      <c r="E330" s="112">
        <v>1968</v>
      </c>
      <c r="F330" s="113">
        <v>22.79</v>
      </c>
      <c r="G330" s="113">
        <v>2.091</v>
      </c>
      <c r="H330" s="113">
        <v>5.76</v>
      </c>
      <c r="I330" s="113">
        <v>14.939</v>
      </c>
      <c r="J330" s="113">
        <v>1531.52</v>
      </c>
      <c r="K330" s="113">
        <v>14.939</v>
      </c>
      <c r="L330" s="113">
        <v>1531.52</v>
      </c>
      <c r="M330" s="114">
        <f>K330/L330</f>
        <v>0.009754361679899707</v>
      </c>
      <c r="N330" s="115">
        <v>278.495</v>
      </c>
      <c r="O330" s="115">
        <f>M330*N330</f>
        <v>2.716540956043669</v>
      </c>
      <c r="P330" s="115">
        <f>M330*60*1000</f>
        <v>585.2617007939824</v>
      </c>
      <c r="Q330" s="116">
        <f>P330*N330/1000</f>
        <v>162.99245736262014</v>
      </c>
    </row>
    <row r="331" spans="1:17" s="14" customFormat="1" ht="12.75" customHeight="1">
      <c r="A331" s="344"/>
      <c r="B331" s="110" t="s">
        <v>91</v>
      </c>
      <c r="C331" s="129" t="s">
        <v>596</v>
      </c>
      <c r="D331" s="130">
        <v>30</v>
      </c>
      <c r="E331" s="130">
        <v>1991</v>
      </c>
      <c r="F331" s="131">
        <v>26.216</v>
      </c>
      <c r="G331" s="131">
        <v>5.457</v>
      </c>
      <c r="H331" s="131">
        <v>4.8</v>
      </c>
      <c r="I331" s="131">
        <v>15.959</v>
      </c>
      <c r="J331" s="131">
        <v>1636.16</v>
      </c>
      <c r="K331" s="131">
        <v>15.969</v>
      </c>
      <c r="L331" s="131">
        <v>1636.16</v>
      </c>
      <c r="M331" s="132">
        <v>0.009760047917074124</v>
      </c>
      <c r="N331" s="133">
        <v>207.86</v>
      </c>
      <c r="O331" s="133">
        <v>2.028723560043028</v>
      </c>
      <c r="P331" s="133">
        <v>585.6028750244474</v>
      </c>
      <c r="Q331" s="134">
        <v>121.72341360258164</v>
      </c>
    </row>
    <row r="332" spans="1:17" s="14" customFormat="1" ht="12.75" customHeight="1">
      <c r="A332" s="344"/>
      <c r="B332" s="110" t="s">
        <v>301</v>
      </c>
      <c r="C332" s="157" t="s">
        <v>281</v>
      </c>
      <c r="D332" s="158">
        <v>45</v>
      </c>
      <c r="E332" s="158">
        <v>1985</v>
      </c>
      <c r="F332" s="159">
        <v>33.917</v>
      </c>
      <c r="G332" s="159">
        <v>3.825</v>
      </c>
      <c r="H332" s="159">
        <v>7.2</v>
      </c>
      <c r="I332" s="159">
        <v>22.892001</v>
      </c>
      <c r="J332" s="159">
        <v>2334.15</v>
      </c>
      <c r="K332" s="159">
        <v>22.892001</v>
      </c>
      <c r="L332" s="159">
        <v>2334.15</v>
      </c>
      <c r="M332" s="160">
        <v>0.00980742497268813</v>
      </c>
      <c r="N332" s="161">
        <v>291.357</v>
      </c>
      <c r="O332" s="161">
        <v>2.8574619177674956</v>
      </c>
      <c r="P332" s="161">
        <v>588.4454983612878</v>
      </c>
      <c r="Q332" s="162">
        <v>171.44771506604974</v>
      </c>
    </row>
    <row r="333" spans="1:17" s="14" customFormat="1" ht="12.75" customHeight="1">
      <c r="A333" s="344"/>
      <c r="B333" s="117" t="s">
        <v>922</v>
      </c>
      <c r="C333" s="111" t="s">
        <v>904</v>
      </c>
      <c r="D333" s="112">
        <v>60</v>
      </c>
      <c r="E333" s="112">
        <v>1987</v>
      </c>
      <c r="F333" s="113">
        <v>58.2616</v>
      </c>
      <c r="G333" s="113">
        <v>11.8039</v>
      </c>
      <c r="H333" s="113">
        <v>8.33</v>
      </c>
      <c r="I333" s="113">
        <v>38.1277</v>
      </c>
      <c r="J333" s="113">
        <v>3886.57</v>
      </c>
      <c r="K333" s="113">
        <v>38.1277</v>
      </c>
      <c r="L333" s="113">
        <v>3886.57</v>
      </c>
      <c r="M333" s="114">
        <f>K333/L333</f>
        <v>0.009810115345921981</v>
      </c>
      <c r="N333" s="115">
        <v>256.368</v>
      </c>
      <c r="O333" s="115">
        <f>M333*N333</f>
        <v>2.5149996510033263</v>
      </c>
      <c r="P333" s="115">
        <f>M333*60*1000</f>
        <v>588.6069207553188</v>
      </c>
      <c r="Q333" s="116">
        <f>P333*N333/1000</f>
        <v>150.89997906019957</v>
      </c>
    </row>
    <row r="334" spans="1:17" s="14" customFormat="1" ht="12.75" customHeight="1">
      <c r="A334" s="344"/>
      <c r="B334" s="117" t="s">
        <v>980</v>
      </c>
      <c r="C334" s="111" t="s">
        <v>957</v>
      </c>
      <c r="D334" s="112">
        <v>40</v>
      </c>
      <c r="E334" s="112">
        <v>1989</v>
      </c>
      <c r="F334" s="113">
        <v>32.692</v>
      </c>
      <c r="G334" s="113">
        <v>3.737</v>
      </c>
      <c r="H334" s="113">
        <v>6.24</v>
      </c>
      <c r="I334" s="113">
        <v>22.115</v>
      </c>
      <c r="J334" s="113">
        <v>2277.2</v>
      </c>
      <c r="K334" s="113">
        <v>21.606</v>
      </c>
      <c r="L334" s="113">
        <v>2199.36</v>
      </c>
      <c r="M334" s="114">
        <f>K334/L334</f>
        <v>0.009823766914011349</v>
      </c>
      <c r="N334" s="115">
        <v>278.495</v>
      </c>
      <c r="O334" s="115">
        <f>M334*N334</f>
        <v>2.7358699667175905</v>
      </c>
      <c r="P334" s="115">
        <f>M334*60*1000</f>
        <v>589.4260148406809</v>
      </c>
      <c r="Q334" s="116">
        <f>P334*N334/1000</f>
        <v>164.15219800305542</v>
      </c>
    </row>
    <row r="335" spans="1:17" s="14" customFormat="1" ht="12.75" customHeight="1">
      <c r="A335" s="344"/>
      <c r="B335" s="110" t="s">
        <v>490</v>
      </c>
      <c r="C335" s="111" t="s">
        <v>476</v>
      </c>
      <c r="D335" s="112">
        <v>100</v>
      </c>
      <c r="E335" s="112">
        <v>1973</v>
      </c>
      <c r="F335" s="165">
        <v>58.46</v>
      </c>
      <c r="G335" s="113">
        <v>6.191764</v>
      </c>
      <c r="H335" s="113">
        <v>16</v>
      </c>
      <c r="I335" s="113">
        <v>36.26824</v>
      </c>
      <c r="J335" s="113">
        <v>3676.85</v>
      </c>
      <c r="K335" s="113">
        <v>36.26824</v>
      </c>
      <c r="L335" s="113">
        <v>3676.85</v>
      </c>
      <c r="M335" s="114">
        <v>0.009863943321049267</v>
      </c>
      <c r="N335" s="115">
        <v>205.138</v>
      </c>
      <c r="O335" s="115">
        <v>2.0234696049934047</v>
      </c>
      <c r="P335" s="115">
        <v>591.836599262956</v>
      </c>
      <c r="Q335" s="116">
        <v>121.40817629960428</v>
      </c>
    </row>
    <row r="336" spans="1:17" s="14" customFormat="1" ht="12.75" customHeight="1">
      <c r="A336" s="344"/>
      <c r="B336" s="117" t="s">
        <v>684</v>
      </c>
      <c r="C336" s="111" t="s">
        <v>657</v>
      </c>
      <c r="D336" s="112">
        <v>48</v>
      </c>
      <c r="E336" s="112">
        <v>1961</v>
      </c>
      <c r="F336" s="113">
        <v>33.96</v>
      </c>
      <c r="G336" s="113">
        <v>3.621</v>
      </c>
      <c r="H336" s="113">
        <v>7.68</v>
      </c>
      <c r="I336" s="113">
        <v>22.659</v>
      </c>
      <c r="J336" s="113">
        <v>2297.01</v>
      </c>
      <c r="K336" s="113">
        <v>22.659</v>
      </c>
      <c r="L336" s="113">
        <v>2297.01</v>
      </c>
      <c r="M336" s="114">
        <v>0.009864563062415921</v>
      </c>
      <c r="N336" s="115">
        <v>245.6</v>
      </c>
      <c r="O336" s="115">
        <v>2.4227366881293504</v>
      </c>
      <c r="P336" s="115">
        <v>591.8737837449553</v>
      </c>
      <c r="Q336" s="116">
        <v>145.364201287761</v>
      </c>
    </row>
    <row r="337" spans="1:17" s="14" customFormat="1" ht="12.75" customHeight="1">
      <c r="A337" s="344"/>
      <c r="B337" s="110" t="s">
        <v>91</v>
      </c>
      <c r="C337" s="129" t="s">
        <v>597</v>
      </c>
      <c r="D337" s="130">
        <v>40</v>
      </c>
      <c r="E337" s="130">
        <v>1991</v>
      </c>
      <c r="F337" s="131">
        <v>33.599999999999994</v>
      </c>
      <c r="G337" s="131">
        <v>4.8</v>
      </c>
      <c r="H337" s="131">
        <v>6.4</v>
      </c>
      <c r="I337" s="131">
        <v>22.4</v>
      </c>
      <c r="J337" s="131">
        <v>2267.52</v>
      </c>
      <c r="K337" s="131">
        <v>22.4</v>
      </c>
      <c r="L337" s="131">
        <v>2267.52</v>
      </c>
      <c r="M337" s="132">
        <v>0.009878633926051369</v>
      </c>
      <c r="N337" s="133">
        <v>207.86</v>
      </c>
      <c r="O337" s="133">
        <v>2.0533728478690376</v>
      </c>
      <c r="P337" s="133">
        <v>592.7180355630821</v>
      </c>
      <c r="Q337" s="134">
        <v>123.20237087214225</v>
      </c>
    </row>
    <row r="338" spans="1:17" s="14" customFormat="1" ht="12.75" customHeight="1">
      <c r="A338" s="344"/>
      <c r="B338" s="110" t="s">
        <v>91</v>
      </c>
      <c r="C338" s="129" t="s">
        <v>181</v>
      </c>
      <c r="D338" s="130">
        <v>40</v>
      </c>
      <c r="E338" s="130"/>
      <c r="F338" s="131">
        <v>30.589</v>
      </c>
      <c r="G338" s="131">
        <v>5.131</v>
      </c>
      <c r="H338" s="131">
        <v>6.4</v>
      </c>
      <c r="I338" s="131">
        <v>19.058</v>
      </c>
      <c r="J338" s="131">
        <v>1928.6</v>
      </c>
      <c r="K338" s="131">
        <v>18.414344</v>
      </c>
      <c r="L338" s="131">
        <v>1863.8</v>
      </c>
      <c r="M338" s="132">
        <v>0.00988</v>
      </c>
      <c r="N338" s="133">
        <v>207.86</v>
      </c>
      <c r="O338" s="133">
        <v>2.0536568</v>
      </c>
      <c r="P338" s="133">
        <v>592.8</v>
      </c>
      <c r="Q338" s="134">
        <v>123.219408</v>
      </c>
    </row>
    <row r="339" spans="1:17" s="14" customFormat="1" ht="12.75" customHeight="1">
      <c r="A339" s="344"/>
      <c r="B339" s="117" t="s">
        <v>826</v>
      </c>
      <c r="C339" s="155" t="s">
        <v>802</v>
      </c>
      <c r="D339" s="156">
        <v>75</v>
      </c>
      <c r="E339" s="156">
        <v>1990</v>
      </c>
      <c r="F339" s="113">
        <v>50.888999999999996</v>
      </c>
      <c r="G339" s="113">
        <v>4.896</v>
      </c>
      <c r="H339" s="113">
        <v>11.09</v>
      </c>
      <c r="I339" s="113">
        <v>34.903</v>
      </c>
      <c r="J339" s="113">
        <v>3527.11</v>
      </c>
      <c r="K339" s="113">
        <v>34.903</v>
      </c>
      <c r="L339" s="113">
        <v>3527.1</v>
      </c>
      <c r="M339" s="114">
        <v>0.009895664993904341</v>
      </c>
      <c r="N339" s="115">
        <v>299.8</v>
      </c>
      <c r="O339" s="115">
        <v>2.9667203651725216</v>
      </c>
      <c r="P339" s="115">
        <v>593.7398996342604</v>
      </c>
      <c r="Q339" s="116">
        <v>178.00322191035127</v>
      </c>
    </row>
    <row r="340" spans="1:17" s="14" customFormat="1" ht="12.75" customHeight="1">
      <c r="A340" s="344"/>
      <c r="B340" s="110" t="s">
        <v>71</v>
      </c>
      <c r="C340" s="111" t="s">
        <v>53</v>
      </c>
      <c r="D340" s="112">
        <v>59</v>
      </c>
      <c r="E340" s="112">
        <v>1981</v>
      </c>
      <c r="F340" s="113">
        <v>51.47</v>
      </c>
      <c r="G340" s="113">
        <v>7.99476</v>
      </c>
      <c r="H340" s="113">
        <v>9.6</v>
      </c>
      <c r="I340" s="113">
        <v>33.87524</v>
      </c>
      <c r="J340" s="113">
        <v>3418.76</v>
      </c>
      <c r="K340" s="113">
        <v>33.25614857644292</v>
      </c>
      <c r="L340" s="113">
        <v>3356.28</v>
      </c>
      <c r="M340" s="114">
        <v>0.009908633539645951</v>
      </c>
      <c r="N340" s="115">
        <v>281.329</v>
      </c>
      <c r="O340" s="115">
        <v>2.787585965075056</v>
      </c>
      <c r="P340" s="115">
        <v>594.5180123787571</v>
      </c>
      <c r="Q340" s="116">
        <v>167.25515790450336</v>
      </c>
    </row>
    <row r="341" spans="1:17" s="14" customFormat="1" ht="12.75" customHeight="1">
      <c r="A341" s="344"/>
      <c r="B341" s="110" t="s">
        <v>91</v>
      </c>
      <c r="C341" s="129" t="s">
        <v>600</v>
      </c>
      <c r="D341" s="130">
        <v>50</v>
      </c>
      <c r="E341" s="130">
        <v>1975</v>
      </c>
      <c r="F341" s="131">
        <v>37.6</v>
      </c>
      <c r="G341" s="131">
        <v>3.978</v>
      </c>
      <c r="H341" s="131">
        <v>8</v>
      </c>
      <c r="I341" s="131">
        <v>25.622</v>
      </c>
      <c r="J341" s="131">
        <v>2578.98</v>
      </c>
      <c r="K341" s="131">
        <v>25.622</v>
      </c>
      <c r="L341" s="131">
        <v>2578.98</v>
      </c>
      <c r="M341" s="132">
        <v>0.009934935517142435</v>
      </c>
      <c r="N341" s="133">
        <v>207.86</v>
      </c>
      <c r="O341" s="133">
        <v>2.065075696593227</v>
      </c>
      <c r="P341" s="133">
        <v>596.0961310285461</v>
      </c>
      <c r="Q341" s="134">
        <v>123.9045417955936</v>
      </c>
    </row>
    <row r="342" spans="1:17" s="14" customFormat="1" ht="12.75" customHeight="1">
      <c r="A342" s="344"/>
      <c r="B342" s="110" t="s">
        <v>365</v>
      </c>
      <c r="C342" s="111" t="s">
        <v>344</v>
      </c>
      <c r="D342" s="112">
        <v>51</v>
      </c>
      <c r="E342" s="112">
        <v>1988</v>
      </c>
      <c r="F342" s="113">
        <v>29.43</v>
      </c>
      <c r="G342" s="113">
        <v>2.99727</v>
      </c>
      <c r="H342" s="113">
        <v>8</v>
      </c>
      <c r="I342" s="113">
        <v>18.432726000000002</v>
      </c>
      <c r="J342" s="113">
        <v>1853.38</v>
      </c>
      <c r="K342" s="113">
        <v>18.432726000000002</v>
      </c>
      <c r="L342" s="113">
        <v>1853.38</v>
      </c>
      <c r="M342" s="114">
        <v>0.009945465042247139</v>
      </c>
      <c r="N342" s="115">
        <v>274.026</v>
      </c>
      <c r="O342" s="115">
        <v>2.7253160036668147</v>
      </c>
      <c r="P342" s="115">
        <v>596.7279025348283</v>
      </c>
      <c r="Q342" s="116">
        <v>163.5189602200089</v>
      </c>
    </row>
    <row r="343" spans="1:17" s="14" customFormat="1" ht="12.75" customHeight="1">
      <c r="A343" s="344"/>
      <c r="B343" s="110" t="s">
        <v>173</v>
      </c>
      <c r="C343" s="111" t="s">
        <v>140</v>
      </c>
      <c r="D343" s="112">
        <v>20</v>
      </c>
      <c r="E343" s="112">
        <v>1975</v>
      </c>
      <c r="F343" s="113">
        <v>16.705</v>
      </c>
      <c r="G343" s="113">
        <v>2.57766</v>
      </c>
      <c r="H343" s="113">
        <v>3.2</v>
      </c>
      <c r="I343" s="113">
        <v>10.927342</v>
      </c>
      <c r="J343" s="113">
        <v>1098.2</v>
      </c>
      <c r="K343" s="113">
        <v>10.927342</v>
      </c>
      <c r="L343" s="113">
        <v>1098.2</v>
      </c>
      <c r="M343" s="114">
        <v>0.009950229466399563</v>
      </c>
      <c r="N343" s="115">
        <v>266.28700000000003</v>
      </c>
      <c r="O343" s="115">
        <v>2.649616753919141</v>
      </c>
      <c r="P343" s="115">
        <v>597.0137679839738</v>
      </c>
      <c r="Q343" s="116">
        <v>158.97700523514845</v>
      </c>
    </row>
    <row r="344" spans="1:17" s="14" customFormat="1" ht="12.75" customHeight="1">
      <c r="A344" s="344"/>
      <c r="B344" s="117" t="s">
        <v>684</v>
      </c>
      <c r="C344" s="111" t="s">
        <v>655</v>
      </c>
      <c r="D344" s="112">
        <v>48</v>
      </c>
      <c r="E344" s="112">
        <v>1964</v>
      </c>
      <c r="F344" s="113">
        <v>34.058</v>
      </c>
      <c r="G344" s="113">
        <v>3.519</v>
      </c>
      <c r="H344" s="113">
        <v>7.68</v>
      </c>
      <c r="I344" s="113">
        <v>22.859</v>
      </c>
      <c r="J344" s="113">
        <v>2296.33</v>
      </c>
      <c r="K344" s="113">
        <v>22.859</v>
      </c>
      <c r="L344" s="113">
        <v>2296.33</v>
      </c>
      <c r="M344" s="114">
        <v>0.009954579698910872</v>
      </c>
      <c r="N344" s="115">
        <v>245.6</v>
      </c>
      <c r="O344" s="115">
        <v>2.44484477405251</v>
      </c>
      <c r="P344" s="115">
        <v>597.2747819346523</v>
      </c>
      <c r="Q344" s="116">
        <v>146.69068644315058</v>
      </c>
    </row>
    <row r="345" spans="1:17" s="14" customFormat="1" ht="12.75" customHeight="1">
      <c r="A345" s="344"/>
      <c r="B345" s="110" t="s">
        <v>490</v>
      </c>
      <c r="C345" s="111" t="s">
        <v>474</v>
      </c>
      <c r="D345" s="112">
        <v>60</v>
      </c>
      <c r="E345" s="112">
        <v>1980</v>
      </c>
      <c r="F345" s="113">
        <v>48.19</v>
      </c>
      <c r="G345" s="113">
        <v>7.9338</v>
      </c>
      <c r="H345" s="113">
        <v>9.44</v>
      </c>
      <c r="I345" s="113">
        <v>30.8162</v>
      </c>
      <c r="J345" s="113">
        <v>3091.1</v>
      </c>
      <c r="K345" s="113">
        <v>30.8162</v>
      </c>
      <c r="L345" s="113">
        <v>3091.1</v>
      </c>
      <c r="M345" s="114">
        <v>0.00996933130600757</v>
      </c>
      <c r="N345" s="115">
        <v>205.138</v>
      </c>
      <c r="O345" s="115">
        <v>2.045088685451781</v>
      </c>
      <c r="P345" s="115">
        <v>598.1598783604542</v>
      </c>
      <c r="Q345" s="116">
        <v>122.70532112710686</v>
      </c>
    </row>
    <row r="346" spans="1:17" s="14" customFormat="1" ht="12.75" customHeight="1">
      <c r="A346" s="344"/>
      <c r="B346" s="117" t="s">
        <v>998</v>
      </c>
      <c r="C346" s="111" t="s">
        <v>984</v>
      </c>
      <c r="D346" s="112">
        <v>28</v>
      </c>
      <c r="E346" s="112">
        <v>1974</v>
      </c>
      <c r="F346" s="113">
        <v>20.8</v>
      </c>
      <c r="G346" s="113">
        <v>2.69</v>
      </c>
      <c r="H346" s="113">
        <v>4.48</v>
      </c>
      <c r="I346" s="113">
        <v>13.627</v>
      </c>
      <c r="J346" s="113">
        <v>1359</v>
      </c>
      <c r="K346" s="113">
        <v>13.627</v>
      </c>
      <c r="L346" s="113">
        <v>1359</v>
      </c>
      <c r="M346" s="114">
        <f>I346/L346</f>
        <v>0.010027225901398087</v>
      </c>
      <c r="N346" s="115">
        <v>221.8</v>
      </c>
      <c r="O346" s="115">
        <f>M346*N346</f>
        <v>2.224038704930096</v>
      </c>
      <c r="P346" s="166">
        <f>M346*60*1000</f>
        <v>601.6335540838852</v>
      </c>
      <c r="Q346" s="116">
        <f>O346*60</f>
        <v>133.44232229580575</v>
      </c>
    </row>
    <row r="347" spans="1:17" s="14" customFormat="1" ht="12.75" customHeight="1">
      <c r="A347" s="344"/>
      <c r="B347" s="117" t="s">
        <v>760</v>
      </c>
      <c r="C347" s="111" t="s">
        <v>730</v>
      </c>
      <c r="D347" s="112">
        <v>50</v>
      </c>
      <c r="E347" s="112" t="s">
        <v>47</v>
      </c>
      <c r="F347" s="113">
        <v>37.176</v>
      </c>
      <c r="G347" s="113">
        <v>3.811</v>
      </c>
      <c r="H347" s="113">
        <v>8</v>
      </c>
      <c r="I347" s="113">
        <v>25.365</v>
      </c>
      <c r="J347" s="113">
        <v>2510.79</v>
      </c>
      <c r="K347" s="113">
        <v>25.365</v>
      </c>
      <c r="L347" s="113">
        <v>2510.79</v>
      </c>
      <c r="M347" s="114">
        <v>0.01010239805001613</v>
      </c>
      <c r="N347" s="115">
        <v>330.16</v>
      </c>
      <c r="O347" s="115">
        <v>3.3354077401933258</v>
      </c>
      <c r="P347" s="115">
        <v>606.1438830009678</v>
      </c>
      <c r="Q347" s="116">
        <v>200.12446441159952</v>
      </c>
    </row>
    <row r="348" spans="1:17" s="14" customFormat="1" ht="12.75" customHeight="1">
      <c r="A348" s="344"/>
      <c r="B348" s="110" t="s">
        <v>41</v>
      </c>
      <c r="C348" s="167" t="s">
        <v>649</v>
      </c>
      <c r="D348" s="112">
        <v>26</v>
      </c>
      <c r="E348" s="112" t="s">
        <v>643</v>
      </c>
      <c r="F348" s="113">
        <v>20.333000000000002</v>
      </c>
      <c r="G348" s="113">
        <v>2.575</v>
      </c>
      <c r="H348" s="113">
        <v>4.16</v>
      </c>
      <c r="I348" s="113">
        <v>13.598</v>
      </c>
      <c r="J348" s="113"/>
      <c r="K348" s="113">
        <v>13.598</v>
      </c>
      <c r="L348" s="113">
        <v>1345.35</v>
      </c>
      <c r="M348" s="114">
        <v>0.01010740699446241</v>
      </c>
      <c r="N348" s="115">
        <v>231.73</v>
      </c>
      <c r="O348" s="115">
        <v>2.342189422826774</v>
      </c>
      <c r="P348" s="115">
        <v>606.4444196677446</v>
      </c>
      <c r="Q348" s="116">
        <v>140.53136536960645</v>
      </c>
    </row>
    <row r="349" spans="1:17" s="14" customFormat="1" ht="12.75" customHeight="1">
      <c r="A349" s="344"/>
      <c r="B349" s="117" t="s">
        <v>980</v>
      </c>
      <c r="C349" s="111" t="s">
        <v>958</v>
      </c>
      <c r="D349" s="112">
        <v>40</v>
      </c>
      <c r="E349" s="112">
        <v>1991</v>
      </c>
      <c r="F349" s="113">
        <v>32.886</v>
      </c>
      <c r="G349" s="113">
        <v>3.554</v>
      </c>
      <c r="H349" s="113">
        <v>6.4</v>
      </c>
      <c r="I349" s="113">
        <v>22.932</v>
      </c>
      <c r="J349" s="113">
        <v>2268.53</v>
      </c>
      <c r="K349" s="113">
        <v>22.932</v>
      </c>
      <c r="L349" s="113">
        <v>2268.53</v>
      </c>
      <c r="M349" s="114">
        <f>K349/L349</f>
        <v>0.010108748837352821</v>
      </c>
      <c r="N349" s="115">
        <v>278.495</v>
      </c>
      <c r="O349" s="115">
        <f>M349*N349</f>
        <v>2.8152360074585743</v>
      </c>
      <c r="P349" s="115">
        <f>M349*60*1000</f>
        <v>606.5249302411693</v>
      </c>
      <c r="Q349" s="116">
        <f>P349*N349/1000</f>
        <v>168.91416044751443</v>
      </c>
    </row>
    <row r="350" spans="1:17" s="14" customFormat="1" ht="12.75" customHeight="1">
      <c r="A350" s="344"/>
      <c r="B350" s="117" t="s">
        <v>760</v>
      </c>
      <c r="C350" s="111" t="s">
        <v>731</v>
      </c>
      <c r="D350" s="112">
        <v>36</v>
      </c>
      <c r="E350" s="112" t="s">
        <v>47</v>
      </c>
      <c r="F350" s="113">
        <v>34.904</v>
      </c>
      <c r="G350" s="113">
        <v>13.553</v>
      </c>
      <c r="H350" s="113">
        <v>5.76</v>
      </c>
      <c r="I350" s="113">
        <v>15.591</v>
      </c>
      <c r="J350" s="113">
        <v>1540.77</v>
      </c>
      <c r="K350" s="113">
        <v>15.591</v>
      </c>
      <c r="L350" s="113">
        <v>1540.77</v>
      </c>
      <c r="M350" s="114">
        <v>0.010118966490780583</v>
      </c>
      <c r="N350" s="115">
        <v>330.16</v>
      </c>
      <c r="O350" s="115">
        <v>3.3408779765961176</v>
      </c>
      <c r="P350" s="115">
        <v>607.1379894468349</v>
      </c>
      <c r="Q350" s="116">
        <v>200.45267859576703</v>
      </c>
    </row>
    <row r="351" spans="1:17" s="14" customFormat="1" ht="12.75" customHeight="1">
      <c r="A351" s="344"/>
      <c r="B351" s="110" t="s">
        <v>175</v>
      </c>
      <c r="C351" s="154" t="s">
        <v>531</v>
      </c>
      <c r="D351" s="112">
        <v>30</v>
      </c>
      <c r="E351" s="112">
        <v>1989</v>
      </c>
      <c r="F351" s="113">
        <v>23.1</v>
      </c>
      <c r="G351" s="113">
        <v>2.3</v>
      </c>
      <c r="H351" s="113">
        <v>4.6</v>
      </c>
      <c r="I351" s="113">
        <v>16.2</v>
      </c>
      <c r="J351" s="113">
        <v>1599.19</v>
      </c>
      <c r="K351" s="113">
        <v>16.2</v>
      </c>
      <c r="L351" s="113">
        <v>1599.19</v>
      </c>
      <c r="M351" s="114">
        <v>0.010130128377491105</v>
      </c>
      <c r="N351" s="115">
        <v>302.26</v>
      </c>
      <c r="O351" s="115">
        <v>3.0619326033804612</v>
      </c>
      <c r="P351" s="115">
        <v>607.8077026494663</v>
      </c>
      <c r="Q351" s="116">
        <v>183.71595620282767</v>
      </c>
    </row>
    <row r="352" spans="1:17" s="14" customFormat="1" ht="12.75" customHeight="1">
      <c r="A352" s="344"/>
      <c r="B352" s="110" t="s">
        <v>379</v>
      </c>
      <c r="C352" s="155" t="s">
        <v>372</v>
      </c>
      <c r="D352" s="156">
        <v>32</v>
      </c>
      <c r="E352" s="156">
        <v>1967</v>
      </c>
      <c r="F352" s="113">
        <v>19.54</v>
      </c>
      <c r="G352" s="113">
        <v>0</v>
      </c>
      <c r="H352" s="113">
        <v>0</v>
      </c>
      <c r="I352" s="113">
        <v>19.539997</v>
      </c>
      <c r="J352" s="113">
        <v>1535</v>
      </c>
      <c r="K352" s="113">
        <v>19.539997</v>
      </c>
      <c r="L352" s="113">
        <v>1927.93</v>
      </c>
      <c r="M352" s="114">
        <v>0.010135221195790304</v>
      </c>
      <c r="N352" s="115">
        <v>286</v>
      </c>
      <c r="O352" s="115">
        <v>2.8986732619960267</v>
      </c>
      <c r="P352" s="115">
        <v>608.1132717474183</v>
      </c>
      <c r="Q352" s="116">
        <v>173.92039571976161</v>
      </c>
    </row>
    <row r="353" spans="1:17" s="14" customFormat="1" ht="12.75" customHeight="1">
      <c r="A353" s="344"/>
      <c r="B353" s="117" t="s">
        <v>980</v>
      </c>
      <c r="C353" s="111" t="s">
        <v>959</v>
      </c>
      <c r="D353" s="112">
        <v>8</v>
      </c>
      <c r="E353" s="112">
        <v>1978</v>
      </c>
      <c r="F353" s="113">
        <v>4.031</v>
      </c>
      <c r="G353" s="113">
        <v>0.169</v>
      </c>
      <c r="H353" s="113">
        <v>0.64</v>
      </c>
      <c r="I353" s="113">
        <v>3.222</v>
      </c>
      <c r="J353" s="113">
        <v>571.25</v>
      </c>
      <c r="K353" s="113">
        <v>2.9</v>
      </c>
      <c r="L353" s="113">
        <v>286.04</v>
      </c>
      <c r="M353" s="114">
        <f>K353/L353</f>
        <v>0.01013844217591945</v>
      </c>
      <c r="N353" s="115">
        <v>278.495</v>
      </c>
      <c r="O353" s="115">
        <f>M353*N353</f>
        <v>2.8235054537826874</v>
      </c>
      <c r="P353" s="115">
        <f>M353*60*1000</f>
        <v>608.306530555167</v>
      </c>
      <c r="Q353" s="116">
        <f>P353*N353/1000</f>
        <v>169.41032722696124</v>
      </c>
    </row>
    <row r="354" spans="1:17" s="14" customFormat="1" ht="12.75" customHeight="1">
      <c r="A354" s="344"/>
      <c r="B354" s="117" t="s">
        <v>760</v>
      </c>
      <c r="C354" s="111" t="s">
        <v>732</v>
      </c>
      <c r="D354" s="112">
        <v>12</v>
      </c>
      <c r="E354" s="112" t="s">
        <v>47</v>
      </c>
      <c r="F354" s="113">
        <v>9.222000000000001</v>
      </c>
      <c r="G354" s="113">
        <v>0.184</v>
      </c>
      <c r="H354" s="113">
        <v>1.92</v>
      </c>
      <c r="I354" s="113">
        <v>7.118</v>
      </c>
      <c r="J354" s="113">
        <v>701.94</v>
      </c>
      <c r="K354" s="113">
        <v>7.118</v>
      </c>
      <c r="L354" s="113">
        <v>701.94</v>
      </c>
      <c r="M354" s="114">
        <v>0.010140467846254666</v>
      </c>
      <c r="N354" s="115">
        <v>330.16</v>
      </c>
      <c r="O354" s="115">
        <v>3.3479768641194405</v>
      </c>
      <c r="P354" s="115">
        <v>608.4280707752799</v>
      </c>
      <c r="Q354" s="116">
        <v>200.87861184716644</v>
      </c>
    </row>
    <row r="355" spans="1:17" s="14" customFormat="1" ht="12.75" customHeight="1">
      <c r="A355" s="344"/>
      <c r="B355" s="110" t="s">
        <v>89</v>
      </c>
      <c r="C355" s="124" t="s">
        <v>520</v>
      </c>
      <c r="D355" s="125">
        <v>21</v>
      </c>
      <c r="E355" s="125">
        <v>1998</v>
      </c>
      <c r="F355" s="126">
        <v>17.4</v>
      </c>
      <c r="G355" s="126">
        <v>2</v>
      </c>
      <c r="H355" s="126">
        <v>3.4</v>
      </c>
      <c r="I355" s="126">
        <v>12</v>
      </c>
      <c r="J355" s="126">
        <v>1178.27</v>
      </c>
      <c r="K355" s="126">
        <v>12</v>
      </c>
      <c r="L355" s="126">
        <v>1178.27</v>
      </c>
      <c r="M355" s="127">
        <v>0.010184422925136005</v>
      </c>
      <c r="N355" s="128">
        <v>223.8</v>
      </c>
      <c r="O355" s="128">
        <v>2.279273850645438</v>
      </c>
      <c r="P355" s="128">
        <v>611.0653755081603</v>
      </c>
      <c r="Q355" s="116">
        <v>136.75643103872628</v>
      </c>
    </row>
    <row r="356" spans="1:17" s="14" customFormat="1" ht="12.75" customHeight="1">
      <c r="A356" s="344"/>
      <c r="B356" s="110" t="s">
        <v>34</v>
      </c>
      <c r="C356" s="111" t="s">
        <v>30</v>
      </c>
      <c r="D356" s="112">
        <v>50</v>
      </c>
      <c r="E356" s="112">
        <v>1972</v>
      </c>
      <c r="F356" s="113">
        <v>36.548007</v>
      </c>
      <c r="G356" s="113">
        <v>2.8596</v>
      </c>
      <c r="H356" s="113">
        <v>7.84</v>
      </c>
      <c r="I356" s="113">
        <v>25.848407</v>
      </c>
      <c r="J356" s="113">
        <v>2535</v>
      </c>
      <c r="K356" s="113">
        <v>25.848407</v>
      </c>
      <c r="L356" s="113">
        <v>2535</v>
      </c>
      <c r="M356" s="114">
        <v>0.010196610256410258</v>
      </c>
      <c r="N356" s="115">
        <v>305.31</v>
      </c>
      <c r="O356" s="115">
        <v>3.1131270773846156</v>
      </c>
      <c r="P356" s="115">
        <v>611.7966153846155</v>
      </c>
      <c r="Q356" s="116">
        <v>186.78762464307698</v>
      </c>
    </row>
    <row r="357" spans="1:17" s="14" customFormat="1" ht="12.75" customHeight="1">
      <c r="A357" s="344"/>
      <c r="B357" s="110" t="s">
        <v>116</v>
      </c>
      <c r="C357" s="111" t="s">
        <v>517</v>
      </c>
      <c r="D357" s="168">
        <v>40</v>
      </c>
      <c r="E357" s="168">
        <v>1982</v>
      </c>
      <c r="F357" s="113">
        <v>34.688</v>
      </c>
      <c r="G357" s="113">
        <v>5.200338</v>
      </c>
      <c r="H357" s="113">
        <v>6.4</v>
      </c>
      <c r="I357" s="113">
        <v>23.087662</v>
      </c>
      <c r="J357" s="113">
        <v>2259.52</v>
      </c>
      <c r="K357" s="113">
        <v>23.087662</v>
      </c>
      <c r="L357" s="113">
        <v>2259.52</v>
      </c>
      <c r="M357" s="114">
        <v>0.0102179498300524</v>
      </c>
      <c r="N357" s="115">
        <v>207.536</v>
      </c>
      <c r="O357" s="115">
        <v>2.120592435929755</v>
      </c>
      <c r="P357" s="115">
        <v>613.0769898031441</v>
      </c>
      <c r="Q357" s="116">
        <v>127.23554615578531</v>
      </c>
    </row>
    <row r="358" spans="1:17" s="14" customFormat="1" ht="12.75" customHeight="1">
      <c r="A358" s="344"/>
      <c r="B358" s="117" t="s">
        <v>841</v>
      </c>
      <c r="C358" s="137" t="s">
        <v>862</v>
      </c>
      <c r="D358" s="169">
        <v>76</v>
      </c>
      <c r="E358" s="170" t="s">
        <v>47</v>
      </c>
      <c r="F358" s="171">
        <v>25.23</v>
      </c>
      <c r="G358" s="172">
        <v>4.7</v>
      </c>
      <c r="H358" s="173">
        <v>0.76</v>
      </c>
      <c r="I358" s="172">
        <v>19.77</v>
      </c>
      <c r="J358" s="173">
        <v>1931.61</v>
      </c>
      <c r="K358" s="172">
        <v>19.77</v>
      </c>
      <c r="L358" s="173">
        <v>1931.61</v>
      </c>
      <c r="M358" s="114">
        <v>0.010234985323124234</v>
      </c>
      <c r="N358" s="174">
        <v>218.2</v>
      </c>
      <c r="O358" s="115">
        <v>2.2332737975057078</v>
      </c>
      <c r="P358" s="115">
        <v>614.099119387454</v>
      </c>
      <c r="Q358" s="116">
        <v>133.99642785034249</v>
      </c>
    </row>
    <row r="359" spans="1:17" s="14" customFormat="1" ht="22.5">
      <c r="A359" s="344"/>
      <c r="B359" s="117" t="s">
        <v>841</v>
      </c>
      <c r="C359" s="137" t="s">
        <v>851</v>
      </c>
      <c r="D359" s="169">
        <v>4</v>
      </c>
      <c r="E359" s="175" t="s">
        <v>47</v>
      </c>
      <c r="F359" s="176">
        <v>2.42</v>
      </c>
      <c r="G359" s="177">
        <v>0.4</v>
      </c>
      <c r="H359" s="173">
        <v>0.04</v>
      </c>
      <c r="I359" s="177">
        <v>1.98</v>
      </c>
      <c r="J359" s="173">
        <v>193.25</v>
      </c>
      <c r="K359" s="177">
        <v>1.98</v>
      </c>
      <c r="L359" s="173">
        <v>193.25</v>
      </c>
      <c r="M359" s="114">
        <v>0.010245795601552393</v>
      </c>
      <c r="N359" s="178">
        <v>218.2</v>
      </c>
      <c r="O359" s="115">
        <v>2.235632600258732</v>
      </c>
      <c r="P359" s="115">
        <v>614.7477360931435</v>
      </c>
      <c r="Q359" s="116">
        <v>134.1379560155239</v>
      </c>
    </row>
    <row r="360" spans="1:17" s="14" customFormat="1" ht="11.25" customHeight="1">
      <c r="A360" s="344"/>
      <c r="B360" s="117" t="s">
        <v>719</v>
      </c>
      <c r="C360" s="111" t="s">
        <v>697</v>
      </c>
      <c r="D360" s="112">
        <v>60</v>
      </c>
      <c r="E360" s="112" t="s">
        <v>47</v>
      </c>
      <c r="F360" s="179">
        <v>37.800000000000004</v>
      </c>
      <c r="G360" s="179">
        <v>3.66</v>
      </c>
      <c r="H360" s="179">
        <v>9.47</v>
      </c>
      <c r="I360" s="179">
        <v>24.67</v>
      </c>
      <c r="J360" s="113">
        <v>2404.54</v>
      </c>
      <c r="K360" s="179">
        <v>24.67</v>
      </c>
      <c r="L360" s="113">
        <v>2404.54</v>
      </c>
      <c r="M360" s="144">
        <v>0.01025975862327098</v>
      </c>
      <c r="N360" s="145">
        <v>200.8</v>
      </c>
      <c r="O360" s="146">
        <v>2.060159531552813</v>
      </c>
      <c r="P360" s="146">
        <v>615.5855173962589</v>
      </c>
      <c r="Q360" s="147">
        <v>123.60957189316879</v>
      </c>
    </row>
    <row r="361" spans="1:17" s="14" customFormat="1" ht="12.75" customHeight="1">
      <c r="A361" s="344"/>
      <c r="B361" s="110" t="s">
        <v>34</v>
      </c>
      <c r="C361" s="111" t="s">
        <v>29</v>
      </c>
      <c r="D361" s="112">
        <v>30</v>
      </c>
      <c r="E361" s="112">
        <v>1990</v>
      </c>
      <c r="F361" s="113">
        <v>23.962999</v>
      </c>
      <c r="G361" s="113">
        <v>2.371995</v>
      </c>
      <c r="H361" s="113">
        <v>5.1</v>
      </c>
      <c r="I361" s="113">
        <v>16.491004</v>
      </c>
      <c r="J361" s="113">
        <v>1607</v>
      </c>
      <c r="K361" s="113">
        <v>16.491004</v>
      </c>
      <c r="L361" s="113">
        <v>1607</v>
      </c>
      <c r="M361" s="114">
        <v>0.010261981331673926</v>
      </c>
      <c r="N361" s="115">
        <v>305.31</v>
      </c>
      <c r="O361" s="115">
        <v>3.1330855203733665</v>
      </c>
      <c r="P361" s="115">
        <v>615.7188799004356</v>
      </c>
      <c r="Q361" s="116">
        <v>187.98513122240198</v>
      </c>
    </row>
    <row r="362" spans="1:17" s="14" customFormat="1" ht="12.75" customHeight="1">
      <c r="A362" s="344"/>
      <c r="B362" s="117" t="s">
        <v>684</v>
      </c>
      <c r="C362" s="111" t="s">
        <v>656</v>
      </c>
      <c r="D362" s="112">
        <v>20</v>
      </c>
      <c r="E362" s="112">
        <v>1988</v>
      </c>
      <c r="F362" s="113">
        <v>16.844</v>
      </c>
      <c r="G362" s="113">
        <v>2.244</v>
      </c>
      <c r="H362" s="113">
        <v>3.2</v>
      </c>
      <c r="I362" s="113">
        <v>11.4</v>
      </c>
      <c r="J362" s="113">
        <v>1109.65</v>
      </c>
      <c r="K362" s="113">
        <v>11.4</v>
      </c>
      <c r="L362" s="113">
        <v>1109.65</v>
      </c>
      <c r="M362" s="114">
        <v>0.01027350966520975</v>
      </c>
      <c r="N362" s="115">
        <v>245.6</v>
      </c>
      <c r="O362" s="115">
        <v>2.5231739737755148</v>
      </c>
      <c r="P362" s="115">
        <v>616.4105799125849</v>
      </c>
      <c r="Q362" s="116">
        <v>151.39043842653086</v>
      </c>
    </row>
    <row r="363" spans="1:17" s="14" customFormat="1" ht="12.75" customHeight="1">
      <c r="A363" s="344"/>
      <c r="B363" s="110" t="s">
        <v>89</v>
      </c>
      <c r="C363" s="124" t="s">
        <v>518</v>
      </c>
      <c r="D363" s="125">
        <v>16</v>
      </c>
      <c r="E363" s="125">
        <v>1991</v>
      </c>
      <c r="F363" s="126">
        <v>15.9</v>
      </c>
      <c r="G363" s="126">
        <v>2.2</v>
      </c>
      <c r="H363" s="126">
        <v>2.7</v>
      </c>
      <c r="I363" s="126">
        <v>11</v>
      </c>
      <c r="J363" s="126">
        <v>1069.04</v>
      </c>
      <c r="K363" s="126">
        <v>11</v>
      </c>
      <c r="L363" s="126">
        <v>1069.04</v>
      </c>
      <c r="M363" s="127">
        <v>0.010289605627478859</v>
      </c>
      <c r="N363" s="128">
        <v>223.8</v>
      </c>
      <c r="O363" s="128">
        <v>2.302813739429769</v>
      </c>
      <c r="P363" s="128">
        <v>617.3763376487316</v>
      </c>
      <c r="Q363" s="116">
        <v>138.16882436578615</v>
      </c>
    </row>
    <row r="364" spans="1:17" s="14" customFormat="1" ht="12.75" customHeight="1">
      <c r="A364" s="344"/>
      <c r="B364" s="110" t="s">
        <v>278</v>
      </c>
      <c r="C364" s="118" t="s">
        <v>269</v>
      </c>
      <c r="D364" s="119">
        <v>20</v>
      </c>
      <c r="E364" s="119">
        <v>1985</v>
      </c>
      <c r="F364" s="120">
        <v>16.392</v>
      </c>
      <c r="G364" s="120">
        <v>2.408104</v>
      </c>
      <c r="H364" s="120">
        <v>3.2</v>
      </c>
      <c r="I364" s="120">
        <v>10.783893</v>
      </c>
      <c r="J364" s="120">
        <v>1045.62</v>
      </c>
      <c r="K364" s="120">
        <v>10.783893</v>
      </c>
      <c r="L364" s="120">
        <v>1045.62</v>
      </c>
      <c r="M364" s="121">
        <v>0.010313395879956392</v>
      </c>
      <c r="N364" s="122">
        <v>281.002</v>
      </c>
      <c r="O364" s="122">
        <v>2.898084869059506</v>
      </c>
      <c r="P364" s="122">
        <v>618.8037527973835</v>
      </c>
      <c r="Q364" s="123">
        <v>173.88509214357038</v>
      </c>
    </row>
    <row r="365" spans="1:17" s="14" customFormat="1" ht="12.75" customHeight="1">
      <c r="A365" s="344"/>
      <c r="B365" s="117" t="s">
        <v>980</v>
      </c>
      <c r="C365" s="111" t="s">
        <v>960</v>
      </c>
      <c r="D365" s="112">
        <v>45</v>
      </c>
      <c r="E365" s="112">
        <v>1975</v>
      </c>
      <c r="F365" s="113">
        <v>35.907</v>
      </c>
      <c r="G365" s="113">
        <v>4.684</v>
      </c>
      <c r="H365" s="113">
        <v>7.168</v>
      </c>
      <c r="I365" s="113">
        <v>24.055</v>
      </c>
      <c r="J365" s="113">
        <v>2328.37</v>
      </c>
      <c r="K365" s="113">
        <v>23.941</v>
      </c>
      <c r="L365" s="113">
        <v>2317.34</v>
      </c>
      <c r="M365" s="114">
        <f>K365/L365</f>
        <v>0.010331241854885341</v>
      </c>
      <c r="N365" s="115">
        <v>278.495</v>
      </c>
      <c r="O365" s="115">
        <f>M365*N365</f>
        <v>2.877199200376293</v>
      </c>
      <c r="P365" s="115">
        <f>M365*60*1000</f>
        <v>619.8745112931205</v>
      </c>
      <c r="Q365" s="116">
        <f>P365*N365/1000</f>
        <v>172.63195202257756</v>
      </c>
    </row>
    <row r="366" spans="1:17" s="14" customFormat="1" ht="12.75" customHeight="1">
      <c r="A366" s="344"/>
      <c r="B366" s="117" t="s">
        <v>998</v>
      </c>
      <c r="C366" s="111" t="s">
        <v>982</v>
      </c>
      <c r="D366" s="112">
        <v>27</v>
      </c>
      <c r="E366" s="112">
        <v>1988</v>
      </c>
      <c r="F366" s="113">
        <v>21.84</v>
      </c>
      <c r="G366" s="113">
        <v>2.5</v>
      </c>
      <c r="H366" s="113">
        <v>4.32</v>
      </c>
      <c r="I366" s="113">
        <v>15.021</v>
      </c>
      <c r="J366" s="113">
        <v>1452</v>
      </c>
      <c r="K366" s="113">
        <v>15.021</v>
      </c>
      <c r="L366" s="113">
        <v>1452</v>
      </c>
      <c r="M366" s="114">
        <f>I366/L366</f>
        <v>0.01034504132231405</v>
      </c>
      <c r="N366" s="115">
        <v>221.8</v>
      </c>
      <c r="O366" s="115">
        <f>M366*N366</f>
        <v>2.2945301652892565</v>
      </c>
      <c r="P366" s="166">
        <f>M366*60*1000</f>
        <v>620.702479338843</v>
      </c>
      <c r="Q366" s="116">
        <f>O366*60</f>
        <v>137.67180991735538</v>
      </c>
    </row>
    <row r="367" spans="1:17" s="14" customFormat="1" ht="12.75" customHeight="1">
      <c r="A367" s="344"/>
      <c r="B367" s="117" t="s">
        <v>922</v>
      </c>
      <c r="C367" s="111" t="s">
        <v>905</v>
      </c>
      <c r="D367" s="112">
        <v>72</v>
      </c>
      <c r="E367" s="112">
        <v>1988</v>
      </c>
      <c r="F367" s="113">
        <v>55.7239</v>
      </c>
      <c r="G367" s="113">
        <v>9.4862</v>
      </c>
      <c r="H367" s="113">
        <v>7.17</v>
      </c>
      <c r="I367" s="113">
        <v>39.0677</v>
      </c>
      <c r="J367" s="113">
        <v>3772.61</v>
      </c>
      <c r="K367" s="113">
        <v>39.0676</v>
      </c>
      <c r="L367" s="113">
        <v>3772.61</v>
      </c>
      <c r="M367" s="114">
        <f>K367/L367</f>
        <v>0.010355589366512838</v>
      </c>
      <c r="N367" s="115">
        <v>256.368</v>
      </c>
      <c r="O367" s="115">
        <f>M367*N367</f>
        <v>2.654841734714163</v>
      </c>
      <c r="P367" s="115">
        <f>M367*60*1000</f>
        <v>621.3353619907703</v>
      </c>
      <c r="Q367" s="116">
        <f>P367*N367/1000</f>
        <v>159.29050408284976</v>
      </c>
    </row>
    <row r="368" spans="1:17" s="14" customFormat="1" ht="12.75" customHeight="1">
      <c r="A368" s="344"/>
      <c r="B368" s="110" t="s">
        <v>175</v>
      </c>
      <c r="C368" s="154" t="s">
        <v>537</v>
      </c>
      <c r="D368" s="112">
        <v>45</v>
      </c>
      <c r="E368" s="112">
        <v>1980</v>
      </c>
      <c r="F368" s="113">
        <v>35.9</v>
      </c>
      <c r="G368" s="113">
        <v>4.9</v>
      </c>
      <c r="H368" s="113">
        <v>7.2</v>
      </c>
      <c r="I368" s="113">
        <v>23.8</v>
      </c>
      <c r="J368" s="113">
        <v>2298.03</v>
      </c>
      <c r="K368" s="113">
        <v>23.8</v>
      </c>
      <c r="L368" s="113">
        <v>2298.03</v>
      </c>
      <c r="M368" s="114">
        <v>0.010356696822930944</v>
      </c>
      <c r="N368" s="115">
        <v>302.26</v>
      </c>
      <c r="O368" s="115">
        <v>3.130415181699107</v>
      </c>
      <c r="P368" s="115">
        <v>621.4018093758566</v>
      </c>
      <c r="Q368" s="116">
        <v>187.82491090194642</v>
      </c>
    </row>
    <row r="369" spans="1:17" s="14" customFormat="1" ht="12.75" customHeight="1">
      <c r="A369" s="344"/>
      <c r="B369" s="110" t="s">
        <v>383</v>
      </c>
      <c r="C369" s="155" t="s">
        <v>384</v>
      </c>
      <c r="D369" s="156">
        <v>14</v>
      </c>
      <c r="E369" s="156">
        <v>1981</v>
      </c>
      <c r="F369" s="113">
        <v>11.76</v>
      </c>
      <c r="G369" s="113">
        <v>1.6095</v>
      </c>
      <c r="H369" s="113">
        <v>2.08</v>
      </c>
      <c r="I369" s="113">
        <v>8.070497</v>
      </c>
      <c r="J369" s="113">
        <v>779.03</v>
      </c>
      <c r="K369" s="113">
        <v>8.070497</v>
      </c>
      <c r="L369" s="113">
        <v>779.03</v>
      </c>
      <c r="M369" s="114">
        <v>0.010359674210235805</v>
      </c>
      <c r="N369" s="115">
        <v>294.191</v>
      </c>
      <c r="O369" s="115">
        <v>3.0477229155834817</v>
      </c>
      <c r="P369" s="115">
        <v>621.5804526141483</v>
      </c>
      <c r="Q369" s="116">
        <v>182.86337493500886</v>
      </c>
    </row>
    <row r="370" spans="1:17" s="14" customFormat="1" ht="12.75" customHeight="1">
      <c r="A370" s="344"/>
      <c r="B370" s="110" t="s">
        <v>34</v>
      </c>
      <c r="C370" s="111" t="s">
        <v>31</v>
      </c>
      <c r="D370" s="112">
        <v>44</v>
      </c>
      <c r="E370" s="112">
        <v>1968</v>
      </c>
      <c r="F370" s="113">
        <v>36.93101</v>
      </c>
      <c r="G370" s="113">
        <v>3.028995</v>
      </c>
      <c r="H370" s="113">
        <v>7.84</v>
      </c>
      <c r="I370" s="113">
        <v>26.062015</v>
      </c>
      <c r="J370" s="113">
        <v>2515.7</v>
      </c>
      <c r="K370" s="113">
        <v>26.062015</v>
      </c>
      <c r="L370" s="113">
        <v>2515.7</v>
      </c>
      <c r="M370" s="114">
        <v>0.010359746790157809</v>
      </c>
      <c r="N370" s="115">
        <v>305.31</v>
      </c>
      <c r="O370" s="115">
        <v>3.1629342925030803</v>
      </c>
      <c r="P370" s="115">
        <v>621.5848074094686</v>
      </c>
      <c r="Q370" s="116">
        <v>189.77605755018485</v>
      </c>
    </row>
    <row r="371" spans="1:17" s="14" customFormat="1" ht="12.75" customHeight="1">
      <c r="A371" s="344"/>
      <c r="B371" s="110" t="s">
        <v>173</v>
      </c>
      <c r="C371" s="111" t="s">
        <v>141</v>
      </c>
      <c r="D371" s="112">
        <v>20</v>
      </c>
      <c r="E371" s="112">
        <v>1991</v>
      </c>
      <c r="F371" s="113">
        <v>17.382</v>
      </c>
      <c r="G371" s="113">
        <v>3.075167</v>
      </c>
      <c r="H371" s="113">
        <v>3.2</v>
      </c>
      <c r="I371" s="113">
        <v>11.106833</v>
      </c>
      <c r="J371" s="113">
        <v>1071.33</v>
      </c>
      <c r="K371" s="113">
        <v>11.106833</v>
      </c>
      <c r="L371" s="113">
        <v>1071.33</v>
      </c>
      <c r="M371" s="114">
        <v>0.010367331261142693</v>
      </c>
      <c r="N371" s="115">
        <v>266.28700000000003</v>
      </c>
      <c r="O371" s="115">
        <v>2.7606855395359045</v>
      </c>
      <c r="P371" s="115">
        <v>622.0398756685615</v>
      </c>
      <c r="Q371" s="116">
        <v>165.64113237215426</v>
      </c>
    </row>
    <row r="372" spans="1:17" s="14" customFormat="1" ht="12.75" customHeight="1">
      <c r="A372" s="344"/>
      <c r="B372" s="117" t="s">
        <v>760</v>
      </c>
      <c r="C372" s="111" t="s">
        <v>733</v>
      </c>
      <c r="D372" s="112">
        <v>40</v>
      </c>
      <c r="E372" s="112" t="s">
        <v>47</v>
      </c>
      <c r="F372" s="113">
        <v>32.47</v>
      </c>
      <c r="G372" s="113">
        <v>2.554</v>
      </c>
      <c r="H372" s="113">
        <v>6.32</v>
      </c>
      <c r="I372" s="113">
        <v>23.596</v>
      </c>
      <c r="J372" s="113">
        <v>2266.94</v>
      </c>
      <c r="K372" s="113">
        <v>23.596</v>
      </c>
      <c r="L372" s="113">
        <v>2266.94</v>
      </c>
      <c r="M372" s="114">
        <v>0.010408744827829585</v>
      </c>
      <c r="N372" s="115">
        <v>330.16</v>
      </c>
      <c r="O372" s="115">
        <v>3.436551192356216</v>
      </c>
      <c r="P372" s="115">
        <v>624.5246896697752</v>
      </c>
      <c r="Q372" s="116">
        <v>206.19307154137297</v>
      </c>
    </row>
    <row r="373" spans="1:17" s="14" customFormat="1" ht="12.75" customHeight="1">
      <c r="A373" s="344"/>
      <c r="B373" s="110" t="s">
        <v>301</v>
      </c>
      <c r="C373" s="157" t="s">
        <v>282</v>
      </c>
      <c r="D373" s="158">
        <v>23</v>
      </c>
      <c r="E373" s="158">
        <v>1991</v>
      </c>
      <c r="F373" s="159">
        <v>18.368</v>
      </c>
      <c r="G373" s="159">
        <v>1.989</v>
      </c>
      <c r="H373" s="159">
        <v>3.28</v>
      </c>
      <c r="I373" s="159">
        <v>13.099</v>
      </c>
      <c r="J373" s="159">
        <v>1244.82</v>
      </c>
      <c r="K373" s="159">
        <v>13.099</v>
      </c>
      <c r="L373" s="159">
        <v>1244.82</v>
      </c>
      <c r="M373" s="160">
        <v>0.010522806510178178</v>
      </c>
      <c r="N373" s="161">
        <v>291.357</v>
      </c>
      <c r="O373" s="161">
        <v>3.065893336385984</v>
      </c>
      <c r="P373" s="161">
        <v>631.3683906106908</v>
      </c>
      <c r="Q373" s="162">
        <v>183.95360018315907</v>
      </c>
    </row>
    <row r="374" spans="1:17" s="14" customFormat="1" ht="12.75" customHeight="1">
      <c r="A374" s="344"/>
      <c r="B374" s="110" t="s">
        <v>301</v>
      </c>
      <c r="C374" s="157" t="s">
        <v>283</v>
      </c>
      <c r="D374" s="158">
        <v>22</v>
      </c>
      <c r="E374" s="158">
        <v>1992</v>
      </c>
      <c r="F374" s="159">
        <v>19.056</v>
      </c>
      <c r="G374" s="159">
        <v>2.754</v>
      </c>
      <c r="H374" s="159">
        <v>3.52</v>
      </c>
      <c r="I374" s="159">
        <v>12.782</v>
      </c>
      <c r="J374" s="159">
        <v>1207.83</v>
      </c>
      <c r="K374" s="159">
        <v>12.782</v>
      </c>
      <c r="L374" s="159">
        <v>1207.83</v>
      </c>
      <c r="M374" s="160">
        <v>0.010582615103118817</v>
      </c>
      <c r="N374" s="161">
        <v>291.357</v>
      </c>
      <c r="O374" s="161">
        <v>3.0833189885993897</v>
      </c>
      <c r="P374" s="161">
        <v>634.9569061871291</v>
      </c>
      <c r="Q374" s="162">
        <v>184.9991393159634</v>
      </c>
    </row>
    <row r="375" spans="1:17" s="14" customFormat="1" ht="12.75" customHeight="1">
      <c r="A375" s="344"/>
      <c r="B375" s="110" t="s">
        <v>175</v>
      </c>
      <c r="C375" s="154" t="s">
        <v>532</v>
      </c>
      <c r="D375" s="112">
        <v>30</v>
      </c>
      <c r="E375" s="112">
        <v>1993</v>
      </c>
      <c r="F375" s="113">
        <v>24.9</v>
      </c>
      <c r="G375" s="113">
        <v>3.4</v>
      </c>
      <c r="H375" s="113">
        <v>4.6</v>
      </c>
      <c r="I375" s="113">
        <v>16.9</v>
      </c>
      <c r="J375" s="113">
        <v>1596.54</v>
      </c>
      <c r="K375" s="113">
        <v>16.9</v>
      </c>
      <c r="L375" s="113">
        <v>1596.54</v>
      </c>
      <c r="M375" s="114">
        <v>0.010585390907838199</v>
      </c>
      <c r="N375" s="115">
        <v>302.26</v>
      </c>
      <c r="O375" s="115">
        <v>3.199540255803174</v>
      </c>
      <c r="P375" s="115">
        <v>635.1234544702919</v>
      </c>
      <c r="Q375" s="116">
        <v>191.97241534819042</v>
      </c>
    </row>
    <row r="376" spans="1:17" s="14" customFormat="1" ht="12.75" customHeight="1">
      <c r="A376" s="344"/>
      <c r="B376" s="110" t="s">
        <v>412</v>
      </c>
      <c r="C376" s="148" t="s">
        <v>411</v>
      </c>
      <c r="D376" s="149">
        <v>10</v>
      </c>
      <c r="E376" s="149">
        <v>1959</v>
      </c>
      <c r="F376" s="150">
        <v>7.425</v>
      </c>
      <c r="G376" s="150">
        <v>0.773823</v>
      </c>
      <c r="H376" s="150">
        <v>1.92</v>
      </c>
      <c r="I376" s="150">
        <v>4.731176</v>
      </c>
      <c r="J376" s="150">
        <v>543.35</v>
      </c>
      <c r="K376" s="150">
        <v>4.731176</v>
      </c>
      <c r="L376" s="150">
        <v>446.8</v>
      </c>
      <c r="M376" s="151">
        <v>0.010589024171888986</v>
      </c>
      <c r="N376" s="152">
        <v>223.34100000000004</v>
      </c>
      <c r="O376" s="152">
        <v>2.3649632475738587</v>
      </c>
      <c r="P376" s="152">
        <v>635.3414503133392</v>
      </c>
      <c r="Q376" s="153">
        <v>141.89779485443154</v>
      </c>
    </row>
    <row r="377" spans="1:17" s="14" customFormat="1" ht="12.75" customHeight="1">
      <c r="A377" s="344"/>
      <c r="B377" s="117" t="s">
        <v>760</v>
      </c>
      <c r="C377" s="111" t="s">
        <v>734</v>
      </c>
      <c r="D377" s="112">
        <v>20</v>
      </c>
      <c r="E377" s="112" t="s">
        <v>47</v>
      </c>
      <c r="F377" s="113">
        <v>15.308</v>
      </c>
      <c r="G377" s="113">
        <v>1.352</v>
      </c>
      <c r="H377" s="113">
        <v>2.72</v>
      </c>
      <c r="I377" s="113">
        <v>11.236</v>
      </c>
      <c r="J377" s="113">
        <v>1057.54</v>
      </c>
      <c r="K377" s="113">
        <v>11.236</v>
      </c>
      <c r="L377" s="113">
        <v>1057.54</v>
      </c>
      <c r="M377" s="114">
        <v>0.010624657223367438</v>
      </c>
      <c r="N377" s="115">
        <v>330.16</v>
      </c>
      <c r="O377" s="115">
        <v>3.507836828866994</v>
      </c>
      <c r="P377" s="115">
        <v>637.4794334020463</v>
      </c>
      <c r="Q377" s="116">
        <v>210.47020973201964</v>
      </c>
    </row>
    <row r="378" spans="1:17" s="14" customFormat="1" ht="12.75" customHeight="1">
      <c r="A378" s="344"/>
      <c r="B378" s="110" t="s">
        <v>379</v>
      </c>
      <c r="C378" s="155" t="s">
        <v>373</v>
      </c>
      <c r="D378" s="156">
        <v>50</v>
      </c>
      <c r="E378" s="156">
        <v>1971</v>
      </c>
      <c r="F378" s="113">
        <v>46.7</v>
      </c>
      <c r="G378" s="113">
        <v>3.903593</v>
      </c>
      <c r="H378" s="113">
        <v>8</v>
      </c>
      <c r="I378" s="113">
        <v>34.796405</v>
      </c>
      <c r="J378" s="113">
        <v>2518.19</v>
      </c>
      <c r="K378" s="113">
        <v>34.796405</v>
      </c>
      <c r="L378" s="113">
        <v>3250.97</v>
      </c>
      <c r="M378" s="114">
        <v>0.01070339160312153</v>
      </c>
      <c r="N378" s="115">
        <v>286</v>
      </c>
      <c r="O378" s="115">
        <v>3.0611699984927574</v>
      </c>
      <c r="P378" s="115">
        <v>642.2034961872918</v>
      </c>
      <c r="Q378" s="116">
        <v>183.67019990956544</v>
      </c>
    </row>
    <row r="379" spans="1:17" s="14" customFormat="1" ht="12.75" customHeight="1">
      <c r="A379" s="344"/>
      <c r="B379" s="110" t="s">
        <v>490</v>
      </c>
      <c r="C379" s="124" t="s">
        <v>469</v>
      </c>
      <c r="D379" s="125">
        <v>60</v>
      </c>
      <c r="E379" s="125">
        <v>1968</v>
      </c>
      <c r="F379" s="113">
        <v>42.58</v>
      </c>
      <c r="G379" s="113">
        <v>3.757221</v>
      </c>
      <c r="H379" s="113">
        <v>9.6</v>
      </c>
      <c r="I379" s="113">
        <v>29.22278</v>
      </c>
      <c r="J379" s="113">
        <v>2726.22</v>
      </c>
      <c r="K379" s="113">
        <v>29.22278</v>
      </c>
      <c r="L379" s="113">
        <v>2726.22</v>
      </c>
      <c r="M379" s="114">
        <v>0.010719156927907507</v>
      </c>
      <c r="N379" s="115">
        <v>205.138</v>
      </c>
      <c r="O379" s="115">
        <v>2.19890641387709</v>
      </c>
      <c r="P379" s="115">
        <v>643.1494156744504</v>
      </c>
      <c r="Q379" s="116">
        <v>131.9343848326254</v>
      </c>
    </row>
    <row r="380" spans="1:17" s="14" customFormat="1" ht="12.75" customHeight="1">
      <c r="A380" s="344"/>
      <c r="B380" s="110" t="s">
        <v>175</v>
      </c>
      <c r="C380" s="154" t="s">
        <v>530</v>
      </c>
      <c r="D380" s="112">
        <v>49</v>
      </c>
      <c r="E380" s="112">
        <v>1974</v>
      </c>
      <c r="F380" s="113">
        <v>37.6</v>
      </c>
      <c r="G380" s="113">
        <v>5.2</v>
      </c>
      <c r="H380" s="113">
        <v>7.8</v>
      </c>
      <c r="I380" s="113">
        <v>24.6</v>
      </c>
      <c r="J380" s="113">
        <v>2550.08</v>
      </c>
      <c r="K380" s="113">
        <v>26.6</v>
      </c>
      <c r="L380" s="113">
        <v>2478.85</v>
      </c>
      <c r="M380" s="114">
        <v>0.010730782419266999</v>
      </c>
      <c r="N380" s="115">
        <v>302.26</v>
      </c>
      <c r="O380" s="115">
        <v>3.243486294047643</v>
      </c>
      <c r="P380" s="115">
        <v>643.84694515602</v>
      </c>
      <c r="Q380" s="116">
        <v>194.60917764285858</v>
      </c>
    </row>
    <row r="381" spans="1:17" s="14" customFormat="1" ht="12.75" customHeight="1">
      <c r="A381" s="344"/>
      <c r="B381" s="117" t="s">
        <v>760</v>
      </c>
      <c r="C381" s="111" t="s">
        <v>735</v>
      </c>
      <c r="D381" s="112">
        <v>24</v>
      </c>
      <c r="E381" s="112" t="s">
        <v>47</v>
      </c>
      <c r="F381" s="113">
        <v>16.586</v>
      </c>
      <c r="G381" s="113">
        <v>1.821</v>
      </c>
      <c r="H381" s="113">
        <v>3.198</v>
      </c>
      <c r="I381" s="113">
        <v>11.567</v>
      </c>
      <c r="J381" s="113">
        <v>1074.13</v>
      </c>
      <c r="K381" s="113">
        <v>11.567</v>
      </c>
      <c r="L381" s="113">
        <v>1074.13</v>
      </c>
      <c r="M381" s="114">
        <v>0.010768715146211352</v>
      </c>
      <c r="N381" s="115">
        <v>330.16</v>
      </c>
      <c r="O381" s="115">
        <v>3.5553989926731404</v>
      </c>
      <c r="P381" s="115">
        <v>646.1229087726811</v>
      </c>
      <c r="Q381" s="116">
        <v>213.3239395603884</v>
      </c>
    </row>
    <row r="382" spans="1:17" s="14" customFormat="1" ht="12.75" customHeight="1">
      <c r="A382" s="344"/>
      <c r="B382" s="117" t="s">
        <v>760</v>
      </c>
      <c r="C382" s="111" t="s">
        <v>736</v>
      </c>
      <c r="D382" s="112">
        <v>6</v>
      </c>
      <c r="E382" s="112" t="s">
        <v>47</v>
      </c>
      <c r="F382" s="113">
        <v>3.815</v>
      </c>
      <c r="G382" s="113">
        <v>0</v>
      </c>
      <c r="H382" s="113">
        <v>0</v>
      </c>
      <c r="I382" s="113">
        <v>3.815</v>
      </c>
      <c r="J382" s="113">
        <v>354.04</v>
      </c>
      <c r="K382" s="113">
        <v>3.815</v>
      </c>
      <c r="L382" s="113">
        <v>354.04</v>
      </c>
      <c r="M382" s="114">
        <v>0.01077561857417241</v>
      </c>
      <c r="N382" s="115">
        <v>330.16</v>
      </c>
      <c r="O382" s="115">
        <v>3.557678228448763</v>
      </c>
      <c r="P382" s="115">
        <v>646.5371144503446</v>
      </c>
      <c r="Q382" s="116">
        <v>213.46069370692578</v>
      </c>
    </row>
    <row r="383" spans="1:17" s="14" customFormat="1" ht="12.75" customHeight="1">
      <c r="A383" s="344"/>
      <c r="B383" s="117" t="s">
        <v>760</v>
      </c>
      <c r="C383" s="111" t="s">
        <v>737</v>
      </c>
      <c r="D383" s="112">
        <v>40</v>
      </c>
      <c r="E383" s="112" t="s">
        <v>47</v>
      </c>
      <c r="F383" s="113">
        <v>34.11</v>
      </c>
      <c r="G383" s="113">
        <v>3.635</v>
      </c>
      <c r="H383" s="113">
        <v>6.24</v>
      </c>
      <c r="I383" s="113">
        <v>24.235</v>
      </c>
      <c r="J383" s="113">
        <v>2248.6</v>
      </c>
      <c r="K383" s="113">
        <v>24.235</v>
      </c>
      <c r="L383" s="113">
        <v>2248.6</v>
      </c>
      <c r="M383" s="114">
        <v>0.01077781730854754</v>
      </c>
      <c r="N383" s="115">
        <v>330.16</v>
      </c>
      <c r="O383" s="115">
        <v>3.558404162590056</v>
      </c>
      <c r="P383" s="115">
        <v>646.6690385128524</v>
      </c>
      <c r="Q383" s="116">
        <v>213.50424975540335</v>
      </c>
    </row>
    <row r="384" spans="1:17" s="14" customFormat="1" ht="12.75" customHeight="1">
      <c r="A384" s="344"/>
      <c r="B384" s="117" t="s">
        <v>922</v>
      </c>
      <c r="C384" s="111" t="s">
        <v>906</v>
      </c>
      <c r="D384" s="112">
        <v>36</v>
      </c>
      <c r="E384" s="112">
        <v>1987</v>
      </c>
      <c r="F384" s="113">
        <v>32.6622</v>
      </c>
      <c r="G384" s="113">
        <v>5.1263</v>
      </c>
      <c r="H384" s="113">
        <v>3.6</v>
      </c>
      <c r="I384" s="113">
        <v>23.9359</v>
      </c>
      <c r="J384" s="113">
        <v>2215.19</v>
      </c>
      <c r="K384" s="113">
        <v>23.936</v>
      </c>
      <c r="L384" s="113">
        <v>2215.19</v>
      </c>
      <c r="M384" s="114">
        <f>K384/L384</f>
        <v>0.010805393668263219</v>
      </c>
      <c r="N384" s="115">
        <v>256.368</v>
      </c>
      <c r="O384" s="115">
        <f>M384*N384</f>
        <v>2.770157163945305</v>
      </c>
      <c r="P384" s="115">
        <f>M384*60*1000</f>
        <v>648.3236200957931</v>
      </c>
      <c r="Q384" s="116">
        <f>P384*N384/1000</f>
        <v>166.20942983671827</v>
      </c>
    </row>
    <row r="385" spans="1:17" s="14" customFormat="1" ht="12.75" customHeight="1">
      <c r="A385" s="344"/>
      <c r="B385" s="117" t="s">
        <v>719</v>
      </c>
      <c r="C385" s="111" t="s">
        <v>698</v>
      </c>
      <c r="D385" s="112">
        <v>20</v>
      </c>
      <c r="E385" s="112" t="s">
        <v>47</v>
      </c>
      <c r="F385" s="113">
        <v>16.17</v>
      </c>
      <c r="G385" s="113">
        <v>1.59</v>
      </c>
      <c r="H385" s="113">
        <v>3.16</v>
      </c>
      <c r="I385" s="113">
        <v>11.42</v>
      </c>
      <c r="J385" s="113">
        <v>1055.4</v>
      </c>
      <c r="K385" s="113">
        <v>11.42</v>
      </c>
      <c r="L385" s="113">
        <v>1055.4</v>
      </c>
      <c r="M385" s="144">
        <v>0.010820541974606784</v>
      </c>
      <c r="N385" s="145">
        <v>200.8</v>
      </c>
      <c r="O385" s="146">
        <v>2.1727648285010424</v>
      </c>
      <c r="P385" s="146">
        <v>649.2325184764071</v>
      </c>
      <c r="Q385" s="147">
        <v>130.36588971006256</v>
      </c>
    </row>
    <row r="386" spans="1:17" s="14" customFormat="1" ht="12.75" customHeight="1">
      <c r="A386" s="344"/>
      <c r="B386" s="110" t="s">
        <v>278</v>
      </c>
      <c r="C386" s="118" t="s">
        <v>270</v>
      </c>
      <c r="D386" s="119">
        <v>21</v>
      </c>
      <c r="E386" s="119">
        <v>1992</v>
      </c>
      <c r="F386" s="120">
        <v>17.8038</v>
      </c>
      <c r="G386" s="120">
        <v>2.942212</v>
      </c>
      <c r="H386" s="120">
        <v>3.2</v>
      </c>
      <c r="I386" s="120">
        <v>11.661588</v>
      </c>
      <c r="J386" s="120">
        <v>1077.7</v>
      </c>
      <c r="K386" s="120">
        <v>11.661588</v>
      </c>
      <c r="L386" s="120">
        <v>1077.7</v>
      </c>
      <c r="M386" s="121">
        <v>0.01082081098635984</v>
      </c>
      <c r="N386" s="122">
        <v>281.002</v>
      </c>
      <c r="O386" s="122">
        <v>3.040669528789088</v>
      </c>
      <c r="P386" s="122">
        <v>649.2486591815904</v>
      </c>
      <c r="Q386" s="123">
        <v>182.44017172734527</v>
      </c>
    </row>
    <row r="387" spans="1:17" s="14" customFormat="1" ht="12.75" customHeight="1">
      <c r="A387" s="344"/>
      <c r="B387" s="110" t="s">
        <v>173</v>
      </c>
      <c r="C387" s="111" t="s">
        <v>142</v>
      </c>
      <c r="D387" s="112">
        <v>40</v>
      </c>
      <c r="E387" s="112">
        <v>1983</v>
      </c>
      <c r="F387" s="113">
        <v>35.331</v>
      </c>
      <c r="G387" s="113">
        <v>5.257313</v>
      </c>
      <c r="H387" s="113">
        <v>6.4</v>
      </c>
      <c r="I387" s="113">
        <v>23.673689</v>
      </c>
      <c r="J387" s="113">
        <v>2186.72</v>
      </c>
      <c r="K387" s="113">
        <v>23.673689</v>
      </c>
      <c r="L387" s="113">
        <v>2186.72</v>
      </c>
      <c r="M387" s="114">
        <v>0.010826118112972856</v>
      </c>
      <c r="N387" s="115">
        <v>266.28700000000003</v>
      </c>
      <c r="O387" s="115">
        <v>2.8828545139492032</v>
      </c>
      <c r="P387" s="115">
        <v>649.5670867783714</v>
      </c>
      <c r="Q387" s="116">
        <v>172.97127083695221</v>
      </c>
    </row>
    <row r="388" spans="1:17" s="14" customFormat="1" ht="12.75" customHeight="1">
      <c r="A388" s="344"/>
      <c r="B388" s="117" t="s">
        <v>760</v>
      </c>
      <c r="C388" s="111" t="s">
        <v>738</v>
      </c>
      <c r="D388" s="112">
        <v>20</v>
      </c>
      <c r="E388" s="112" t="s">
        <v>47</v>
      </c>
      <c r="F388" s="113">
        <v>18.398</v>
      </c>
      <c r="G388" s="113">
        <v>2.096</v>
      </c>
      <c r="H388" s="113">
        <v>3.2</v>
      </c>
      <c r="I388" s="113">
        <v>13.102</v>
      </c>
      <c r="J388" s="113">
        <v>1210.09</v>
      </c>
      <c r="K388" s="113">
        <v>13.102</v>
      </c>
      <c r="L388" s="113">
        <v>1210.09</v>
      </c>
      <c r="M388" s="114">
        <v>0.01082729383764844</v>
      </c>
      <c r="N388" s="115">
        <v>330.16</v>
      </c>
      <c r="O388" s="115">
        <v>3.5747393334380093</v>
      </c>
      <c r="P388" s="115">
        <v>649.6376302589064</v>
      </c>
      <c r="Q388" s="116">
        <v>214.48436000628053</v>
      </c>
    </row>
    <row r="389" spans="1:17" s="14" customFormat="1" ht="12.75" customHeight="1">
      <c r="A389" s="344"/>
      <c r="B389" s="117" t="s">
        <v>719</v>
      </c>
      <c r="C389" s="111" t="s">
        <v>699</v>
      </c>
      <c r="D389" s="112">
        <v>80</v>
      </c>
      <c r="E389" s="112" t="s">
        <v>47</v>
      </c>
      <c r="F389" s="113">
        <v>59.800000000000004</v>
      </c>
      <c r="G389" s="113">
        <v>4.74</v>
      </c>
      <c r="H389" s="113">
        <v>12.47</v>
      </c>
      <c r="I389" s="113">
        <v>42.59</v>
      </c>
      <c r="J389" s="113">
        <v>3898.3</v>
      </c>
      <c r="K389" s="113">
        <v>37.24</v>
      </c>
      <c r="L389" s="113">
        <v>3435.94</v>
      </c>
      <c r="M389" s="144">
        <v>0.010838373196272346</v>
      </c>
      <c r="N389" s="145">
        <v>200.8</v>
      </c>
      <c r="O389" s="146">
        <v>2.176345337811487</v>
      </c>
      <c r="P389" s="146">
        <v>650.3023917763408</v>
      </c>
      <c r="Q389" s="147">
        <v>130.58072026868922</v>
      </c>
    </row>
    <row r="390" spans="1:17" s="14" customFormat="1" ht="12.75" customHeight="1">
      <c r="A390" s="344"/>
      <c r="B390" s="110" t="s">
        <v>490</v>
      </c>
      <c r="C390" s="111" t="s">
        <v>475</v>
      </c>
      <c r="D390" s="112">
        <v>60</v>
      </c>
      <c r="E390" s="112">
        <v>1974</v>
      </c>
      <c r="F390" s="113">
        <v>48.34</v>
      </c>
      <c r="G390" s="113">
        <v>4.93029</v>
      </c>
      <c r="H390" s="113">
        <v>9.6</v>
      </c>
      <c r="I390" s="113">
        <v>33.80971</v>
      </c>
      <c r="J390" s="113">
        <v>3118.24</v>
      </c>
      <c r="K390" s="113">
        <v>33.80971</v>
      </c>
      <c r="L390" s="113">
        <v>3118.24</v>
      </c>
      <c r="M390" s="114">
        <v>0.010842561829750116</v>
      </c>
      <c r="N390" s="115">
        <v>205.138</v>
      </c>
      <c r="O390" s="115">
        <v>2.2242214486312797</v>
      </c>
      <c r="P390" s="115">
        <v>650.553709785007</v>
      </c>
      <c r="Q390" s="116">
        <v>133.45328691787677</v>
      </c>
    </row>
    <row r="391" spans="1:17" s="14" customFormat="1" ht="12.75" customHeight="1">
      <c r="A391" s="344"/>
      <c r="B391" s="117" t="s">
        <v>760</v>
      </c>
      <c r="C391" s="111" t="s">
        <v>739</v>
      </c>
      <c r="D391" s="112">
        <v>30</v>
      </c>
      <c r="E391" s="112" t="s">
        <v>47</v>
      </c>
      <c r="F391" s="113">
        <v>24.99</v>
      </c>
      <c r="G391" s="113">
        <v>2.929</v>
      </c>
      <c r="H391" s="113">
        <v>4.8</v>
      </c>
      <c r="I391" s="113">
        <v>17.261</v>
      </c>
      <c r="J391" s="113">
        <v>1590.56</v>
      </c>
      <c r="K391" s="113">
        <v>17.261</v>
      </c>
      <c r="L391" s="113">
        <v>1590.56</v>
      </c>
      <c r="M391" s="114">
        <v>0.01085215270093552</v>
      </c>
      <c r="N391" s="115">
        <v>330.16</v>
      </c>
      <c r="O391" s="115">
        <v>3.5829467357408715</v>
      </c>
      <c r="P391" s="115">
        <v>651.1291620561312</v>
      </c>
      <c r="Q391" s="116">
        <v>214.9768041444523</v>
      </c>
    </row>
    <row r="392" spans="1:17" s="14" customFormat="1" ht="12.75" customHeight="1">
      <c r="A392" s="344"/>
      <c r="B392" s="110" t="s">
        <v>116</v>
      </c>
      <c r="C392" s="124" t="s">
        <v>491</v>
      </c>
      <c r="D392" s="125">
        <v>45</v>
      </c>
      <c r="E392" s="125">
        <v>1973</v>
      </c>
      <c r="F392" s="113">
        <v>36.233000000000004</v>
      </c>
      <c r="G392" s="113">
        <v>4.02116</v>
      </c>
      <c r="H392" s="113">
        <v>7.2</v>
      </c>
      <c r="I392" s="113">
        <v>25.01184</v>
      </c>
      <c r="J392" s="113">
        <v>2304.2000000000003</v>
      </c>
      <c r="K392" s="113">
        <v>25.01184</v>
      </c>
      <c r="L392" s="113">
        <v>2304.2000000000003</v>
      </c>
      <c r="M392" s="114">
        <v>0.010854891068483637</v>
      </c>
      <c r="N392" s="115">
        <v>207.536</v>
      </c>
      <c r="O392" s="115">
        <v>2.25278067278882</v>
      </c>
      <c r="P392" s="115">
        <v>651.2934641090183</v>
      </c>
      <c r="Q392" s="116">
        <v>135.16684036732923</v>
      </c>
    </row>
    <row r="393" spans="1:17" s="14" customFormat="1" ht="12.75" customHeight="1">
      <c r="A393" s="344"/>
      <c r="B393" s="110" t="s">
        <v>41</v>
      </c>
      <c r="C393" s="167" t="s">
        <v>644</v>
      </c>
      <c r="D393" s="112">
        <v>40</v>
      </c>
      <c r="E393" s="112" t="s">
        <v>643</v>
      </c>
      <c r="F393" s="113">
        <v>35.608</v>
      </c>
      <c r="G393" s="113">
        <v>4.537</v>
      </c>
      <c r="H393" s="113">
        <v>6.4</v>
      </c>
      <c r="I393" s="113">
        <v>24.671</v>
      </c>
      <c r="J393" s="113"/>
      <c r="K393" s="113">
        <v>24.671</v>
      </c>
      <c r="L393" s="113">
        <v>2272.52</v>
      </c>
      <c r="M393" s="114">
        <v>0.010856230088184041</v>
      </c>
      <c r="N393" s="115">
        <v>231.73</v>
      </c>
      <c r="O393" s="115">
        <v>2.5157141983348876</v>
      </c>
      <c r="P393" s="115">
        <v>651.3738052910425</v>
      </c>
      <c r="Q393" s="116">
        <v>150.94285190009325</v>
      </c>
    </row>
    <row r="394" spans="1:17" s="14" customFormat="1" ht="12.75" customHeight="1">
      <c r="A394" s="344"/>
      <c r="B394" s="110" t="s">
        <v>301</v>
      </c>
      <c r="C394" s="157" t="s">
        <v>284</v>
      </c>
      <c r="D394" s="158">
        <v>55</v>
      </c>
      <c r="E394" s="158">
        <v>1970</v>
      </c>
      <c r="F394" s="159">
        <v>40.631</v>
      </c>
      <c r="G394" s="159">
        <v>4.08</v>
      </c>
      <c r="H394" s="159">
        <v>8.8</v>
      </c>
      <c r="I394" s="159">
        <v>27.750998</v>
      </c>
      <c r="J394" s="159">
        <v>2534.57</v>
      </c>
      <c r="K394" s="159">
        <v>27.750998</v>
      </c>
      <c r="L394" s="159">
        <v>2534.57</v>
      </c>
      <c r="M394" s="160">
        <v>0.010948996476719916</v>
      </c>
      <c r="N394" s="161">
        <v>291.357</v>
      </c>
      <c r="O394" s="161">
        <v>3.1900667664676847</v>
      </c>
      <c r="P394" s="161">
        <v>656.9397886031949</v>
      </c>
      <c r="Q394" s="162">
        <v>191.40400598806107</v>
      </c>
    </row>
    <row r="395" spans="1:17" s="14" customFormat="1" ht="12.75" customHeight="1">
      <c r="A395" s="344"/>
      <c r="B395" s="110" t="s">
        <v>89</v>
      </c>
      <c r="C395" s="124" t="s">
        <v>521</v>
      </c>
      <c r="D395" s="125">
        <v>20</v>
      </c>
      <c r="E395" s="125">
        <v>1997</v>
      </c>
      <c r="F395" s="126">
        <v>17.7</v>
      </c>
      <c r="G395" s="126">
        <v>1.5</v>
      </c>
      <c r="H395" s="126">
        <v>3.2</v>
      </c>
      <c r="I395" s="126">
        <v>13</v>
      </c>
      <c r="J395" s="126">
        <v>1186.4</v>
      </c>
      <c r="K395" s="126">
        <v>13</v>
      </c>
      <c r="L395" s="126">
        <v>1186.4</v>
      </c>
      <c r="M395" s="127">
        <v>0.010957518543492918</v>
      </c>
      <c r="N395" s="128">
        <v>223.8</v>
      </c>
      <c r="O395" s="128">
        <v>2.452292650033715</v>
      </c>
      <c r="P395" s="128">
        <v>657.4511126095751</v>
      </c>
      <c r="Q395" s="116">
        <v>147.13755900202293</v>
      </c>
    </row>
    <row r="396" spans="1:17" s="14" customFormat="1" ht="12.75" customHeight="1">
      <c r="A396" s="344"/>
      <c r="B396" s="110" t="s">
        <v>116</v>
      </c>
      <c r="C396" s="124" t="s">
        <v>492</v>
      </c>
      <c r="D396" s="125">
        <v>45</v>
      </c>
      <c r="E396" s="125">
        <v>1987</v>
      </c>
      <c r="F396" s="113">
        <v>35.741005</v>
      </c>
      <c r="G396" s="113">
        <v>2.96153</v>
      </c>
      <c r="H396" s="113">
        <v>7.2</v>
      </c>
      <c r="I396" s="113">
        <v>25.579475</v>
      </c>
      <c r="J396" s="113">
        <v>2331.75</v>
      </c>
      <c r="K396" s="113">
        <v>25.579475</v>
      </c>
      <c r="L396" s="113">
        <v>2331.75</v>
      </c>
      <c r="M396" s="114">
        <v>0.01097007612308352</v>
      </c>
      <c r="N396" s="115">
        <v>207.536</v>
      </c>
      <c r="O396" s="115">
        <v>2.276685718280261</v>
      </c>
      <c r="P396" s="115">
        <v>658.2045673850112</v>
      </c>
      <c r="Q396" s="116">
        <v>136.6011430968157</v>
      </c>
    </row>
    <row r="397" spans="1:17" s="14" customFormat="1" ht="12.75" customHeight="1">
      <c r="A397" s="344"/>
      <c r="B397" s="110" t="s">
        <v>116</v>
      </c>
      <c r="C397" s="111" t="s">
        <v>493</v>
      </c>
      <c r="D397" s="112">
        <v>40</v>
      </c>
      <c r="E397" s="112">
        <v>1993</v>
      </c>
      <c r="F397" s="113">
        <v>35.882002</v>
      </c>
      <c r="G397" s="113">
        <v>4.67324</v>
      </c>
      <c r="H397" s="113">
        <v>6.4</v>
      </c>
      <c r="I397" s="113">
        <v>24.808762</v>
      </c>
      <c r="J397" s="113">
        <v>2261.39</v>
      </c>
      <c r="K397" s="113">
        <v>24.808762</v>
      </c>
      <c r="L397" s="113">
        <v>2261.39</v>
      </c>
      <c r="M397" s="114">
        <v>0.010970580925890714</v>
      </c>
      <c r="N397" s="115">
        <v>207.536</v>
      </c>
      <c r="O397" s="115">
        <v>2.276790483035655</v>
      </c>
      <c r="P397" s="115">
        <v>658.2348555534428</v>
      </c>
      <c r="Q397" s="116">
        <v>136.6074289821393</v>
      </c>
    </row>
    <row r="398" spans="1:17" s="14" customFormat="1" ht="12.75" customHeight="1">
      <c r="A398" s="344"/>
      <c r="B398" s="110" t="s">
        <v>116</v>
      </c>
      <c r="C398" s="111" t="s">
        <v>494</v>
      </c>
      <c r="D398" s="112">
        <v>77</v>
      </c>
      <c r="E398" s="112">
        <v>1973</v>
      </c>
      <c r="F398" s="113">
        <v>62.637996</v>
      </c>
      <c r="G398" s="113">
        <v>6.57514</v>
      </c>
      <c r="H398" s="113">
        <v>12</v>
      </c>
      <c r="I398" s="113">
        <v>44.062856</v>
      </c>
      <c r="J398" s="113">
        <v>4007.78</v>
      </c>
      <c r="K398" s="113">
        <v>44.062856</v>
      </c>
      <c r="L398" s="113">
        <v>4007.78</v>
      </c>
      <c r="M398" s="114">
        <v>0.010994330028095353</v>
      </c>
      <c r="N398" s="115">
        <v>207.536</v>
      </c>
      <c r="O398" s="115">
        <v>2.281719276710797</v>
      </c>
      <c r="P398" s="115">
        <v>659.6598016857212</v>
      </c>
      <c r="Q398" s="116">
        <v>136.9031566026478</v>
      </c>
    </row>
    <row r="399" spans="1:17" s="14" customFormat="1" ht="12.75" customHeight="1">
      <c r="A399" s="344"/>
      <c r="B399" s="110" t="s">
        <v>301</v>
      </c>
      <c r="C399" s="157" t="s">
        <v>285</v>
      </c>
      <c r="D399" s="158">
        <v>22</v>
      </c>
      <c r="E399" s="158">
        <v>1992</v>
      </c>
      <c r="F399" s="159">
        <v>18.192</v>
      </c>
      <c r="G399" s="159">
        <v>1.909134</v>
      </c>
      <c r="H399" s="159">
        <v>3.52</v>
      </c>
      <c r="I399" s="159">
        <v>12.762864</v>
      </c>
      <c r="J399" s="159">
        <v>1158.38</v>
      </c>
      <c r="K399" s="159">
        <v>12.762864</v>
      </c>
      <c r="L399" s="159">
        <v>1158.38</v>
      </c>
      <c r="M399" s="160">
        <v>0.011017855971270222</v>
      </c>
      <c r="N399" s="161">
        <v>291.357</v>
      </c>
      <c r="O399" s="161">
        <v>3.2101294622213783</v>
      </c>
      <c r="P399" s="161">
        <v>661.0713582762133</v>
      </c>
      <c r="Q399" s="162">
        <v>192.6077677332827</v>
      </c>
    </row>
    <row r="400" spans="1:17" s="14" customFormat="1" ht="12.75" customHeight="1">
      <c r="A400" s="344"/>
      <c r="B400" s="110" t="s">
        <v>116</v>
      </c>
      <c r="C400" s="111" t="s">
        <v>495</v>
      </c>
      <c r="D400" s="112">
        <v>45</v>
      </c>
      <c r="E400" s="112">
        <v>1975</v>
      </c>
      <c r="F400" s="113">
        <v>35.387</v>
      </c>
      <c r="G400" s="113">
        <v>2.717</v>
      </c>
      <c r="H400" s="113">
        <v>7.2</v>
      </c>
      <c r="I400" s="113">
        <v>25.47</v>
      </c>
      <c r="J400" s="113">
        <v>2311.28</v>
      </c>
      <c r="K400" s="113">
        <v>25.47</v>
      </c>
      <c r="L400" s="113">
        <v>2311.28</v>
      </c>
      <c r="M400" s="114">
        <v>0.01101986777889308</v>
      </c>
      <c r="N400" s="115">
        <v>207.536</v>
      </c>
      <c r="O400" s="115">
        <v>2.2870192793603543</v>
      </c>
      <c r="P400" s="115">
        <v>661.1920667335847</v>
      </c>
      <c r="Q400" s="116">
        <v>137.22115676162124</v>
      </c>
    </row>
    <row r="401" spans="1:17" s="14" customFormat="1" ht="12.75" customHeight="1">
      <c r="A401" s="344"/>
      <c r="B401" s="110" t="s">
        <v>116</v>
      </c>
      <c r="C401" s="111" t="s">
        <v>496</v>
      </c>
      <c r="D401" s="112">
        <v>45</v>
      </c>
      <c r="E401" s="112">
        <v>1973</v>
      </c>
      <c r="F401" s="113">
        <v>33.498998</v>
      </c>
      <c r="G401" s="113">
        <v>5.65136</v>
      </c>
      <c r="H401" s="113">
        <v>7.2</v>
      </c>
      <c r="I401" s="113">
        <v>20.647638</v>
      </c>
      <c r="J401" s="113">
        <v>1873.1</v>
      </c>
      <c r="K401" s="113">
        <v>20.647638</v>
      </c>
      <c r="L401" s="113">
        <v>1873.1</v>
      </c>
      <c r="M401" s="114">
        <v>0.011023243820404677</v>
      </c>
      <c r="N401" s="115">
        <v>207.536</v>
      </c>
      <c r="O401" s="115">
        <v>2.287719929511505</v>
      </c>
      <c r="P401" s="115">
        <v>661.3946292242806</v>
      </c>
      <c r="Q401" s="116">
        <v>137.26319577069032</v>
      </c>
    </row>
    <row r="402" spans="1:17" s="14" customFormat="1" ht="12.75" customHeight="1">
      <c r="A402" s="344"/>
      <c r="B402" s="110" t="s">
        <v>34</v>
      </c>
      <c r="C402" s="111" t="s">
        <v>33</v>
      </c>
      <c r="D402" s="112">
        <v>22</v>
      </c>
      <c r="E402" s="112">
        <v>1987</v>
      </c>
      <c r="F402" s="113">
        <v>17.042004</v>
      </c>
      <c r="G402" s="113">
        <v>1.712238</v>
      </c>
      <c r="H402" s="113">
        <v>3.4</v>
      </c>
      <c r="I402" s="113">
        <v>11.929766</v>
      </c>
      <c r="J402" s="113">
        <v>1081.6</v>
      </c>
      <c r="K402" s="113">
        <v>11.929766</v>
      </c>
      <c r="L402" s="113">
        <v>1081.6</v>
      </c>
      <c r="M402" s="114">
        <v>0.01102973927514793</v>
      </c>
      <c r="N402" s="115">
        <v>305.31</v>
      </c>
      <c r="O402" s="115">
        <v>3.3674896980954148</v>
      </c>
      <c r="P402" s="115">
        <v>661.7843565088758</v>
      </c>
      <c r="Q402" s="116">
        <v>202.04938188572487</v>
      </c>
    </row>
    <row r="403" spans="1:17" s="14" customFormat="1" ht="12.75" customHeight="1">
      <c r="A403" s="344"/>
      <c r="B403" s="110" t="s">
        <v>34</v>
      </c>
      <c r="C403" s="111" t="s">
        <v>212</v>
      </c>
      <c r="D403" s="112">
        <v>22</v>
      </c>
      <c r="E403" s="112">
        <v>1985</v>
      </c>
      <c r="F403" s="113">
        <v>19.003006</v>
      </c>
      <c r="G403" s="113">
        <v>2.830702</v>
      </c>
      <c r="H403" s="113">
        <v>3.74</v>
      </c>
      <c r="I403" s="113">
        <v>12.432304</v>
      </c>
      <c r="J403" s="113">
        <v>1124.8</v>
      </c>
      <c r="K403" s="113">
        <v>12.432304</v>
      </c>
      <c r="L403" s="113">
        <v>1124.8</v>
      </c>
      <c r="M403" s="114">
        <v>0.01105290184921764</v>
      </c>
      <c r="N403" s="115">
        <v>305.31</v>
      </c>
      <c r="O403" s="115">
        <v>3.3745614635846373</v>
      </c>
      <c r="P403" s="115">
        <v>663.1741109530583</v>
      </c>
      <c r="Q403" s="116">
        <v>202.47368781507822</v>
      </c>
    </row>
    <row r="404" spans="1:17" s="14" customFormat="1" ht="12.75" customHeight="1">
      <c r="A404" s="344"/>
      <c r="B404" s="110" t="s">
        <v>116</v>
      </c>
      <c r="C404" s="111" t="s">
        <v>497</v>
      </c>
      <c r="D404" s="112">
        <v>32</v>
      </c>
      <c r="E404" s="112">
        <v>1964</v>
      </c>
      <c r="F404" s="113">
        <v>21.298000000000002</v>
      </c>
      <c r="G404" s="113">
        <v>2.68983</v>
      </c>
      <c r="H404" s="113">
        <v>5.12</v>
      </c>
      <c r="I404" s="113">
        <v>13.48817</v>
      </c>
      <c r="J404" s="113">
        <v>1219.69</v>
      </c>
      <c r="K404" s="113">
        <v>13.48817</v>
      </c>
      <c r="L404" s="113">
        <v>1219.69</v>
      </c>
      <c r="M404" s="114">
        <v>0.011058687043429067</v>
      </c>
      <c r="N404" s="115">
        <v>207.536</v>
      </c>
      <c r="O404" s="115">
        <v>2.295075674245095</v>
      </c>
      <c r="P404" s="115">
        <v>663.521222605744</v>
      </c>
      <c r="Q404" s="116">
        <v>137.7045404547057</v>
      </c>
    </row>
    <row r="405" spans="1:17" s="14" customFormat="1" ht="12.75" customHeight="1">
      <c r="A405" s="344"/>
      <c r="B405" s="110" t="s">
        <v>116</v>
      </c>
      <c r="C405" s="111" t="s">
        <v>498</v>
      </c>
      <c r="D405" s="112">
        <v>40</v>
      </c>
      <c r="E405" s="112">
        <v>1994</v>
      </c>
      <c r="F405" s="113">
        <v>35.843998</v>
      </c>
      <c r="G405" s="113">
        <v>4.738828</v>
      </c>
      <c r="H405" s="113">
        <v>6.4</v>
      </c>
      <c r="I405" s="113">
        <v>24.70517</v>
      </c>
      <c r="J405" s="113">
        <v>2220.04</v>
      </c>
      <c r="K405" s="113">
        <v>24.70517</v>
      </c>
      <c r="L405" s="113">
        <v>2220.04</v>
      </c>
      <c r="M405" s="114">
        <v>0.01112825444586584</v>
      </c>
      <c r="N405" s="115">
        <v>207.536</v>
      </c>
      <c r="O405" s="115">
        <v>2.309513414677213</v>
      </c>
      <c r="P405" s="115">
        <v>667.6952667519504</v>
      </c>
      <c r="Q405" s="116">
        <v>138.57080488063278</v>
      </c>
    </row>
    <row r="406" spans="1:17" s="14" customFormat="1" ht="12.75" customHeight="1">
      <c r="A406" s="344"/>
      <c r="B406" s="110" t="s">
        <v>116</v>
      </c>
      <c r="C406" s="111" t="s">
        <v>499</v>
      </c>
      <c r="D406" s="112">
        <v>14</v>
      </c>
      <c r="E406" s="112">
        <v>1992</v>
      </c>
      <c r="F406" s="113">
        <v>11.061999</v>
      </c>
      <c r="G406" s="113">
        <v>0.97812</v>
      </c>
      <c r="H406" s="113">
        <v>2.013</v>
      </c>
      <c r="I406" s="113">
        <v>8.070879</v>
      </c>
      <c r="J406" s="113">
        <v>723.9</v>
      </c>
      <c r="K406" s="113">
        <v>8.070879</v>
      </c>
      <c r="L406" s="113">
        <v>723.9</v>
      </c>
      <c r="M406" s="114">
        <v>0.01114916286779942</v>
      </c>
      <c r="N406" s="115">
        <v>207.536</v>
      </c>
      <c r="O406" s="115">
        <v>2.3138526649316202</v>
      </c>
      <c r="P406" s="115">
        <v>668.9497720679651</v>
      </c>
      <c r="Q406" s="116">
        <v>138.8311598958972</v>
      </c>
    </row>
    <row r="407" spans="1:17" s="14" customFormat="1" ht="12.75" customHeight="1">
      <c r="A407" s="344"/>
      <c r="B407" s="110" t="s">
        <v>41</v>
      </c>
      <c r="C407" s="167" t="s">
        <v>650</v>
      </c>
      <c r="D407" s="112">
        <v>25</v>
      </c>
      <c r="E407" s="112" t="s">
        <v>643</v>
      </c>
      <c r="F407" s="113">
        <v>21.967000000000002</v>
      </c>
      <c r="G407" s="113">
        <v>2.901</v>
      </c>
      <c r="H407" s="113">
        <v>4</v>
      </c>
      <c r="I407" s="113">
        <v>15.066</v>
      </c>
      <c r="J407" s="113"/>
      <c r="K407" s="113">
        <v>15.066</v>
      </c>
      <c r="L407" s="113">
        <v>1349.82</v>
      </c>
      <c r="M407" s="114">
        <v>0.011161488198426458</v>
      </c>
      <c r="N407" s="115">
        <v>231.73</v>
      </c>
      <c r="O407" s="115">
        <v>2.586451660221363</v>
      </c>
      <c r="P407" s="115">
        <v>669.6892919055874</v>
      </c>
      <c r="Q407" s="116">
        <v>155.18709961328176</v>
      </c>
    </row>
    <row r="408" spans="1:17" s="14" customFormat="1" ht="12.75" customHeight="1">
      <c r="A408" s="344"/>
      <c r="B408" s="110" t="s">
        <v>331</v>
      </c>
      <c r="C408" s="135" t="s">
        <v>312</v>
      </c>
      <c r="D408" s="136">
        <v>40</v>
      </c>
      <c r="E408" s="136">
        <v>1985</v>
      </c>
      <c r="F408" s="120">
        <v>36.555</v>
      </c>
      <c r="G408" s="120">
        <v>4.59306</v>
      </c>
      <c r="H408" s="120">
        <v>6.4</v>
      </c>
      <c r="I408" s="120">
        <v>25.561936</v>
      </c>
      <c r="J408" s="120">
        <v>2285.42</v>
      </c>
      <c r="K408" s="120">
        <v>25.561936</v>
      </c>
      <c r="L408" s="120">
        <v>2285.42</v>
      </c>
      <c r="M408" s="121">
        <v>0.01118478704133157</v>
      </c>
      <c r="N408" s="122">
        <v>305.636</v>
      </c>
      <c r="O408" s="122">
        <v>3.418473572164416</v>
      </c>
      <c r="P408" s="122">
        <v>671.0872224798942</v>
      </c>
      <c r="Q408" s="123">
        <v>205.10841432986496</v>
      </c>
    </row>
    <row r="409" spans="1:17" s="14" customFormat="1" ht="12.75" customHeight="1">
      <c r="A409" s="344"/>
      <c r="B409" s="117" t="s">
        <v>950</v>
      </c>
      <c r="C409" s="111" t="s">
        <v>933</v>
      </c>
      <c r="D409" s="112">
        <v>40</v>
      </c>
      <c r="E409" s="112">
        <v>1995</v>
      </c>
      <c r="F409" s="113">
        <v>36.5</v>
      </c>
      <c r="G409" s="113">
        <v>3.839</v>
      </c>
      <c r="H409" s="113">
        <v>6.4</v>
      </c>
      <c r="I409" s="113">
        <v>26.26</v>
      </c>
      <c r="J409" s="113">
        <v>2347.78</v>
      </c>
      <c r="K409" s="113">
        <v>26.26</v>
      </c>
      <c r="L409" s="113">
        <v>2347.78</v>
      </c>
      <c r="M409" s="114">
        <f>K409/L409</f>
        <v>0.01118503437289695</v>
      </c>
      <c r="N409" s="115">
        <v>308.8</v>
      </c>
      <c r="O409" s="115">
        <f>M409*N409</f>
        <v>3.453938614350578</v>
      </c>
      <c r="P409" s="115">
        <f>M409*60*1000</f>
        <v>671.1020623738169</v>
      </c>
      <c r="Q409" s="116">
        <f>P409*N409/1000</f>
        <v>207.23631686103465</v>
      </c>
    </row>
    <row r="410" spans="1:17" s="14" customFormat="1" ht="12.75" customHeight="1">
      <c r="A410" s="344"/>
      <c r="B410" s="110" t="s">
        <v>41</v>
      </c>
      <c r="C410" s="167" t="s">
        <v>651</v>
      </c>
      <c r="D410" s="112">
        <v>10</v>
      </c>
      <c r="E410" s="112" t="s">
        <v>643</v>
      </c>
      <c r="F410" s="113">
        <v>7.211</v>
      </c>
      <c r="G410" s="113">
        <v>0</v>
      </c>
      <c r="H410" s="113">
        <v>0</v>
      </c>
      <c r="I410" s="113">
        <v>7.211</v>
      </c>
      <c r="J410" s="113"/>
      <c r="K410" s="113">
        <v>7.211</v>
      </c>
      <c r="L410" s="113">
        <v>641.72</v>
      </c>
      <c r="M410" s="114">
        <v>0.011236988094496041</v>
      </c>
      <c r="N410" s="115">
        <v>231.73</v>
      </c>
      <c r="O410" s="115">
        <v>2.6039472511375674</v>
      </c>
      <c r="P410" s="115">
        <v>674.2192856697624</v>
      </c>
      <c r="Q410" s="116">
        <v>156.23683506825404</v>
      </c>
    </row>
    <row r="411" spans="1:17" s="14" customFormat="1" ht="12.75" customHeight="1">
      <c r="A411" s="344"/>
      <c r="B411" s="117" t="s">
        <v>998</v>
      </c>
      <c r="C411" s="111" t="s">
        <v>983</v>
      </c>
      <c r="D411" s="112">
        <v>13</v>
      </c>
      <c r="E411" s="112">
        <v>2003</v>
      </c>
      <c r="F411" s="113">
        <v>10.4</v>
      </c>
      <c r="G411" s="113">
        <v>0.816</v>
      </c>
      <c r="H411" s="113">
        <v>2.1</v>
      </c>
      <c r="I411" s="113">
        <v>7.484</v>
      </c>
      <c r="J411" s="113">
        <v>666</v>
      </c>
      <c r="K411" s="113">
        <v>7.484</v>
      </c>
      <c r="L411" s="113">
        <v>666</v>
      </c>
      <c r="M411" s="114">
        <f>I411/L411</f>
        <v>0.011237237237237237</v>
      </c>
      <c r="N411" s="115">
        <v>221.8</v>
      </c>
      <c r="O411" s="115">
        <f>M411*N411</f>
        <v>2.4924192192192196</v>
      </c>
      <c r="P411" s="166">
        <f>M411*60*1000</f>
        <v>674.2342342342342</v>
      </c>
      <c r="Q411" s="116">
        <f>O411*60</f>
        <v>149.54515315315317</v>
      </c>
    </row>
    <row r="412" spans="1:17" s="14" customFormat="1" ht="12.75" customHeight="1">
      <c r="A412" s="344"/>
      <c r="B412" s="110" t="s">
        <v>116</v>
      </c>
      <c r="C412" s="111" t="s">
        <v>500</v>
      </c>
      <c r="D412" s="112">
        <v>60</v>
      </c>
      <c r="E412" s="112">
        <v>1966</v>
      </c>
      <c r="F412" s="113">
        <v>45.295009</v>
      </c>
      <c r="G412" s="113">
        <v>5.113394</v>
      </c>
      <c r="H412" s="113">
        <v>9.466</v>
      </c>
      <c r="I412" s="113">
        <v>30.715615</v>
      </c>
      <c r="J412" s="113">
        <v>2733.17</v>
      </c>
      <c r="K412" s="113">
        <v>30.715615</v>
      </c>
      <c r="L412" s="113">
        <v>2733.17</v>
      </c>
      <c r="M412" s="114">
        <v>0.011238091666453238</v>
      </c>
      <c r="N412" s="115">
        <v>207.536</v>
      </c>
      <c r="O412" s="115">
        <v>2.3323085920890394</v>
      </c>
      <c r="P412" s="115">
        <v>674.2854999871944</v>
      </c>
      <c r="Q412" s="116">
        <v>139.93851552534238</v>
      </c>
    </row>
    <row r="413" spans="1:17" s="14" customFormat="1" ht="12.75" customHeight="1">
      <c r="A413" s="344"/>
      <c r="B413" s="110" t="s">
        <v>278</v>
      </c>
      <c r="C413" s="118" t="s">
        <v>271</v>
      </c>
      <c r="D413" s="119">
        <v>20</v>
      </c>
      <c r="E413" s="119">
        <v>1983</v>
      </c>
      <c r="F413" s="120">
        <v>16.904</v>
      </c>
      <c r="G413" s="120">
        <v>2.04022</v>
      </c>
      <c r="H413" s="120">
        <v>3.2</v>
      </c>
      <c r="I413" s="120">
        <v>11.66378</v>
      </c>
      <c r="J413" s="120">
        <v>1037.5</v>
      </c>
      <c r="K413" s="120">
        <v>11.66378</v>
      </c>
      <c r="L413" s="120">
        <v>1037.5</v>
      </c>
      <c r="M413" s="121">
        <v>0.011242197590361444</v>
      </c>
      <c r="N413" s="122">
        <v>281.002</v>
      </c>
      <c r="O413" s="122">
        <v>3.1590800072867466</v>
      </c>
      <c r="P413" s="122">
        <v>674.5318554216867</v>
      </c>
      <c r="Q413" s="123">
        <v>189.54480043720483</v>
      </c>
    </row>
    <row r="414" spans="1:17" s="14" customFormat="1" ht="12.75" customHeight="1">
      <c r="A414" s="344"/>
      <c r="B414" s="117" t="s">
        <v>719</v>
      </c>
      <c r="C414" s="111" t="s">
        <v>700</v>
      </c>
      <c r="D414" s="112">
        <v>45</v>
      </c>
      <c r="E414" s="112" t="s">
        <v>47</v>
      </c>
      <c r="F414" s="113">
        <v>37.5</v>
      </c>
      <c r="G414" s="113">
        <v>3.85</v>
      </c>
      <c r="H414" s="113">
        <v>7.1</v>
      </c>
      <c r="I414" s="113">
        <v>26.55</v>
      </c>
      <c r="J414" s="113">
        <v>2356.23</v>
      </c>
      <c r="K414" s="113">
        <v>26.55</v>
      </c>
      <c r="L414" s="113">
        <v>2356.23</v>
      </c>
      <c r="M414" s="144">
        <v>0.011268000152786443</v>
      </c>
      <c r="N414" s="145">
        <v>200.8</v>
      </c>
      <c r="O414" s="146">
        <v>2.262614430679518</v>
      </c>
      <c r="P414" s="146">
        <v>676.0800091671866</v>
      </c>
      <c r="Q414" s="147">
        <v>135.7568658407711</v>
      </c>
    </row>
    <row r="415" spans="1:17" s="14" customFormat="1" ht="12.75" customHeight="1">
      <c r="A415" s="344"/>
      <c r="B415" s="117" t="s">
        <v>719</v>
      </c>
      <c r="C415" s="111" t="s">
        <v>701</v>
      </c>
      <c r="D415" s="112">
        <v>40</v>
      </c>
      <c r="E415" s="112" t="s">
        <v>47</v>
      </c>
      <c r="F415" s="113">
        <v>35.897</v>
      </c>
      <c r="G415" s="180">
        <v>3.86</v>
      </c>
      <c r="H415" s="180">
        <v>6.23</v>
      </c>
      <c r="I415" s="180">
        <v>25.807</v>
      </c>
      <c r="J415" s="113">
        <v>2278.59</v>
      </c>
      <c r="K415" s="113">
        <v>25.807</v>
      </c>
      <c r="L415" s="113">
        <v>2278.59</v>
      </c>
      <c r="M415" s="144">
        <v>0.011325863801737038</v>
      </c>
      <c r="N415" s="145">
        <v>200.8</v>
      </c>
      <c r="O415" s="146">
        <v>2.274233451388797</v>
      </c>
      <c r="P415" s="146">
        <v>679.5518281042223</v>
      </c>
      <c r="Q415" s="147">
        <v>136.45400708332787</v>
      </c>
    </row>
    <row r="416" spans="1:17" s="14" customFormat="1" ht="12.75" customHeight="1">
      <c r="A416" s="344"/>
      <c r="B416" s="117" t="s">
        <v>719</v>
      </c>
      <c r="C416" s="111" t="s">
        <v>702</v>
      </c>
      <c r="D416" s="112">
        <v>40</v>
      </c>
      <c r="E416" s="112" t="s">
        <v>47</v>
      </c>
      <c r="F416" s="113">
        <v>38.69</v>
      </c>
      <c r="G416" s="113">
        <v>3.9</v>
      </c>
      <c r="H416" s="113">
        <v>6.3</v>
      </c>
      <c r="I416" s="113">
        <v>28.49</v>
      </c>
      <c r="J416" s="113">
        <v>2512.91</v>
      </c>
      <c r="K416" s="113">
        <v>28.49</v>
      </c>
      <c r="L416" s="113">
        <v>2512.91</v>
      </c>
      <c r="M416" s="144">
        <v>0.011337453390690474</v>
      </c>
      <c r="N416" s="145">
        <v>200.8</v>
      </c>
      <c r="O416" s="146">
        <v>2.276560640850647</v>
      </c>
      <c r="P416" s="146">
        <v>680.2472034414284</v>
      </c>
      <c r="Q416" s="147">
        <v>136.59363845103883</v>
      </c>
    </row>
    <row r="417" spans="1:17" s="14" customFormat="1" ht="12.75" customHeight="1">
      <c r="A417" s="344"/>
      <c r="B417" s="110" t="s">
        <v>34</v>
      </c>
      <c r="C417" s="111" t="s">
        <v>210</v>
      </c>
      <c r="D417" s="112">
        <v>44</v>
      </c>
      <c r="E417" s="112">
        <v>1968</v>
      </c>
      <c r="F417" s="113">
        <v>31.496012999999998</v>
      </c>
      <c r="G417" s="113">
        <v>2.342432</v>
      </c>
      <c r="H417" s="113">
        <v>7.04</v>
      </c>
      <c r="I417" s="113">
        <v>22.113581</v>
      </c>
      <c r="J417" s="113">
        <v>1949.2</v>
      </c>
      <c r="K417" s="113">
        <v>22.113581</v>
      </c>
      <c r="L417" s="113">
        <v>1949.2</v>
      </c>
      <c r="M417" s="114">
        <v>0.011344952288118201</v>
      </c>
      <c r="N417" s="115">
        <v>305.31</v>
      </c>
      <c r="O417" s="115">
        <v>3.463727383085368</v>
      </c>
      <c r="P417" s="115">
        <v>680.697137287092</v>
      </c>
      <c r="Q417" s="116">
        <v>207.82364298512206</v>
      </c>
    </row>
    <row r="418" spans="1:17" s="14" customFormat="1" ht="12.75" customHeight="1">
      <c r="A418" s="344"/>
      <c r="B418" s="110" t="s">
        <v>278</v>
      </c>
      <c r="C418" s="118" t="s">
        <v>272</v>
      </c>
      <c r="D418" s="119">
        <v>20</v>
      </c>
      <c r="E418" s="119">
        <v>1986</v>
      </c>
      <c r="F418" s="120">
        <v>18.431</v>
      </c>
      <c r="G418" s="120">
        <v>2.6845</v>
      </c>
      <c r="H418" s="120">
        <v>3.2</v>
      </c>
      <c r="I418" s="120">
        <v>12.546498</v>
      </c>
      <c r="J418" s="120">
        <v>1094.49</v>
      </c>
      <c r="K418" s="120">
        <v>12.546498</v>
      </c>
      <c r="L418" s="120">
        <v>1094.49</v>
      </c>
      <c r="M418" s="121">
        <v>0.01146332812542828</v>
      </c>
      <c r="N418" s="122">
        <v>281.002</v>
      </c>
      <c r="O418" s="122">
        <v>3.221218129901598</v>
      </c>
      <c r="P418" s="122">
        <v>687.7996875256969</v>
      </c>
      <c r="Q418" s="123">
        <v>193.2730877940959</v>
      </c>
    </row>
    <row r="419" spans="1:17" s="14" customFormat="1" ht="12.75" customHeight="1">
      <c r="A419" s="344"/>
      <c r="B419" s="110" t="s">
        <v>301</v>
      </c>
      <c r="C419" s="157" t="s">
        <v>286</v>
      </c>
      <c r="D419" s="158">
        <v>41</v>
      </c>
      <c r="E419" s="158">
        <v>1991</v>
      </c>
      <c r="F419" s="159">
        <v>36.4</v>
      </c>
      <c r="G419" s="159">
        <v>3.825</v>
      </c>
      <c r="H419" s="159">
        <v>6.4</v>
      </c>
      <c r="I419" s="159">
        <v>26.175</v>
      </c>
      <c r="J419" s="159">
        <v>2281.19</v>
      </c>
      <c r="K419" s="159">
        <v>26.175</v>
      </c>
      <c r="L419" s="159">
        <v>2281.19</v>
      </c>
      <c r="M419" s="160">
        <v>0.011474274391874416</v>
      </c>
      <c r="N419" s="161">
        <v>291.357</v>
      </c>
      <c r="O419" s="161">
        <v>3.3431101639933547</v>
      </c>
      <c r="P419" s="161">
        <v>688.4564635124649</v>
      </c>
      <c r="Q419" s="162">
        <v>200.58660983960124</v>
      </c>
    </row>
    <row r="420" spans="1:17" s="14" customFormat="1" ht="12.75" customHeight="1">
      <c r="A420" s="344"/>
      <c r="B420" s="117" t="s">
        <v>998</v>
      </c>
      <c r="C420" s="111" t="s">
        <v>985</v>
      </c>
      <c r="D420" s="112">
        <v>28</v>
      </c>
      <c r="E420" s="112">
        <v>1974</v>
      </c>
      <c r="F420" s="113">
        <v>22.1</v>
      </c>
      <c r="G420" s="113">
        <v>1.657</v>
      </c>
      <c r="H420" s="113">
        <v>4.48</v>
      </c>
      <c r="I420" s="113">
        <v>15.962</v>
      </c>
      <c r="J420" s="113">
        <v>1391</v>
      </c>
      <c r="K420" s="113">
        <v>15.96</v>
      </c>
      <c r="L420" s="113">
        <v>1391</v>
      </c>
      <c r="M420" s="114">
        <f>I420/L420</f>
        <v>0.011475197699496766</v>
      </c>
      <c r="N420" s="115">
        <v>221.8</v>
      </c>
      <c r="O420" s="115">
        <f>M420*N420</f>
        <v>2.545198849748383</v>
      </c>
      <c r="P420" s="166">
        <f>M420*60*1000</f>
        <v>688.511861969806</v>
      </c>
      <c r="Q420" s="116">
        <f>O420*60</f>
        <v>152.71193098490298</v>
      </c>
    </row>
    <row r="421" spans="1:17" s="14" customFormat="1" ht="12.75" customHeight="1">
      <c r="A421" s="344"/>
      <c r="B421" s="110" t="s">
        <v>41</v>
      </c>
      <c r="C421" s="167" t="s">
        <v>652</v>
      </c>
      <c r="D421" s="112">
        <v>24</v>
      </c>
      <c r="E421" s="112" t="s">
        <v>643</v>
      </c>
      <c r="F421" s="113">
        <v>12.331</v>
      </c>
      <c r="G421" s="113">
        <v>0</v>
      </c>
      <c r="H421" s="113">
        <v>0</v>
      </c>
      <c r="I421" s="113">
        <v>12.331</v>
      </c>
      <c r="J421" s="113"/>
      <c r="K421" s="113">
        <v>12.331</v>
      </c>
      <c r="L421" s="113">
        <v>1073.72</v>
      </c>
      <c r="M421" s="114">
        <v>0.011484372089557798</v>
      </c>
      <c r="N421" s="115">
        <v>231.73</v>
      </c>
      <c r="O421" s="115">
        <v>2.6612735443132283</v>
      </c>
      <c r="P421" s="115">
        <v>689.0623253734678</v>
      </c>
      <c r="Q421" s="116">
        <v>159.6764126587937</v>
      </c>
    </row>
    <row r="422" spans="1:17" s="14" customFormat="1" ht="12.75" customHeight="1">
      <c r="A422" s="344"/>
      <c r="B422" s="110" t="s">
        <v>278</v>
      </c>
      <c r="C422" s="118" t="s">
        <v>273</v>
      </c>
      <c r="D422" s="119">
        <v>20</v>
      </c>
      <c r="E422" s="119">
        <v>1985</v>
      </c>
      <c r="F422" s="120">
        <v>18.696</v>
      </c>
      <c r="G422" s="120">
        <v>3.028116</v>
      </c>
      <c r="H422" s="120">
        <v>3.2</v>
      </c>
      <c r="I422" s="120">
        <v>12.467883</v>
      </c>
      <c r="J422" s="120">
        <v>1084.74</v>
      </c>
      <c r="K422" s="120">
        <v>12.467883</v>
      </c>
      <c r="L422" s="120">
        <v>1084.74</v>
      </c>
      <c r="M422" s="121">
        <v>0.011493890701919354</v>
      </c>
      <c r="N422" s="122">
        <v>281.002</v>
      </c>
      <c r="O422" s="122">
        <v>3.2298062750207426</v>
      </c>
      <c r="P422" s="122">
        <v>689.6334421151612</v>
      </c>
      <c r="Q422" s="123">
        <v>193.78837650124453</v>
      </c>
    </row>
    <row r="423" spans="1:17" s="14" customFormat="1" ht="12.75" customHeight="1">
      <c r="A423" s="344"/>
      <c r="B423" s="110" t="s">
        <v>490</v>
      </c>
      <c r="C423" s="111" t="s">
        <v>473</v>
      </c>
      <c r="D423" s="112">
        <v>40</v>
      </c>
      <c r="E423" s="112">
        <v>1973</v>
      </c>
      <c r="F423" s="113">
        <v>38.66</v>
      </c>
      <c r="G423" s="113">
        <v>3.00351</v>
      </c>
      <c r="H423" s="113">
        <v>6.16</v>
      </c>
      <c r="I423" s="113">
        <v>29.49649</v>
      </c>
      <c r="J423" s="113">
        <v>2565.4</v>
      </c>
      <c r="K423" s="113">
        <v>29.49649</v>
      </c>
      <c r="L423" s="113">
        <v>2565.4</v>
      </c>
      <c r="M423" s="114">
        <v>0.011497813206517502</v>
      </c>
      <c r="N423" s="115">
        <v>205.138</v>
      </c>
      <c r="O423" s="115">
        <v>2.3586384055585876</v>
      </c>
      <c r="P423" s="115">
        <v>689.8687923910502</v>
      </c>
      <c r="Q423" s="116">
        <v>141.51830433351526</v>
      </c>
    </row>
    <row r="424" spans="1:17" s="14" customFormat="1" ht="12.75" customHeight="1">
      <c r="A424" s="344"/>
      <c r="B424" s="117" t="s">
        <v>980</v>
      </c>
      <c r="C424" s="111" t="s">
        <v>951</v>
      </c>
      <c r="D424" s="112">
        <v>24</v>
      </c>
      <c r="E424" s="112">
        <v>2011</v>
      </c>
      <c r="F424" s="113">
        <v>17.403</v>
      </c>
      <c r="G424" s="113">
        <v>2.506</v>
      </c>
      <c r="H424" s="113">
        <v>1.92</v>
      </c>
      <c r="I424" s="113">
        <v>12.977</v>
      </c>
      <c r="J424" s="113">
        <v>1123.75</v>
      </c>
      <c r="K424" s="113">
        <v>12.977</v>
      </c>
      <c r="L424" s="113">
        <v>1123.75</v>
      </c>
      <c r="M424" s="114">
        <f>K424/L424</f>
        <v>0.011547942157953281</v>
      </c>
      <c r="N424" s="115">
        <v>278.495</v>
      </c>
      <c r="O424" s="115">
        <f>M424*N424</f>
        <v>3.216044151279199</v>
      </c>
      <c r="P424" s="115">
        <f>M424*60*1000</f>
        <v>692.8765294771968</v>
      </c>
      <c r="Q424" s="116">
        <f>P424*N424/1000</f>
        <v>192.9626490767519</v>
      </c>
    </row>
    <row r="425" spans="1:17" s="14" customFormat="1" ht="12.75" customHeight="1">
      <c r="A425" s="344"/>
      <c r="B425" s="117" t="s">
        <v>998</v>
      </c>
      <c r="C425" s="111" t="s">
        <v>986</v>
      </c>
      <c r="D425" s="112">
        <v>48</v>
      </c>
      <c r="E425" s="112">
        <v>1979</v>
      </c>
      <c r="F425" s="113">
        <v>40.4</v>
      </c>
      <c r="G425" s="113">
        <v>4.845</v>
      </c>
      <c r="H425" s="113">
        <v>7.68</v>
      </c>
      <c r="I425" s="113">
        <v>27.875</v>
      </c>
      <c r="J425" s="113">
        <v>2401</v>
      </c>
      <c r="K425" s="113">
        <v>27.87</v>
      </c>
      <c r="L425" s="113">
        <v>2401</v>
      </c>
      <c r="M425" s="114">
        <f>I425/L425</f>
        <v>0.011609745939192003</v>
      </c>
      <c r="N425" s="115">
        <v>221.8</v>
      </c>
      <c r="O425" s="115">
        <f>M425*N425</f>
        <v>2.5750416493127863</v>
      </c>
      <c r="P425" s="166">
        <f>M425*60*1000</f>
        <v>696.5847563515201</v>
      </c>
      <c r="Q425" s="116">
        <f>O425*60</f>
        <v>154.50249895876718</v>
      </c>
    </row>
    <row r="426" spans="1:17" s="14" customFormat="1" ht="12.75" customHeight="1">
      <c r="A426" s="344"/>
      <c r="B426" s="110" t="s">
        <v>41</v>
      </c>
      <c r="C426" s="167" t="s">
        <v>180</v>
      </c>
      <c r="D426" s="112">
        <v>50</v>
      </c>
      <c r="E426" s="112" t="s">
        <v>643</v>
      </c>
      <c r="F426" s="113">
        <v>33.095</v>
      </c>
      <c r="G426" s="113">
        <v>3.594</v>
      </c>
      <c r="H426" s="113">
        <v>7.84</v>
      </c>
      <c r="I426" s="113">
        <v>21.661</v>
      </c>
      <c r="J426" s="113"/>
      <c r="K426" s="113">
        <v>21.661</v>
      </c>
      <c r="L426" s="113">
        <v>1860.33</v>
      </c>
      <c r="M426" s="114">
        <v>0.011643633118855258</v>
      </c>
      <c r="N426" s="115">
        <v>231.73</v>
      </c>
      <c r="O426" s="115">
        <v>2.698179102632329</v>
      </c>
      <c r="P426" s="115">
        <v>698.6179871313155</v>
      </c>
      <c r="Q426" s="116">
        <v>161.89074615793976</v>
      </c>
    </row>
    <row r="427" spans="1:17" s="14" customFormat="1" ht="12.75" customHeight="1">
      <c r="A427" s="344"/>
      <c r="B427" s="110" t="s">
        <v>301</v>
      </c>
      <c r="C427" s="157" t="s">
        <v>287</v>
      </c>
      <c r="D427" s="158">
        <v>46</v>
      </c>
      <c r="E427" s="158">
        <v>1988</v>
      </c>
      <c r="F427" s="159">
        <v>28.796</v>
      </c>
      <c r="G427" s="159">
        <v>2.805</v>
      </c>
      <c r="H427" s="159">
        <v>0.46</v>
      </c>
      <c r="I427" s="159">
        <v>25.531</v>
      </c>
      <c r="J427" s="159">
        <v>2184.25</v>
      </c>
      <c r="K427" s="159">
        <v>25.531</v>
      </c>
      <c r="L427" s="159">
        <v>2184.25</v>
      </c>
      <c r="M427" s="160">
        <v>0.011688680325054365</v>
      </c>
      <c r="N427" s="161">
        <v>291.357</v>
      </c>
      <c r="O427" s="161">
        <v>3.405578833466865</v>
      </c>
      <c r="P427" s="161">
        <v>701.3208195032619</v>
      </c>
      <c r="Q427" s="162">
        <v>204.3347300080119</v>
      </c>
    </row>
    <row r="428" spans="1:17" s="14" customFormat="1" ht="12.75" customHeight="1">
      <c r="A428" s="344"/>
      <c r="B428" s="117" t="s">
        <v>841</v>
      </c>
      <c r="C428" s="137" t="s">
        <v>863</v>
      </c>
      <c r="D428" s="169">
        <v>107</v>
      </c>
      <c r="E428" s="175" t="s">
        <v>47</v>
      </c>
      <c r="F428" s="171">
        <v>53.63</v>
      </c>
      <c r="G428" s="172">
        <v>6.47</v>
      </c>
      <c r="H428" s="173">
        <v>17.2</v>
      </c>
      <c r="I428" s="172">
        <v>29.96</v>
      </c>
      <c r="J428" s="173">
        <v>2563.58</v>
      </c>
      <c r="K428" s="172">
        <v>29.74</v>
      </c>
      <c r="L428" s="173">
        <v>2544.13</v>
      </c>
      <c r="M428" s="114">
        <v>0.01168965422364423</v>
      </c>
      <c r="N428" s="174">
        <v>218.2</v>
      </c>
      <c r="O428" s="115">
        <v>2.550682551599171</v>
      </c>
      <c r="P428" s="115">
        <v>701.3792534186538</v>
      </c>
      <c r="Q428" s="116">
        <v>153.04095309595024</v>
      </c>
    </row>
    <row r="429" spans="1:17" s="14" customFormat="1" ht="12.75" customHeight="1">
      <c r="A429" s="344"/>
      <c r="B429" s="110" t="s">
        <v>173</v>
      </c>
      <c r="C429" s="111" t="s">
        <v>143</v>
      </c>
      <c r="D429" s="112">
        <v>36</v>
      </c>
      <c r="E429" s="112">
        <v>1986</v>
      </c>
      <c r="F429" s="113">
        <v>33.974</v>
      </c>
      <c r="G429" s="113">
        <v>4.952195</v>
      </c>
      <c r="H429" s="113">
        <v>5.76</v>
      </c>
      <c r="I429" s="113">
        <v>23.261797</v>
      </c>
      <c r="J429" s="113">
        <v>1988.92</v>
      </c>
      <c r="K429" s="113">
        <v>23.261797</v>
      </c>
      <c r="L429" s="113">
        <v>1988.92</v>
      </c>
      <c r="M429" s="114">
        <v>0.011695692637210145</v>
      </c>
      <c r="N429" s="115">
        <v>266.28700000000003</v>
      </c>
      <c r="O429" s="115">
        <v>3.114410905284778</v>
      </c>
      <c r="P429" s="115">
        <v>701.7415582326087</v>
      </c>
      <c r="Q429" s="116">
        <v>186.8646543170867</v>
      </c>
    </row>
    <row r="430" spans="1:17" s="14" customFormat="1" ht="12.75" customHeight="1">
      <c r="A430" s="344"/>
      <c r="B430" s="117" t="s">
        <v>922</v>
      </c>
      <c r="C430" s="111" t="s">
        <v>907</v>
      </c>
      <c r="D430" s="112">
        <v>15</v>
      </c>
      <c r="E430" s="112">
        <v>1988</v>
      </c>
      <c r="F430" s="113">
        <v>13.3951</v>
      </c>
      <c r="G430" s="113">
        <v>1.8951</v>
      </c>
      <c r="H430" s="113">
        <v>1.5</v>
      </c>
      <c r="I430" s="113">
        <v>10</v>
      </c>
      <c r="J430" s="113">
        <v>851</v>
      </c>
      <c r="K430" s="113">
        <v>10</v>
      </c>
      <c r="L430" s="113">
        <v>851</v>
      </c>
      <c r="M430" s="114">
        <f>K430/L430</f>
        <v>0.011750881316098707</v>
      </c>
      <c r="N430" s="115">
        <v>256.368</v>
      </c>
      <c r="O430" s="115">
        <f>M430*N430</f>
        <v>3.0125499412455934</v>
      </c>
      <c r="P430" s="115">
        <f>M430*60*1000</f>
        <v>705.0528789659224</v>
      </c>
      <c r="Q430" s="116">
        <f>P430*N430/1000</f>
        <v>180.75299647473562</v>
      </c>
    </row>
    <row r="431" spans="1:17" s="14" customFormat="1" ht="12.75" customHeight="1">
      <c r="A431" s="344"/>
      <c r="B431" s="110" t="s">
        <v>175</v>
      </c>
      <c r="C431" s="154" t="s">
        <v>174</v>
      </c>
      <c r="D431" s="112">
        <v>30</v>
      </c>
      <c r="E431" s="112">
        <v>1980</v>
      </c>
      <c r="F431" s="113">
        <v>25.7</v>
      </c>
      <c r="G431" s="113">
        <v>3.2</v>
      </c>
      <c r="H431" s="113">
        <v>4.6</v>
      </c>
      <c r="I431" s="113">
        <v>17.9</v>
      </c>
      <c r="J431" s="113">
        <v>1516.48</v>
      </c>
      <c r="K431" s="113">
        <v>17.9</v>
      </c>
      <c r="L431" s="113">
        <v>1516.48</v>
      </c>
      <c r="M431" s="114">
        <v>0.011803650559189702</v>
      </c>
      <c r="N431" s="115">
        <v>302.26</v>
      </c>
      <c r="O431" s="115">
        <v>3.5677714180206794</v>
      </c>
      <c r="P431" s="115">
        <v>708.2190335513822</v>
      </c>
      <c r="Q431" s="116">
        <v>214.06628508124075</v>
      </c>
    </row>
    <row r="432" spans="1:17" s="14" customFormat="1" ht="12.75" customHeight="1">
      <c r="A432" s="344"/>
      <c r="B432" s="110" t="s">
        <v>331</v>
      </c>
      <c r="C432" s="135" t="s">
        <v>313</v>
      </c>
      <c r="D432" s="136">
        <v>26</v>
      </c>
      <c r="E432" s="136">
        <v>1985</v>
      </c>
      <c r="F432" s="120">
        <v>16.728</v>
      </c>
      <c r="G432" s="120">
        <v>0</v>
      </c>
      <c r="H432" s="120">
        <v>0</v>
      </c>
      <c r="I432" s="120">
        <v>16.727997</v>
      </c>
      <c r="J432" s="120">
        <v>1415.92</v>
      </c>
      <c r="K432" s="120">
        <v>16.727997</v>
      </c>
      <c r="L432" s="120">
        <v>1415.92</v>
      </c>
      <c r="M432" s="121">
        <v>0.011814224673710377</v>
      </c>
      <c r="N432" s="122">
        <v>294.95400000000006</v>
      </c>
      <c r="O432" s="122">
        <v>3.4846528244095714</v>
      </c>
      <c r="P432" s="122">
        <v>708.8534804226226</v>
      </c>
      <c r="Q432" s="123">
        <v>209.07916946457428</v>
      </c>
    </row>
    <row r="433" spans="1:17" s="14" customFormat="1" ht="12.75" customHeight="1">
      <c r="A433" s="344"/>
      <c r="B433" s="117" t="s">
        <v>950</v>
      </c>
      <c r="C433" s="111" t="s">
        <v>940</v>
      </c>
      <c r="D433" s="112">
        <v>45</v>
      </c>
      <c r="E433" s="112">
        <v>1984</v>
      </c>
      <c r="F433" s="113">
        <v>38</v>
      </c>
      <c r="G433" s="113">
        <v>3.4</v>
      </c>
      <c r="H433" s="113">
        <v>7.12</v>
      </c>
      <c r="I433" s="113">
        <v>27.479</v>
      </c>
      <c r="J433" s="113">
        <v>2323</v>
      </c>
      <c r="K433" s="113">
        <v>27.47</v>
      </c>
      <c r="L433" s="113">
        <v>2323</v>
      </c>
      <c r="M433" s="114">
        <f>K433/L433</f>
        <v>0.011825226000860955</v>
      </c>
      <c r="N433" s="115">
        <v>308.8</v>
      </c>
      <c r="O433" s="115">
        <f>M433*N433</f>
        <v>3.651629789065863</v>
      </c>
      <c r="P433" s="115">
        <f>M433*60*1000</f>
        <v>709.5135600516574</v>
      </c>
      <c r="Q433" s="116">
        <f>P433*N433/1000</f>
        <v>219.09778734395178</v>
      </c>
    </row>
    <row r="434" spans="1:17" s="14" customFormat="1" ht="12.75" customHeight="1">
      <c r="A434" s="344"/>
      <c r="B434" s="110" t="s">
        <v>365</v>
      </c>
      <c r="C434" s="155" t="s">
        <v>345</v>
      </c>
      <c r="D434" s="156">
        <v>5</v>
      </c>
      <c r="E434" s="156">
        <v>1951</v>
      </c>
      <c r="F434" s="113">
        <v>3.1545</v>
      </c>
      <c r="G434" s="113">
        <v>0.459</v>
      </c>
      <c r="H434" s="113">
        <v>0.05</v>
      </c>
      <c r="I434" s="113">
        <v>2.645501</v>
      </c>
      <c r="J434" s="113">
        <v>223.63</v>
      </c>
      <c r="K434" s="113">
        <v>2.645501</v>
      </c>
      <c r="L434" s="113">
        <v>223.63</v>
      </c>
      <c r="M434" s="114">
        <v>0.011829812636944954</v>
      </c>
      <c r="N434" s="115">
        <v>274.026</v>
      </c>
      <c r="O434" s="115">
        <v>3.241676237651478</v>
      </c>
      <c r="P434" s="115">
        <v>709.7887582166971</v>
      </c>
      <c r="Q434" s="116">
        <v>194.50057425908867</v>
      </c>
    </row>
    <row r="435" spans="1:17" s="14" customFormat="1" ht="12.75" customHeight="1">
      <c r="A435" s="344"/>
      <c r="B435" s="110" t="s">
        <v>365</v>
      </c>
      <c r="C435" s="111" t="s">
        <v>355</v>
      </c>
      <c r="D435" s="112">
        <v>8</v>
      </c>
      <c r="E435" s="112">
        <v>1956</v>
      </c>
      <c r="F435" s="113">
        <v>5.575</v>
      </c>
      <c r="G435" s="113">
        <v>0</v>
      </c>
      <c r="H435" s="113">
        <v>0</v>
      </c>
      <c r="I435" s="113">
        <v>5.575</v>
      </c>
      <c r="J435" s="113">
        <v>469.85</v>
      </c>
      <c r="K435" s="113">
        <v>5.575</v>
      </c>
      <c r="L435" s="113">
        <v>469.85</v>
      </c>
      <c r="M435" s="114">
        <v>0.011865488985846547</v>
      </c>
      <c r="N435" s="115">
        <v>274.026</v>
      </c>
      <c r="O435" s="115">
        <v>3.251452484835586</v>
      </c>
      <c r="P435" s="115">
        <v>711.9293391507928</v>
      </c>
      <c r="Q435" s="116">
        <v>195.08714909013514</v>
      </c>
    </row>
    <row r="436" spans="1:17" s="14" customFormat="1" ht="12.75" customHeight="1">
      <c r="A436" s="344"/>
      <c r="B436" s="110" t="s">
        <v>490</v>
      </c>
      <c r="C436" s="111" t="s">
        <v>471</v>
      </c>
      <c r="D436" s="112">
        <v>30</v>
      </c>
      <c r="E436" s="112">
        <v>1992</v>
      </c>
      <c r="F436" s="113">
        <v>26.6</v>
      </c>
      <c r="G436" s="113">
        <v>3.064714</v>
      </c>
      <c r="H436" s="113">
        <v>4.8</v>
      </c>
      <c r="I436" s="113">
        <v>18.73529</v>
      </c>
      <c r="J436" s="113">
        <v>1576.72</v>
      </c>
      <c r="K436" s="113">
        <v>18.73528</v>
      </c>
      <c r="L436" s="113">
        <v>1576.72</v>
      </c>
      <c r="M436" s="114">
        <v>0.011882439494647115</v>
      </c>
      <c r="N436" s="115">
        <v>205.138</v>
      </c>
      <c r="O436" s="115">
        <v>2.43753987305292</v>
      </c>
      <c r="P436" s="115">
        <v>712.9463696788268</v>
      </c>
      <c r="Q436" s="116">
        <v>146.2523923831752</v>
      </c>
    </row>
    <row r="437" spans="1:17" s="14" customFormat="1" ht="12.75" customHeight="1">
      <c r="A437" s="344"/>
      <c r="B437" s="110" t="s">
        <v>175</v>
      </c>
      <c r="C437" s="154" t="s">
        <v>540</v>
      </c>
      <c r="D437" s="112">
        <v>9</v>
      </c>
      <c r="E437" s="112">
        <v>1990</v>
      </c>
      <c r="F437" s="113">
        <v>9.2</v>
      </c>
      <c r="G437" s="113">
        <v>1.7</v>
      </c>
      <c r="H437" s="113">
        <v>1.4</v>
      </c>
      <c r="I437" s="113">
        <v>6.1</v>
      </c>
      <c r="J437" s="113">
        <v>513.36</v>
      </c>
      <c r="K437" s="113">
        <v>6.1</v>
      </c>
      <c r="L437" s="113">
        <v>513.36</v>
      </c>
      <c r="M437" s="114">
        <v>0.011882499610409847</v>
      </c>
      <c r="N437" s="115">
        <v>302.26</v>
      </c>
      <c r="O437" s="115">
        <v>3.5916043322424804</v>
      </c>
      <c r="P437" s="115">
        <v>712.9499766245908</v>
      </c>
      <c r="Q437" s="116">
        <v>215.49625993454882</v>
      </c>
    </row>
    <row r="438" spans="1:17" s="14" customFormat="1" ht="12.75" customHeight="1">
      <c r="A438" s="344"/>
      <c r="B438" s="117" t="s">
        <v>998</v>
      </c>
      <c r="C438" s="111" t="s">
        <v>981</v>
      </c>
      <c r="D438" s="112">
        <v>40</v>
      </c>
      <c r="E438" s="112">
        <v>1975</v>
      </c>
      <c r="F438" s="113">
        <v>31.6</v>
      </c>
      <c r="G438" s="113">
        <v>2.525</v>
      </c>
      <c r="H438" s="113">
        <v>6.4</v>
      </c>
      <c r="I438" s="113">
        <v>22.675</v>
      </c>
      <c r="J438" s="113">
        <v>1908</v>
      </c>
      <c r="K438" s="113">
        <v>22.675</v>
      </c>
      <c r="L438" s="113">
        <v>1908</v>
      </c>
      <c r="M438" s="114">
        <f>I438/L438</f>
        <v>0.011884171907756813</v>
      </c>
      <c r="N438" s="115">
        <v>221.8</v>
      </c>
      <c r="O438" s="115">
        <f>M438*N438</f>
        <v>2.6359093291404614</v>
      </c>
      <c r="P438" s="166">
        <f>M438*60*1000</f>
        <v>713.0503144654087</v>
      </c>
      <c r="Q438" s="116">
        <f>O438*60</f>
        <v>158.1545597484277</v>
      </c>
    </row>
    <row r="439" spans="1:17" s="14" customFormat="1" ht="12.75" customHeight="1">
      <c r="A439" s="344"/>
      <c r="B439" s="110" t="s">
        <v>71</v>
      </c>
      <c r="C439" s="111" t="s">
        <v>59</v>
      </c>
      <c r="D439" s="112">
        <v>47</v>
      </c>
      <c r="E439" s="112">
        <v>1981</v>
      </c>
      <c r="F439" s="113">
        <v>52.97</v>
      </c>
      <c r="G439" s="113">
        <v>6.97</v>
      </c>
      <c r="H439" s="113">
        <v>10.5</v>
      </c>
      <c r="I439" s="113">
        <v>35.5</v>
      </c>
      <c r="J439" s="113">
        <v>2980.63</v>
      </c>
      <c r="K439" s="113">
        <v>33.9903778731342</v>
      </c>
      <c r="L439" s="113">
        <v>2853.88</v>
      </c>
      <c r="M439" s="114">
        <v>0.01191023374253094</v>
      </c>
      <c r="N439" s="115">
        <v>281.329</v>
      </c>
      <c r="O439" s="115">
        <v>3.350694148552487</v>
      </c>
      <c r="P439" s="115">
        <v>714.6140245518565</v>
      </c>
      <c r="Q439" s="116">
        <v>201.04164891314923</v>
      </c>
    </row>
    <row r="440" spans="1:17" s="14" customFormat="1" ht="12.75" customHeight="1">
      <c r="A440" s="344"/>
      <c r="B440" s="110" t="s">
        <v>490</v>
      </c>
      <c r="C440" s="111" t="s">
        <v>466</v>
      </c>
      <c r="D440" s="112">
        <v>12</v>
      </c>
      <c r="E440" s="112">
        <v>1983</v>
      </c>
      <c r="F440" s="113">
        <v>8.27</v>
      </c>
      <c r="G440" s="113"/>
      <c r="H440" s="113"/>
      <c r="I440" s="113">
        <v>8.27</v>
      </c>
      <c r="J440" s="113">
        <v>692.31</v>
      </c>
      <c r="K440" s="113">
        <v>8.27</v>
      </c>
      <c r="L440" s="113">
        <v>692.31</v>
      </c>
      <c r="M440" s="114">
        <v>0.011945515737169765</v>
      </c>
      <c r="N440" s="115">
        <v>205.138</v>
      </c>
      <c r="O440" s="115">
        <v>2.4504792072915316</v>
      </c>
      <c r="P440" s="115">
        <v>716.7309442301859</v>
      </c>
      <c r="Q440" s="116">
        <v>147.0287524374919</v>
      </c>
    </row>
    <row r="441" spans="1:17" s="14" customFormat="1" ht="12.75" customHeight="1">
      <c r="A441" s="344"/>
      <c r="B441" s="110" t="s">
        <v>278</v>
      </c>
      <c r="C441" s="118" t="s">
        <v>274</v>
      </c>
      <c r="D441" s="119">
        <v>20</v>
      </c>
      <c r="E441" s="119">
        <v>1985</v>
      </c>
      <c r="F441" s="120">
        <v>18.146</v>
      </c>
      <c r="G441" s="120">
        <v>1.798615</v>
      </c>
      <c r="H441" s="120">
        <v>3.2</v>
      </c>
      <c r="I441" s="120">
        <v>13.147384</v>
      </c>
      <c r="J441" s="120">
        <v>1099.8</v>
      </c>
      <c r="K441" s="120">
        <v>13.147384</v>
      </c>
      <c r="L441" s="120">
        <v>1099.8</v>
      </c>
      <c r="M441" s="121">
        <v>0.011954340789234408</v>
      </c>
      <c r="N441" s="122">
        <v>281.002</v>
      </c>
      <c r="O441" s="122">
        <v>3.359193670456447</v>
      </c>
      <c r="P441" s="122">
        <v>717.2604473540645</v>
      </c>
      <c r="Q441" s="123">
        <v>201.55162022738682</v>
      </c>
    </row>
    <row r="442" spans="1:17" s="14" customFormat="1" ht="12.75" customHeight="1">
      <c r="A442" s="344"/>
      <c r="B442" s="110" t="s">
        <v>490</v>
      </c>
      <c r="C442" s="124" t="s">
        <v>470</v>
      </c>
      <c r="D442" s="125">
        <v>50</v>
      </c>
      <c r="E442" s="125">
        <v>1975</v>
      </c>
      <c r="F442" s="113">
        <v>40.5</v>
      </c>
      <c r="G442" s="113">
        <v>3.111</v>
      </c>
      <c r="H442" s="113">
        <v>7.68</v>
      </c>
      <c r="I442" s="113">
        <v>29.709</v>
      </c>
      <c r="J442" s="113">
        <v>2485.16</v>
      </c>
      <c r="K442" s="113">
        <v>29.709</v>
      </c>
      <c r="L442" s="113">
        <v>2485.16</v>
      </c>
      <c r="M442" s="114">
        <v>0.011954562281704197</v>
      </c>
      <c r="N442" s="115">
        <v>205.138</v>
      </c>
      <c r="O442" s="115">
        <v>2.4523349973442357</v>
      </c>
      <c r="P442" s="115">
        <v>717.2737369022518</v>
      </c>
      <c r="Q442" s="116">
        <v>147.14009984065413</v>
      </c>
    </row>
    <row r="443" spans="1:17" s="14" customFormat="1" ht="12.75" customHeight="1">
      <c r="A443" s="344"/>
      <c r="B443" s="110" t="s">
        <v>71</v>
      </c>
      <c r="C443" s="111" t="s">
        <v>51</v>
      </c>
      <c r="D443" s="112">
        <v>57</v>
      </c>
      <c r="E443" s="112">
        <v>1982</v>
      </c>
      <c r="F443" s="113">
        <v>56.54</v>
      </c>
      <c r="G443" s="113">
        <v>6.22302</v>
      </c>
      <c r="H443" s="113">
        <v>8.64</v>
      </c>
      <c r="I443" s="113">
        <v>41.67698</v>
      </c>
      <c r="J443" s="113">
        <v>3486.09</v>
      </c>
      <c r="K443" s="113">
        <v>41.67698</v>
      </c>
      <c r="L443" s="113">
        <v>3486.09</v>
      </c>
      <c r="M443" s="114">
        <v>0.011955222039591634</v>
      </c>
      <c r="N443" s="115">
        <v>281.329</v>
      </c>
      <c r="O443" s="115">
        <v>3.3633506611762747</v>
      </c>
      <c r="P443" s="115">
        <v>717.313322375498</v>
      </c>
      <c r="Q443" s="116">
        <v>201.8010396705765</v>
      </c>
    </row>
    <row r="444" spans="1:17" s="14" customFormat="1" ht="12.75" customHeight="1">
      <c r="A444" s="344"/>
      <c r="B444" s="110" t="s">
        <v>379</v>
      </c>
      <c r="C444" s="111" t="s">
        <v>376</v>
      </c>
      <c r="D444" s="112">
        <v>32</v>
      </c>
      <c r="E444" s="112">
        <v>1965</v>
      </c>
      <c r="F444" s="113">
        <v>22.48</v>
      </c>
      <c r="G444" s="113">
        <v>0</v>
      </c>
      <c r="H444" s="113">
        <v>0</v>
      </c>
      <c r="I444" s="113">
        <v>22.480004</v>
      </c>
      <c r="J444" s="113">
        <v>1419.59</v>
      </c>
      <c r="K444" s="113">
        <v>22.480004</v>
      </c>
      <c r="L444" s="113">
        <v>1879.63</v>
      </c>
      <c r="M444" s="114">
        <v>0.011959802727132467</v>
      </c>
      <c r="N444" s="115">
        <v>286</v>
      </c>
      <c r="O444" s="115">
        <v>3.4205035799598855</v>
      </c>
      <c r="P444" s="115">
        <v>717.5881636279481</v>
      </c>
      <c r="Q444" s="116">
        <v>205.23021479759316</v>
      </c>
    </row>
    <row r="445" spans="1:17" s="14" customFormat="1" ht="12.75" customHeight="1">
      <c r="A445" s="344"/>
      <c r="B445" s="110" t="s">
        <v>109</v>
      </c>
      <c r="C445" s="111" t="s">
        <v>234</v>
      </c>
      <c r="D445" s="112">
        <v>30</v>
      </c>
      <c r="E445" s="112">
        <v>1991</v>
      </c>
      <c r="F445" s="113">
        <v>26.64</v>
      </c>
      <c r="G445" s="113">
        <v>3.8528800000000003</v>
      </c>
      <c r="H445" s="113">
        <v>4.8</v>
      </c>
      <c r="I445" s="113">
        <v>17.98712</v>
      </c>
      <c r="J445" s="113">
        <v>1503.25</v>
      </c>
      <c r="K445" s="113">
        <v>17.98712</v>
      </c>
      <c r="L445" s="113">
        <v>1503.25</v>
      </c>
      <c r="M445" s="114">
        <v>0.011965488109096957</v>
      </c>
      <c r="N445" s="115">
        <v>239.364</v>
      </c>
      <c r="O445" s="115">
        <v>2.864107095745884</v>
      </c>
      <c r="P445" s="115">
        <v>717.9292865458175</v>
      </c>
      <c r="Q445" s="116">
        <v>171.84642574475308</v>
      </c>
    </row>
    <row r="446" spans="1:17" s="14" customFormat="1" ht="12.75" customHeight="1">
      <c r="A446" s="344"/>
      <c r="B446" s="110" t="s">
        <v>109</v>
      </c>
      <c r="C446" s="111" t="s">
        <v>235</v>
      </c>
      <c r="D446" s="112">
        <v>50</v>
      </c>
      <c r="E446" s="112">
        <v>1972</v>
      </c>
      <c r="F446" s="113">
        <v>44.594</v>
      </c>
      <c r="G446" s="113">
        <v>6.00596</v>
      </c>
      <c r="H446" s="113">
        <v>8</v>
      </c>
      <c r="I446" s="113">
        <v>30.588040000000003</v>
      </c>
      <c r="J446" s="113">
        <v>2555.84</v>
      </c>
      <c r="K446" s="113">
        <v>30.588040000000003</v>
      </c>
      <c r="L446" s="113">
        <v>2555.84</v>
      </c>
      <c r="M446" s="114">
        <v>0.01196790096406661</v>
      </c>
      <c r="N446" s="115">
        <v>239.364</v>
      </c>
      <c r="O446" s="115">
        <v>2.86468464636284</v>
      </c>
      <c r="P446" s="115">
        <v>718.0740578439966</v>
      </c>
      <c r="Q446" s="116">
        <v>171.88107878177038</v>
      </c>
    </row>
    <row r="447" spans="1:17" s="14" customFormat="1" ht="12.75" customHeight="1">
      <c r="A447" s="344"/>
      <c r="B447" s="110" t="s">
        <v>278</v>
      </c>
      <c r="C447" s="118" t="s">
        <v>275</v>
      </c>
      <c r="D447" s="119">
        <v>21</v>
      </c>
      <c r="E447" s="119">
        <v>1986</v>
      </c>
      <c r="F447" s="120">
        <v>18.644</v>
      </c>
      <c r="G447" s="120">
        <v>2.36236</v>
      </c>
      <c r="H447" s="120">
        <v>3.2</v>
      </c>
      <c r="I447" s="120">
        <v>13.08164</v>
      </c>
      <c r="J447" s="120">
        <v>1090.65</v>
      </c>
      <c r="K447" s="120">
        <v>13.08164</v>
      </c>
      <c r="L447" s="120">
        <v>1090.65</v>
      </c>
      <c r="M447" s="121">
        <v>0.011994351991931416</v>
      </c>
      <c r="N447" s="122">
        <v>281.002</v>
      </c>
      <c r="O447" s="122">
        <v>3.370436898436712</v>
      </c>
      <c r="P447" s="122">
        <v>719.6611195158849</v>
      </c>
      <c r="Q447" s="123">
        <v>202.2262139062027</v>
      </c>
    </row>
    <row r="448" spans="1:17" s="14" customFormat="1" ht="22.5">
      <c r="A448" s="344"/>
      <c r="B448" s="110" t="s">
        <v>41</v>
      </c>
      <c r="C448" s="181" t="s">
        <v>648</v>
      </c>
      <c r="D448" s="130">
        <v>25</v>
      </c>
      <c r="E448" s="130" t="s">
        <v>643</v>
      </c>
      <c r="F448" s="131">
        <v>23.714000000000002</v>
      </c>
      <c r="G448" s="131">
        <v>3.018</v>
      </c>
      <c r="H448" s="131">
        <v>4</v>
      </c>
      <c r="I448" s="131">
        <v>16.696</v>
      </c>
      <c r="J448" s="131"/>
      <c r="K448" s="131">
        <v>16.696</v>
      </c>
      <c r="L448" s="131">
        <v>1389.64</v>
      </c>
      <c r="M448" s="132">
        <v>0.012014622492156242</v>
      </c>
      <c r="N448" s="133">
        <v>231.73</v>
      </c>
      <c r="O448" s="133">
        <v>2.784148470107366</v>
      </c>
      <c r="P448" s="133">
        <v>720.8773495293746</v>
      </c>
      <c r="Q448" s="134">
        <v>167.04890820644195</v>
      </c>
    </row>
    <row r="449" spans="1:17" s="14" customFormat="1" ht="12.75" customHeight="1">
      <c r="A449" s="344"/>
      <c r="B449" s="110" t="s">
        <v>331</v>
      </c>
      <c r="C449" s="135" t="s">
        <v>315</v>
      </c>
      <c r="D449" s="136">
        <v>40</v>
      </c>
      <c r="E449" s="136">
        <v>1982</v>
      </c>
      <c r="F449" s="120">
        <v>34.259</v>
      </c>
      <c r="G449" s="120">
        <v>4.414458</v>
      </c>
      <c r="H449" s="120">
        <v>6.4</v>
      </c>
      <c r="I449" s="120">
        <v>23.444541</v>
      </c>
      <c r="J449" s="120">
        <v>1944.42</v>
      </c>
      <c r="K449" s="120">
        <v>23.444541</v>
      </c>
      <c r="L449" s="120">
        <v>1944.42</v>
      </c>
      <c r="M449" s="121">
        <v>0.012057344092325731</v>
      </c>
      <c r="N449" s="122">
        <v>305.636</v>
      </c>
      <c r="O449" s="122">
        <v>3.6851584190020676</v>
      </c>
      <c r="P449" s="122">
        <v>723.4406455395439</v>
      </c>
      <c r="Q449" s="123">
        <v>221.10950514012407</v>
      </c>
    </row>
    <row r="450" spans="1:17" s="14" customFormat="1" ht="12.75" customHeight="1">
      <c r="A450" s="344"/>
      <c r="B450" s="110" t="s">
        <v>490</v>
      </c>
      <c r="C450" s="111" t="s">
        <v>457</v>
      </c>
      <c r="D450" s="112">
        <v>45</v>
      </c>
      <c r="E450" s="112">
        <v>1997</v>
      </c>
      <c r="F450" s="113">
        <v>46.57</v>
      </c>
      <c r="G450" s="113">
        <v>4.5543</v>
      </c>
      <c r="H450" s="113">
        <v>7.04</v>
      </c>
      <c r="I450" s="113">
        <v>34.9757</v>
      </c>
      <c r="J450" s="113">
        <v>2895.9</v>
      </c>
      <c r="K450" s="113">
        <v>34.97571</v>
      </c>
      <c r="L450" s="113">
        <v>2895.9</v>
      </c>
      <c r="M450" s="114">
        <v>0.012077664974619288</v>
      </c>
      <c r="N450" s="115">
        <v>205.138</v>
      </c>
      <c r="O450" s="115">
        <v>2.477588037563452</v>
      </c>
      <c r="P450" s="115">
        <v>724.6598984771573</v>
      </c>
      <c r="Q450" s="116">
        <v>148.65528225380712</v>
      </c>
    </row>
    <row r="451" spans="1:17" s="14" customFormat="1" ht="12.75" customHeight="1">
      <c r="A451" s="344"/>
      <c r="B451" s="110" t="s">
        <v>71</v>
      </c>
      <c r="C451" s="111" t="s">
        <v>58</v>
      </c>
      <c r="D451" s="112">
        <v>38</v>
      </c>
      <c r="E451" s="112">
        <v>1990</v>
      </c>
      <c r="F451" s="113">
        <v>36.23</v>
      </c>
      <c r="G451" s="113">
        <v>4.794</v>
      </c>
      <c r="H451" s="113">
        <v>5.84</v>
      </c>
      <c r="I451" s="113">
        <v>25.595999999999997</v>
      </c>
      <c r="J451" s="113">
        <v>2118.57</v>
      </c>
      <c r="K451" s="113">
        <v>25.595999999999997</v>
      </c>
      <c r="L451" s="113">
        <v>2118.57</v>
      </c>
      <c r="M451" s="114">
        <v>0.012081734377433833</v>
      </c>
      <c r="N451" s="115">
        <v>281.329</v>
      </c>
      <c r="O451" s="115">
        <v>3.3989422506690827</v>
      </c>
      <c r="P451" s="115">
        <v>724.90406264603</v>
      </c>
      <c r="Q451" s="116">
        <v>203.93653504014495</v>
      </c>
    </row>
    <row r="452" spans="1:17" s="14" customFormat="1" ht="12.75" customHeight="1">
      <c r="A452" s="344"/>
      <c r="B452" s="117" t="s">
        <v>922</v>
      </c>
      <c r="C452" s="111" t="s">
        <v>908</v>
      </c>
      <c r="D452" s="112">
        <v>47</v>
      </c>
      <c r="E452" s="112">
        <v>1957</v>
      </c>
      <c r="F452" s="113">
        <v>38.518</v>
      </c>
      <c r="G452" s="113">
        <v>3.468</v>
      </c>
      <c r="H452" s="113">
        <v>3.57</v>
      </c>
      <c r="I452" s="113">
        <v>31.48</v>
      </c>
      <c r="J452" s="113">
        <v>2604.68</v>
      </c>
      <c r="K452" s="113">
        <v>31.48</v>
      </c>
      <c r="L452" s="113">
        <v>2604.68</v>
      </c>
      <c r="M452" s="114">
        <f>K452/L452</f>
        <v>0.012085937619976351</v>
      </c>
      <c r="N452" s="115">
        <v>256.368</v>
      </c>
      <c r="O452" s="115">
        <f>M452*N452</f>
        <v>3.0984476557580973</v>
      </c>
      <c r="P452" s="115">
        <f>M452*60*1000</f>
        <v>725.1562571985811</v>
      </c>
      <c r="Q452" s="116">
        <f>P452*N452/1000</f>
        <v>185.90685934548583</v>
      </c>
    </row>
    <row r="453" spans="1:17" s="14" customFormat="1" ht="12.75" customHeight="1">
      <c r="A453" s="344"/>
      <c r="B453" s="110" t="s">
        <v>301</v>
      </c>
      <c r="C453" s="157" t="s">
        <v>288</v>
      </c>
      <c r="D453" s="158">
        <v>55</v>
      </c>
      <c r="E453" s="158">
        <v>1968</v>
      </c>
      <c r="F453" s="159">
        <v>42.885</v>
      </c>
      <c r="G453" s="159">
        <v>3.825</v>
      </c>
      <c r="H453" s="159">
        <v>8.8</v>
      </c>
      <c r="I453" s="159">
        <v>30.26</v>
      </c>
      <c r="J453" s="159">
        <v>2493.39</v>
      </c>
      <c r="K453" s="159">
        <v>30.26</v>
      </c>
      <c r="L453" s="159">
        <v>2493.39</v>
      </c>
      <c r="M453" s="160">
        <v>0.012136087816185998</v>
      </c>
      <c r="N453" s="161">
        <v>291.357</v>
      </c>
      <c r="O453" s="161">
        <v>3.535934137860504</v>
      </c>
      <c r="P453" s="161">
        <v>728.1652689711599</v>
      </c>
      <c r="Q453" s="162">
        <v>212.15604827163025</v>
      </c>
    </row>
    <row r="454" spans="1:17" s="14" customFormat="1" ht="12.75" customHeight="1">
      <c r="A454" s="344"/>
      <c r="B454" s="110" t="s">
        <v>331</v>
      </c>
      <c r="C454" s="135" t="s">
        <v>314</v>
      </c>
      <c r="D454" s="136">
        <v>37</v>
      </c>
      <c r="E454" s="136">
        <v>1970</v>
      </c>
      <c r="F454" s="120">
        <v>27.2</v>
      </c>
      <c r="G454" s="120">
        <v>2.071518</v>
      </c>
      <c r="H454" s="120">
        <v>5.76</v>
      </c>
      <c r="I454" s="120">
        <v>19.368484</v>
      </c>
      <c r="J454" s="120">
        <v>1579.46</v>
      </c>
      <c r="K454" s="120">
        <v>19.368484</v>
      </c>
      <c r="L454" s="120">
        <v>1579.46</v>
      </c>
      <c r="M454" s="121">
        <v>0.012262725235206969</v>
      </c>
      <c r="N454" s="122">
        <v>294.95400000000006</v>
      </c>
      <c r="O454" s="122">
        <v>3.616939859025237</v>
      </c>
      <c r="P454" s="122">
        <v>735.7635141124182</v>
      </c>
      <c r="Q454" s="123">
        <v>217.01639154151425</v>
      </c>
    </row>
    <row r="455" spans="1:17" s="14" customFormat="1" ht="12.75" customHeight="1">
      <c r="A455" s="344"/>
      <c r="B455" s="110" t="s">
        <v>109</v>
      </c>
      <c r="C455" s="111" t="s">
        <v>236</v>
      </c>
      <c r="D455" s="112">
        <v>75</v>
      </c>
      <c r="E455" s="112">
        <v>1988</v>
      </c>
      <c r="F455" s="113">
        <v>68.92099999999999</v>
      </c>
      <c r="G455" s="113">
        <v>8.44234</v>
      </c>
      <c r="H455" s="113">
        <v>12</v>
      </c>
      <c r="I455" s="113">
        <v>48.47866</v>
      </c>
      <c r="J455" s="113">
        <v>3953.25</v>
      </c>
      <c r="K455" s="113">
        <v>48.47866</v>
      </c>
      <c r="L455" s="113">
        <v>3953.25</v>
      </c>
      <c r="M455" s="114">
        <v>0.012262988680199835</v>
      </c>
      <c r="N455" s="115">
        <v>239.364</v>
      </c>
      <c r="O455" s="115">
        <v>2.9353180224473534</v>
      </c>
      <c r="P455" s="115">
        <v>735.77932081199</v>
      </c>
      <c r="Q455" s="116">
        <v>176.11908134684117</v>
      </c>
    </row>
    <row r="456" spans="1:17" s="14" customFormat="1" ht="12.75" customHeight="1">
      <c r="A456" s="344"/>
      <c r="B456" s="110" t="s">
        <v>109</v>
      </c>
      <c r="C456" s="111" t="s">
        <v>237</v>
      </c>
      <c r="D456" s="112">
        <v>75</v>
      </c>
      <c r="E456" s="112">
        <v>1983</v>
      </c>
      <c r="F456" s="113">
        <v>69.17</v>
      </c>
      <c r="G456" s="113">
        <v>7.76242</v>
      </c>
      <c r="H456" s="113">
        <v>11.92</v>
      </c>
      <c r="I456" s="113">
        <v>49.48758</v>
      </c>
      <c r="J456" s="113">
        <v>4024.81</v>
      </c>
      <c r="K456" s="113">
        <v>49.48758</v>
      </c>
      <c r="L456" s="113">
        <v>4024.81</v>
      </c>
      <c r="M456" s="114">
        <v>0.012295631346572883</v>
      </c>
      <c r="N456" s="115">
        <v>239.364</v>
      </c>
      <c r="O456" s="115">
        <v>2.9431315016410715</v>
      </c>
      <c r="P456" s="115">
        <v>737.7378807943729</v>
      </c>
      <c r="Q456" s="116">
        <v>176.5878900984643</v>
      </c>
    </row>
    <row r="457" spans="1:17" s="14" customFormat="1" ht="12.75" customHeight="1">
      <c r="A457" s="344"/>
      <c r="B457" s="110" t="s">
        <v>89</v>
      </c>
      <c r="C457" s="124" t="s">
        <v>72</v>
      </c>
      <c r="D457" s="125">
        <v>10</v>
      </c>
      <c r="E457" s="125">
        <v>1968</v>
      </c>
      <c r="F457" s="126">
        <v>10.799999999999999</v>
      </c>
      <c r="G457" s="126">
        <v>1</v>
      </c>
      <c r="H457" s="126">
        <v>1.6</v>
      </c>
      <c r="I457" s="126">
        <v>8.2</v>
      </c>
      <c r="J457" s="126">
        <v>665.8</v>
      </c>
      <c r="K457" s="126">
        <v>8.2</v>
      </c>
      <c r="L457" s="126">
        <v>665.81</v>
      </c>
      <c r="M457" s="127">
        <v>0.012315825836199517</v>
      </c>
      <c r="N457" s="128">
        <v>223.8</v>
      </c>
      <c r="O457" s="128">
        <v>2.756281822141452</v>
      </c>
      <c r="P457" s="128">
        <v>738.9495501719709</v>
      </c>
      <c r="Q457" s="116">
        <v>165.3769093284871</v>
      </c>
    </row>
    <row r="458" spans="1:17" s="14" customFormat="1" ht="12.75" customHeight="1">
      <c r="A458" s="344"/>
      <c r="B458" s="110" t="s">
        <v>383</v>
      </c>
      <c r="C458" s="155" t="s">
        <v>385</v>
      </c>
      <c r="D458" s="156">
        <v>52</v>
      </c>
      <c r="E458" s="156">
        <v>1985</v>
      </c>
      <c r="F458" s="113">
        <v>46.703</v>
      </c>
      <c r="G458" s="113">
        <v>5.2577</v>
      </c>
      <c r="H458" s="113">
        <v>7.6784</v>
      </c>
      <c r="I458" s="113">
        <v>33.766898</v>
      </c>
      <c r="J458" s="113">
        <v>2741.26</v>
      </c>
      <c r="K458" s="113">
        <v>33.766898</v>
      </c>
      <c r="L458" s="113">
        <v>2741.26</v>
      </c>
      <c r="M458" s="114">
        <v>0.012318020910092438</v>
      </c>
      <c r="N458" s="115">
        <v>294.191</v>
      </c>
      <c r="O458" s="115">
        <v>3.623850889561004</v>
      </c>
      <c r="P458" s="115">
        <v>739.0812546055463</v>
      </c>
      <c r="Q458" s="116">
        <v>217.43105337366026</v>
      </c>
    </row>
    <row r="459" spans="1:17" s="14" customFormat="1" ht="12.75" customHeight="1">
      <c r="A459" s="344"/>
      <c r="B459" s="117" t="s">
        <v>922</v>
      </c>
      <c r="C459" s="111" t="s">
        <v>909</v>
      </c>
      <c r="D459" s="112">
        <v>86</v>
      </c>
      <c r="E459" s="112">
        <v>1988</v>
      </c>
      <c r="F459" s="113">
        <v>91.775</v>
      </c>
      <c r="G459" s="113">
        <v>28.1945</v>
      </c>
      <c r="H459" s="113">
        <v>10.04</v>
      </c>
      <c r="I459" s="113">
        <v>53.5405</v>
      </c>
      <c r="J459" s="113">
        <v>4340.21</v>
      </c>
      <c r="K459" s="113">
        <v>53.5405</v>
      </c>
      <c r="L459" s="113">
        <v>4340.21</v>
      </c>
      <c r="M459" s="114">
        <f>K459/L459</f>
        <v>0.012335923837786651</v>
      </c>
      <c r="N459" s="115">
        <v>256.368</v>
      </c>
      <c r="O459" s="115">
        <f>M459*N459</f>
        <v>3.162536122445688</v>
      </c>
      <c r="P459" s="115">
        <f>M459*60*1000</f>
        <v>740.1554302671991</v>
      </c>
      <c r="Q459" s="116">
        <f>P459*N459/1000</f>
        <v>189.75216734674132</v>
      </c>
    </row>
    <row r="460" spans="1:17" s="14" customFormat="1" ht="12.75" customHeight="1">
      <c r="A460" s="344"/>
      <c r="B460" s="110" t="s">
        <v>109</v>
      </c>
      <c r="C460" s="111" t="s">
        <v>238</v>
      </c>
      <c r="D460" s="112">
        <v>65</v>
      </c>
      <c r="E460" s="112">
        <v>1989</v>
      </c>
      <c r="F460" s="113">
        <v>45.015</v>
      </c>
      <c r="G460" s="113">
        <v>5.4688229999999995</v>
      </c>
      <c r="H460" s="113">
        <v>10.4</v>
      </c>
      <c r="I460" s="113">
        <v>29.146176999999998</v>
      </c>
      <c r="J460" s="113">
        <v>2362.2000000000003</v>
      </c>
      <c r="K460" s="113">
        <v>29.146176999999998</v>
      </c>
      <c r="L460" s="113">
        <v>2362.2000000000003</v>
      </c>
      <c r="M460" s="114">
        <v>0.012338572940479213</v>
      </c>
      <c r="N460" s="115">
        <v>239.364</v>
      </c>
      <c r="O460" s="115">
        <v>2.9534101733248663</v>
      </c>
      <c r="P460" s="115">
        <v>740.3143764287528</v>
      </c>
      <c r="Q460" s="116">
        <v>177.204610399492</v>
      </c>
    </row>
    <row r="461" spans="1:17" s="14" customFormat="1" ht="12.75" customHeight="1">
      <c r="A461" s="344"/>
      <c r="B461" s="110" t="s">
        <v>109</v>
      </c>
      <c r="C461" s="111" t="s">
        <v>239</v>
      </c>
      <c r="D461" s="112">
        <v>54</v>
      </c>
      <c r="E461" s="112">
        <v>1983</v>
      </c>
      <c r="F461" s="113">
        <v>51.900999999999996</v>
      </c>
      <c r="G461" s="113">
        <v>6.34592</v>
      </c>
      <c r="H461" s="113">
        <v>8.64</v>
      </c>
      <c r="I461" s="113">
        <v>36.915079999999996</v>
      </c>
      <c r="J461" s="113">
        <v>2988.75</v>
      </c>
      <c r="K461" s="113">
        <v>36.915079999999996</v>
      </c>
      <c r="L461" s="113">
        <v>2988.75</v>
      </c>
      <c r="M461" s="114">
        <v>0.012351344207444583</v>
      </c>
      <c r="N461" s="115">
        <v>239.364</v>
      </c>
      <c r="O461" s="115">
        <v>2.956467154870765</v>
      </c>
      <c r="P461" s="115">
        <v>741.080652446675</v>
      </c>
      <c r="Q461" s="116">
        <v>177.38802929224593</v>
      </c>
    </row>
    <row r="462" spans="1:17" s="14" customFormat="1" ht="12.75" customHeight="1">
      <c r="A462" s="344"/>
      <c r="B462" s="110" t="s">
        <v>490</v>
      </c>
      <c r="C462" s="111" t="s">
        <v>452</v>
      </c>
      <c r="D462" s="112">
        <v>45</v>
      </c>
      <c r="E462" s="112">
        <v>1995</v>
      </c>
      <c r="F462" s="113">
        <v>47.48</v>
      </c>
      <c r="G462" s="182">
        <v>5.38365</v>
      </c>
      <c r="H462" s="113">
        <v>7.04</v>
      </c>
      <c r="I462" s="113">
        <v>35.05635</v>
      </c>
      <c r="J462" s="113">
        <v>2837.24</v>
      </c>
      <c r="K462" s="113">
        <v>35.05635</v>
      </c>
      <c r="L462" s="113">
        <v>2837.24</v>
      </c>
      <c r="M462" s="114">
        <v>0.012355792953715585</v>
      </c>
      <c r="N462" s="115">
        <v>205.138</v>
      </c>
      <c r="O462" s="115">
        <v>2.5346426549393075</v>
      </c>
      <c r="P462" s="115">
        <v>741.3475772229351</v>
      </c>
      <c r="Q462" s="116">
        <v>152.07855929635846</v>
      </c>
    </row>
    <row r="463" spans="1:17" s="14" customFormat="1" ht="12.75" customHeight="1">
      <c r="A463" s="344"/>
      <c r="B463" s="117" t="s">
        <v>719</v>
      </c>
      <c r="C463" s="111" t="s">
        <v>703</v>
      </c>
      <c r="D463" s="112">
        <v>80</v>
      </c>
      <c r="E463" s="112" t="s">
        <v>47</v>
      </c>
      <c r="F463" s="113">
        <v>68.1</v>
      </c>
      <c r="G463" s="113">
        <v>6.79</v>
      </c>
      <c r="H463" s="113">
        <v>12.62</v>
      </c>
      <c r="I463" s="113">
        <v>48.69</v>
      </c>
      <c r="J463" s="113">
        <v>3925.41</v>
      </c>
      <c r="K463" s="113">
        <v>45.38</v>
      </c>
      <c r="L463" s="113">
        <v>3670.74</v>
      </c>
      <c r="M463" s="144">
        <v>0.01236262987844413</v>
      </c>
      <c r="N463" s="145">
        <v>200.8</v>
      </c>
      <c r="O463" s="146">
        <v>2.4824160795915815</v>
      </c>
      <c r="P463" s="146">
        <v>741.7577927066478</v>
      </c>
      <c r="Q463" s="147">
        <v>148.9449647754949</v>
      </c>
    </row>
    <row r="464" spans="1:17" s="14" customFormat="1" ht="12.75" customHeight="1">
      <c r="A464" s="344"/>
      <c r="B464" s="110" t="s">
        <v>109</v>
      </c>
      <c r="C464" s="111" t="s">
        <v>102</v>
      </c>
      <c r="D464" s="112">
        <v>22</v>
      </c>
      <c r="E464" s="112">
        <v>1979</v>
      </c>
      <c r="F464" s="113">
        <v>20.437</v>
      </c>
      <c r="G464" s="113">
        <v>2.833</v>
      </c>
      <c r="H464" s="113">
        <v>3.52</v>
      </c>
      <c r="I464" s="113">
        <v>14.084000000000001</v>
      </c>
      <c r="J464" s="113">
        <v>1138.2</v>
      </c>
      <c r="K464" s="113">
        <v>14.084000000000001</v>
      </c>
      <c r="L464" s="113">
        <v>1138.2</v>
      </c>
      <c r="M464" s="114">
        <v>0.012373923739237394</v>
      </c>
      <c r="N464" s="115">
        <v>239.364</v>
      </c>
      <c r="O464" s="115">
        <v>2.9618718819188197</v>
      </c>
      <c r="P464" s="115">
        <v>742.4354243542435</v>
      </c>
      <c r="Q464" s="116">
        <v>177.71231291512916</v>
      </c>
    </row>
    <row r="465" spans="1:17" s="14" customFormat="1" ht="12.75" customHeight="1">
      <c r="A465" s="344"/>
      <c r="B465" s="110" t="s">
        <v>89</v>
      </c>
      <c r="C465" s="124" t="s">
        <v>75</v>
      </c>
      <c r="D465" s="125">
        <v>40</v>
      </c>
      <c r="E465" s="125">
        <v>1980</v>
      </c>
      <c r="F465" s="126">
        <v>37.2</v>
      </c>
      <c r="G465" s="126">
        <v>3.4</v>
      </c>
      <c r="H465" s="126">
        <v>6.4</v>
      </c>
      <c r="I465" s="126">
        <v>27.4</v>
      </c>
      <c r="J465" s="126">
        <v>2208.76</v>
      </c>
      <c r="K465" s="126">
        <v>27.4</v>
      </c>
      <c r="L465" s="126">
        <v>2208.8</v>
      </c>
      <c r="M465" s="127">
        <v>0.012404925751539295</v>
      </c>
      <c r="N465" s="128">
        <v>223.8</v>
      </c>
      <c r="O465" s="128">
        <v>2.7762223831944945</v>
      </c>
      <c r="P465" s="128">
        <v>744.2955450923578</v>
      </c>
      <c r="Q465" s="116">
        <v>166.57334299166968</v>
      </c>
    </row>
    <row r="466" spans="1:17" s="14" customFormat="1" ht="12.75" customHeight="1">
      <c r="A466" s="344"/>
      <c r="B466" s="110" t="s">
        <v>89</v>
      </c>
      <c r="C466" s="124" t="s">
        <v>76</v>
      </c>
      <c r="D466" s="125">
        <v>50</v>
      </c>
      <c r="E466" s="125">
        <v>1978</v>
      </c>
      <c r="F466" s="126">
        <v>44</v>
      </c>
      <c r="G466" s="126">
        <v>3.6</v>
      </c>
      <c r="H466" s="126">
        <v>8</v>
      </c>
      <c r="I466" s="126">
        <v>32.4</v>
      </c>
      <c r="J466" s="126">
        <v>2609.15</v>
      </c>
      <c r="K466" s="126">
        <v>31.5</v>
      </c>
      <c r="L466" s="126">
        <v>2537.29</v>
      </c>
      <c r="M466" s="127">
        <v>0.012414820536872017</v>
      </c>
      <c r="N466" s="128">
        <v>223.8</v>
      </c>
      <c r="O466" s="128">
        <v>2.7784368361519576</v>
      </c>
      <c r="P466" s="128">
        <v>744.8892322123211</v>
      </c>
      <c r="Q466" s="116">
        <v>166.70621016911747</v>
      </c>
    </row>
    <row r="467" spans="1:17" s="14" customFormat="1" ht="12.75" customHeight="1">
      <c r="A467" s="344"/>
      <c r="B467" s="110" t="s">
        <v>383</v>
      </c>
      <c r="C467" s="155" t="s">
        <v>386</v>
      </c>
      <c r="D467" s="156">
        <v>37</v>
      </c>
      <c r="E467" s="156">
        <v>1983</v>
      </c>
      <c r="F467" s="113">
        <v>35.378</v>
      </c>
      <c r="G467" s="113">
        <v>3.396047</v>
      </c>
      <c r="H467" s="113">
        <v>5.76</v>
      </c>
      <c r="I467" s="113">
        <v>26.221956</v>
      </c>
      <c r="J467" s="113">
        <v>2108.85</v>
      </c>
      <c r="K467" s="113">
        <v>26.221956</v>
      </c>
      <c r="L467" s="113">
        <v>2108.85</v>
      </c>
      <c r="M467" s="114">
        <v>0.012434244256348247</v>
      </c>
      <c r="N467" s="115">
        <v>294.191</v>
      </c>
      <c r="O467" s="115">
        <v>3.658042752019347</v>
      </c>
      <c r="P467" s="115">
        <v>746.0546553808948</v>
      </c>
      <c r="Q467" s="116">
        <v>219.48256512116083</v>
      </c>
    </row>
    <row r="468" spans="1:17" s="14" customFormat="1" ht="12.75" customHeight="1">
      <c r="A468" s="344"/>
      <c r="B468" s="117" t="s">
        <v>950</v>
      </c>
      <c r="C468" s="111" t="s">
        <v>931</v>
      </c>
      <c r="D468" s="112">
        <v>40</v>
      </c>
      <c r="E468" s="112">
        <v>1994</v>
      </c>
      <c r="F468" s="113">
        <v>38.3</v>
      </c>
      <c r="G468" s="113">
        <v>4.374</v>
      </c>
      <c r="H468" s="113">
        <v>6.4</v>
      </c>
      <c r="I468" s="113">
        <v>27.525</v>
      </c>
      <c r="J468" s="113">
        <v>2209.95</v>
      </c>
      <c r="K468" s="113">
        <v>27.525</v>
      </c>
      <c r="L468" s="113">
        <v>2209.95</v>
      </c>
      <c r="M468" s="114">
        <f>K468/L468</f>
        <v>0.012455032919296817</v>
      </c>
      <c r="N468" s="115">
        <v>308.8</v>
      </c>
      <c r="O468" s="115">
        <f>M468*N468</f>
        <v>3.8461141654788573</v>
      </c>
      <c r="P468" s="115">
        <f>M468*60*1000</f>
        <v>747.301975157809</v>
      </c>
      <c r="Q468" s="116">
        <f>P468*N468/1000</f>
        <v>230.76684992873143</v>
      </c>
    </row>
    <row r="469" spans="1:17" s="14" customFormat="1" ht="12.75" customHeight="1">
      <c r="A469" s="344"/>
      <c r="B469" s="110" t="s">
        <v>89</v>
      </c>
      <c r="C469" s="124" t="s">
        <v>77</v>
      </c>
      <c r="D469" s="125">
        <v>50</v>
      </c>
      <c r="E469" s="125">
        <v>1973</v>
      </c>
      <c r="F469" s="126">
        <v>42.1</v>
      </c>
      <c r="G469" s="126">
        <v>3</v>
      </c>
      <c r="H469" s="126">
        <v>7.8</v>
      </c>
      <c r="I469" s="126">
        <v>31.3</v>
      </c>
      <c r="J469" s="126">
        <v>2510.22</v>
      </c>
      <c r="K469" s="126">
        <v>31.3</v>
      </c>
      <c r="L469" s="126">
        <v>2510.2</v>
      </c>
      <c r="M469" s="127">
        <v>0.012469125966058483</v>
      </c>
      <c r="N469" s="128">
        <v>223.8</v>
      </c>
      <c r="O469" s="128">
        <v>2.7905903912038887</v>
      </c>
      <c r="P469" s="128">
        <v>748.1475579635089</v>
      </c>
      <c r="Q469" s="116">
        <v>167.4354234722333</v>
      </c>
    </row>
    <row r="470" spans="1:17" s="14" customFormat="1" ht="12.75" customHeight="1">
      <c r="A470" s="344"/>
      <c r="B470" s="110" t="s">
        <v>383</v>
      </c>
      <c r="C470" s="155" t="s">
        <v>387</v>
      </c>
      <c r="D470" s="156">
        <v>15</v>
      </c>
      <c r="E470" s="156">
        <v>1979</v>
      </c>
      <c r="F470" s="113">
        <v>12.633</v>
      </c>
      <c r="G470" s="113">
        <v>1.87775</v>
      </c>
      <c r="H470" s="113">
        <v>1.93</v>
      </c>
      <c r="I470" s="113">
        <v>8.82525</v>
      </c>
      <c r="J470" s="113">
        <v>706.88</v>
      </c>
      <c r="K470" s="113">
        <v>8.82525</v>
      </c>
      <c r="L470" s="113">
        <v>706.88</v>
      </c>
      <c r="M470" s="114">
        <v>0.012484792326844726</v>
      </c>
      <c r="N470" s="115">
        <v>294.191</v>
      </c>
      <c r="O470" s="115">
        <v>3.6729135394267765</v>
      </c>
      <c r="P470" s="115">
        <v>749.0875396106835</v>
      </c>
      <c r="Q470" s="116">
        <v>220.37481236560657</v>
      </c>
    </row>
    <row r="471" spans="1:17" s="14" customFormat="1" ht="12.75" customHeight="1">
      <c r="A471" s="344"/>
      <c r="B471" s="117" t="s">
        <v>827</v>
      </c>
      <c r="C471" s="111" t="s">
        <v>829</v>
      </c>
      <c r="D471" s="112">
        <v>28</v>
      </c>
      <c r="E471" s="112">
        <v>1973</v>
      </c>
      <c r="F471" s="113">
        <v>23.2</v>
      </c>
      <c r="G471" s="113">
        <v>19.4</v>
      </c>
      <c r="H471" s="113">
        <v>4</v>
      </c>
      <c r="I471" s="113">
        <v>17.3</v>
      </c>
      <c r="J471" s="113">
        <v>1385.2</v>
      </c>
      <c r="K471" s="113">
        <v>17.3</v>
      </c>
      <c r="L471" s="113">
        <v>1385.2</v>
      </c>
      <c r="M471" s="114">
        <v>0.012489171238810281</v>
      </c>
      <c r="N471" s="115">
        <v>204.26</v>
      </c>
      <c r="O471" s="115">
        <v>2.5510381172393877</v>
      </c>
      <c r="P471" s="115">
        <v>749.3502743286169</v>
      </c>
      <c r="Q471" s="116">
        <v>153.0622870343633</v>
      </c>
    </row>
    <row r="472" spans="1:17" s="14" customFormat="1" ht="12.75" customHeight="1">
      <c r="A472" s="344"/>
      <c r="B472" s="110" t="s">
        <v>109</v>
      </c>
      <c r="C472" s="111" t="s">
        <v>240</v>
      </c>
      <c r="D472" s="112">
        <v>22</v>
      </c>
      <c r="E472" s="112" t="s">
        <v>47</v>
      </c>
      <c r="F472" s="113">
        <v>21.195</v>
      </c>
      <c r="G472" s="113">
        <v>3.05964</v>
      </c>
      <c r="H472" s="113">
        <v>3.52</v>
      </c>
      <c r="I472" s="113">
        <v>14.61536</v>
      </c>
      <c r="J472" s="113">
        <v>1167.58</v>
      </c>
      <c r="K472" s="113">
        <v>14.61536</v>
      </c>
      <c r="L472" s="113">
        <v>1167.58</v>
      </c>
      <c r="M472" s="114">
        <v>0.012517651895373337</v>
      </c>
      <c r="N472" s="115">
        <v>239.364</v>
      </c>
      <c r="O472" s="115">
        <v>2.9962752282841434</v>
      </c>
      <c r="P472" s="115">
        <v>751.0591137224002</v>
      </c>
      <c r="Q472" s="116">
        <v>179.77651369704859</v>
      </c>
    </row>
    <row r="473" spans="1:17" s="14" customFormat="1" ht="12.75" customHeight="1">
      <c r="A473" s="344"/>
      <c r="B473" s="110" t="s">
        <v>109</v>
      </c>
      <c r="C473" s="111" t="s">
        <v>241</v>
      </c>
      <c r="D473" s="112">
        <v>12</v>
      </c>
      <c r="E473" s="112" t="s">
        <v>47</v>
      </c>
      <c r="F473" s="113">
        <v>8.413</v>
      </c>
      <c r="G473" s="113">
        <v>0</v>
      </c>
      <c r="H473" s="113">
        <v>0</v>
      </c>
      <c r="I473" s="113">
        <v>8.413</v>
      </c>
      <c r="J473" s="113">
        <v>671.8100000000001</v>
      </c>
      <c r="K473" s="113">
        <v>8.413</v>
      </c>
      <c r="L473" s="113">
        <v>671.8100000000001</v>
      </c>
      <c r="M473" s="114">
        <v>0.012522885935011387</v>
      </c>
      <c r="N473" s="115">
        <v>239.364</v>
      </c>
      <c r="O473" s="115">
        <v>2.997528068948066</v>
      </c>
      <c r="P473" s="115">
        <v>751.3731561006832</v>
      </c>
      <c r="Q473" s="116">
        <v>179.85168413688393</v>
      </c>
    </row>
    <row r="474" spans="1:17" s="14" customFormat="1" ht="12.75" customHeight="1">
      <c r="A474" s="344"/>
      <c r="B474" s="110" t="s">
        <v>109</v>
      </c>
      <c r="C474" s="111" t="s">
        <v>242</v>
      </c>
      <c r="D474" s="112">
        <v>40</v>
      </c>
      <c r="E474" s="112">
        <v>1985</v>
      </c>
      <c r="F474" s="113">
        <v>30.749000000000002</v>
      </c>
      <c r="G474" s="113">
        <v>3.9095400000000002</v>
      </c>
      <c r="H474" s="113">
        <v>6.4</v>
      </c>
      <c r="I474" s="113">
        <v>20.43946</v>
      </c>
      <c r="J474" s="113">
        <v>1630.93</v>
      </c>
      <c r="K474" s="113">
        <v>20.43946</v>
      </c>
      <c r="L474" s="113">
        <v>1630.93</v>
      </c>
      <c r="M474" s="114">
        <v>0.012532395627034882</v>
      </c>
      <c r="N474" s="115">
        <v>239.364</v>
      </c>
      <c r="O474" s="115">
        <v>2.9998043468695776</v>
      </c>
      <c r="P474" s="115">
        <v>751.943737622093</v>
      </c>
      <c r="Q474" s="116">
        <v>179.98826081217467</v>
      </c>
    </row>
    <row r="475" spans="1:17" s="14" customFormat="1" ht="12.75" customHeight="1">
      <c r="A475" s="344"/>
      <c r="B475" s="110" t="s">
        <v>413</v>
      </c>
      <c r="C475" s="183" t="s">
        <v>416</v>
      </c>
      <c r="D475" s="184">
        <v>52</v>
      </c>
      <c r="E475" s="184">
        <v>1994</v>
      </c>
      <c r="F475" s="150">
        <v>52.139</v>
      </c>
      <c r="G475" s="150">
        <v>6.0945</v>
      </c>
      <c r="H475" s="150">
        <v>8.32</v>
      </c>
      <c r="I475" s="150">
        <v>37.724502</v>
      </c>
      <c r="J475" s="150">
        <v>3006.49</v>
      </c>
      <c r="K475" s="150">
        <v>37.724502</v>
      </c>
      <c r="L475" s="150">
        <v>3006.49</v>
      </c>
      <c r="M475" s="151">
        <v>0.012547689165771382</v>
      </c>
      <c r="N475" s="152">
        <v>307.271</v>
      </c>
      <c r="O475" s="152">
        <v>3.8555409976557384</v>
      </c>
      <c r="P475" s="152">
        <v>752.861349946283</v>
      </c>
      <c r="Q475" s="153">
        <v>231.3324598593443</v>
      </c>
    </row>
    <row r="476" spans="1:17" s="14" customFormat="1" ht="12.75" customHeight="1">
      <c r="A476" s="344"/>
      <c r="B476" s="110" t="s">
        <v>41</v>
      </c>
      <c r="C476" s="167" t="s">
        <v>653</v>
      </c>
      <c r="D476" s="112">
        <v>45</v>
      </c>
      <c r="E476" s="112" t="s">
        <v>643</v>
      </c>
      <c r="F476" s="113">
        <v>40.438</v>
      </c>
      <c r="G476" s="113">
        <v>5.66</v>
      </c>
      <c r="H476" s="113">
        <v>7.2</v>
      </c>
      <c r="I476" s="113">
        <v>27.578</v>
      </c>
      <c r="J476" s="113"/>
      <c r="K476" s="113">
        <v>27.578</v>
      </c>
      <c r="L476" s="113">
        <v>2197.71</v>
      </c>
      <c r="M476" s="114">
        <v>0.012548516410263411</v>
      </c>
      <c r="N476" s="115">
        <v>231.73</v>
      </c>
      <c r="O476" s="115">
        <v>2.90786770775034</v>
      </c>
      <c r="P476" s="115">
        <v>752.9109846158046</v>
      </c>
      <c r="Q476" s="116">
        <v>174.4720624650204</v>
      </c>
    </row>
    <row r="477" spans="1:17" s="14" customFormat="1" ht="12.75" customHeight="1">
      <c r="A477" s="344"/>
      <c r="B477" s="110" t="s">
        <v>365</v>
      </c>
      <c r="C477" s="155" t="s">
        <v>346</v>
      </c>
      <c r="D477" s="156">
        <v>8</v>
      </c>
      <c r="E477" s="156">
        <v>1975</v>
      </c>
      <c r="F477" s="113">
        <v>3.881</v>
      </c>
      <c r="G477" s="113">
        <v>0</v>
      </c>
      <c r="H477" s="113">
        <v>0</v>
      </c>
      <c r="I477" s="113">
        <v>3.881001</v>
      </c>
      <c r="J477" s="113">
        <v>309.07</v>
      </c>
      <c r="K477" s="113">
        <v>3.881001</v>
      </c>
      <c r="L477" s="113">
        <v>309.07</v>
      </c>
      <c r="M477" s="114">
        <v>0.012557029151972045</v>
      </c>
      <c r="N477" s="115">
        <v>281.32900000000006</v>
      </c>
      <c r="O477" s="115">
        <v>3.5326564542951444</v>
      </c>
      <c r="P477" s="115">
        <v>753.4217491183227</v>
      </c>
      <c r="Q477" s="116">
        <v>211.95938725770867</v>
      </c>
    </row>
    <row r="478" spans="1:17" s="14" customFormat="1" ht="12.75" customHeight="1">
      <c r="A478" s="344"/>
      <c r="B478" s="110" t="s">
        <v>89</v>
      </c>
      <c r="C478" s="124" t="s">
        <v>74</v>
      </c>
      <c r="D478" s="125">
        <v>50</v>
      </c>
      <c r="E478" s="125">
        <v>1969</v>
      </c>
      <c r="F478" s="126">
        <v>44</v>
      </c>
      <c r="G478" s="126">
        <v>3.7</v>
      </c>
      <c r="H478" s="126">
        <v>7.9</v>
      </c>
      <c r="I478" s="126">
        <v>32.4</v>
      </c>
      <c r="J478" s="126">
        <v>2573.06</v>
      </c>
      <c r="K478" s="126">
        <v>32.4</v>
      </c>
      <c r="L478" s="126">
        <v>2573.1</v>
      </c>
      <c r="M478" s="127">
        <v>0.012591815320041973</v>
      </c>
      <c r="N478" s="128">
        <v>223.8</v>
      </c>
      <c r="O478" s="128">
        <v>2.8180482686253936</v>
      </c>
      <c r="P478" s="128">
        <v>755.5089192025184</v>
      </c>
      <c r="Q478" s="116">
        <v>169.0828961175236</v>
      </c>
    </row>
    <row r="479" spans="1:17" s="14" customFormat="1" ht="12.75" customHeight="1">
      <c r="A479" s="344"/>
      <c r="B479" s="110" t="s">
        <v>383</v>
      </c>
      <c r="C479" s="155" t="s">
        <v>388</v>
      </c>
      <c r="D479" s="156">
        <v>25</v>
      </c>
      <c r="E479" s="156">
        <v>1982</v>
      </c>
      <c r="F479" s="113">
        <v>22.744</v>
      </c>
      <c r="G479" s="113">
        <v>1.77045</v>
      </c>
      <c r="H479" s="113">
        <v>3.84</v>
      </c>
      <c r="I479" s="113">
        <v>17.133552</v>
      </c>
      <c r="J479" s="113">
        <v>1353.96</v>
      </c>
      <c r="K479" s="113">
        <v>17.133552</v>
      </c>
      <c r="L479" s="113">
        <v>1353.96</v>
      </c>
      <c r="M479" s="114">
        <v>0.012654400425418773</v>
      </c>
      <c r="N479" s="115">
        <v>294.191</v>
      </c>
      <c r="O479" s="115">
        <v>3.722810715554374</v>
      </c>
      <c r="P479" s="115">
        <v>759.2640255251264</v>
      </c>
      <c r="Q479" s="116">
        <v>223.36864293326244</v>
      </c>
    </row>
    <row r="480" spans="1:17" s="14" customFormat="1" ht="12.75" customHeight="1">
      <c r="A480" s="344"/>
      <c r="B480" s="117" t="s">
        <v>923</v>
      </c>
      <c r="C480" s="111" t="s">
        <v>924</v>
      </c>
      <c r="D480" s="112">
        <v>20</v>
      </c>
      <c r="E480" s="112">
        <v>1983</v>
      </c>
      <c r="F480" s="113">
        <v>18.309</v>
      </c>
      <c r="G480" s="113">
        <v>1.535</v>
      </c>
      <c r="H480" s="113">
        <v>3.2</v>
      </c>
      <c r="I480" s="113">
        <v>13.574</v>
      </c>
      <c r="J480" s="113">
        <v>1070.76</v>
      </c>
      <c r="K480" s="113">
        <v>13.574</v>
      </c>
      <c r="L480" s="113">
        <v>1070.8</v>
      </c>
      <c r="M480" s="114">
        <f>K480/L480</f>
        <v>0.012676503548748599</v>
      </c>
      <c r="N480" s="115">
        <v>308.8</v>
      </c>
      <c r="O480" s="115">
        <f>M480*N480</f>
        <v>3.9145042958535674</v>
      </c>
      <c r="P480" s="115">
        <f>M480*60*1000</f>
        <v>760.5902129249159</v>
      </c>
      <c r="Q480" s="116">
        <f>P480*N480/1000</f>
        <v>234.87025775121407</v>
      </c>
    </row>
    <row r="481" spans="1:17" s="14" customFormat="1" ht="12.75" customHeight="1">
      <c r="A481" s="344"/>
      <c r="B481" s="110" t="s">
        <v>301</v>
      </c>
      <c r="C481" s="157" t="s">
        <v>289</v>
      </c>
      <c r="D481" s="158">
        <v>10</v>
      </c>
      <c r="E481" s="158">
        <v>1972</v>
      </c>
      <c r="F481" s="159">
        <v>10.996</v>
      </c>
      <c r="G481" s="159">
        <v>1.122</v>
      </c>
      <c r="H481" s="159">
        <v>1.6</v>
      </c>
      <c r="I481" s="159">
        <v>8.274</v>
      </c>
      <c r="J481" s="159">
        <v>652.02</v>
      </c>
      <c r="K481" s="159">
        <v>8.274</v>
      </c>
      <c r="L481" s="159">
        <v>652.02</v>
      </c>
      <c r="M481" s="160">
        <v>0.01268979479157081</v>
      </c>
      <c r="N481" s="161">
        <v>291.357</v>
      </c>
      <c r="O481" s="161">
        <v>3.697260541087697</v>
      </c>
      <c r="P481" s="161">
        <v>761.3876874942486</v>
      </c>
      <c r="Q481" s="162">
        <v>221.8356324652618</v>
      </c>
    </row>
    <row r="482" spans="1:17" s="14" customFormat="1" ht="12.75" customHeight="1">
      <c r="A482" s="344"/>
      <c r="B482" s="117" t="s">
        <v>922</v>
      </c>
      <c r="C482" s="111" t="s">
        <v>910</v>
      </c>
      <c r="D482" s="112">
        <v>90</v>
      </c>
      <c r="E482" s="112">
        <v>1979</v>
      </c>
      <c r="F482" s="113">
        <v>79.2875</v>
      </c>
      <c r="G482" s="113">
        <v>12.195</v>
      </c>
      <c r="H482" s="113">
        <v>9</v>
      </c>
      <c r="I482" s="113">
        <v>58.0925</v>
      </c>
      <c r="J482" s="113">
        <v>4576.32</v>
      </c>
      <c r="K482" s="113">
        <v>58.0925</v>
      </c>
      <c r="L482" s="113">
        <v>4576.32</v>
      </c>
      <c r="M482" s="114">
        <f>K482/L482</f>
        <v>0.012694151632752955</v>
      </c>
      <c r="N482" s="115">
        <v>256.368</v>
      </c>
      <c r="O482" s="115">
        <f>M482*N482</f>
        <v>3.2543742657856094</v>
      </c>
      <c r="P482" s="115">
        <f>M482*60*1000</f>
        <v>761.6490979651774</v>
      </c>
      <c r="Q482" s="116">
        <f>P482*N482/1000</f>
        <v>195.2624559471366</v>
      </c>
    </row>
    <row r="483" spans="1:17" s="14" customFormat="1" ht="12.75" customHeight="1">
      <c r="A483" s="344"/>
      <c r="B483" s="110" t="s">
        <v>490</v>
      </c>
      <c r="C483" s="111" t="s">
        <v>481</v>
      </c>
      <c r="D483" s="112">
        <v>60</v>
      </c>
      <c r="E483" s="112">
        <v>1981</v>
      </c>
      <c r="F483" s="113">
        <v>55</v>
      </c>
      <c r="G483" s="113">
        <v>5.61033</v>
      </c>
      <c r="H483" s="113">
        <v>9.6</v>
      </c>
      <c r="I483" s="113">
        <v>39.78967</v>
      </c>
      <c r="J483" s="113">
        <v>3122.77</v>
      </c>
      <c r="K483" s="113">
        <v>39.78967</v>
      </c>
      <c r="L483" s="113">
        <v>3122.77</v>
      </c>
      <c r="M483" s="114">
        <v>0.012741786939159784</v>
      </c>
      <c r="N483" s="115">
        <v>205.138</v>
      </c>
      <c r="O483" s="115">
        <v>2.61382468912536</v>
      </c>
      <c r="P483" s="115">
        <v>764.5072163495871</v>
      </c>
      <c r="Q483" s="116">
        <v>156.8294813475216</v>
      </c>
    </row>
    <row r="484" spans="1:17" s="14" customFormat="1" ht="12.75" customHeight="1">
      <c r="A484" s="344"/>
      <c r="B484" s="110" t="s">
        <v>490</v>
      </c>
      <c r="C484" s="111" t="s">
        <v>472</v>
      </c>
      <c r="D484" s="112">
        <v>30</v>
      </c>
      <c r="E484" s="112">
        <v>1992</v>
      </c>
      <c r="F484" s="113">
        <v>27.48</v>
      </c>
      <c r="G484" s="113">
        <v>3.45687</v>
      </c>
      <c r="H484" s="113">
        <v>4.64</v>
      </c>
      <c r="I484" s="113">
        <v>19.38313</v>
      </c>
      <c r="J484" s="113">
        <v>1521.17</v>
      </c>
      <c r="K484" s="113">
        <v>19.38313</v>
      </c>
      <c r="L484" s="113">
        <v>1521.17</v>
      </c>
      <c r="M484" s="114">
        <v>0.012742251030456819</v>
      </c>
      <c r="N484" s="115">
        <v>205.138</v>
      </c>
      <c r="O484" s="115">
        <v>2.613919891885851</v>
      </c>
      <c r="P484" s="115">
        <v>764.5350618274092</v>
      </c>
      <c r="Q484" s="116">
        <v>156.83519351315107</v>
      </c>
    </row>
    <row r="485" spans="1:17" s="14" customFormat="1" ht="12.75" customHeight="1">
      <c r="A485" s="344"/>
      <c r="B485" s="110" t="s">
        <v>331</v>
      </c>
      <c r="C485" s="135" t="s">
        <v>317</v>
      </c>
      <c r="D485" s="136">
        <v>45</v>
      </c>
      <c r="E485" s="136">
        <v>1978</v>
      </c>
      <c r="F485" s="120">
        <v>37.893</v>
      </c>
      <c r="G485" s="120">
        <v>2.55</v>
      </c>
      <c r="H485" s="120">
        <v>7.2</v>
      </c>
      <c r="I485" s="120">
        <v>28.142998</v>
      </c>
      <c r="J485" s="120">
        <v>2206.29</v>
      </c>
      <c r="K485" s="120">
        <v>28.142998</v>
      </c>
      <c r="L485" s="120">
        <v>2206.29</v>
      </c>
      <c r="M485" s="121">
        <v>0.012755801821156784</v>
      </c>
      <c r="N485" s="122">
        <v>305.636</v>
      </c>
      <c r="O485" s="122">
        <v>3.898632245411075</v>
      </c>
      <c r="P485" s="122">
        <v>765.348109269407</v>
      </c>
      <c r="Q485" s="123">
        <v>233.9179347246645</v>
      </c>
    </row>
    <row r="486" spans="1:17" s="14" customFormat="1" ht="12.75" customHeight="1">
      <c r="A486" s="344"/>
      <c r="B486" s="110" t="s">
        <v>71</v>
      </c>
      <c r="C486" s="111" t="s">
        <v>60</v>
      </c>
      <c r="D486" s="112">
        <v>92</v>
      </c>
      <c r="E486" s="112">
        <v>1991</v>
      </c>
      <c r="F486" s="113">
        <v>72.11</v>
      </c>
      <c r="G486" s="113">
        <v>9.46458</v>
      </c>
      <c r="H486" s="113">
        <v>15.12</v>
      </c>
      <c r="I486" s="113">
        <v>47.525420000000004</v>
      </c>
      <c r="J486" s="113">
        <v>3722</v>
      </c>
      <c r="K486" s="113">
        <v>45.28935026587857</v>
      </c>
      <c r="L486" s="113">
        <v>3546.88</v>
      </c>
      <c r="M486" s="114">
        <v>0.012768785599140249</v>
      </c>
      <c r="N486" s="115">
        <v>281.329</v>
      </c>
      <c r="O486" s="115">
        <v>3.5922296838205274</v>
      </c>
      <c r="P486" s="115">
        <v>766.127135948415</v>
      </c>
      <c r="Q486" s="116">
        <v>215.53378102923165</v>
      </c>
    </row>
    <row r="487" spans="1:17" s="14" customFormat="1" ht="12.75" customHeight="1">
      <c r="A487" s="344"/>
      <c r="B487" s="117" t="s">
        <v>826</v>
      </c>
      <c r="C487" s="155" t="s">
        <v>803</v>
      </c>
      <c r="D487" s="156">
        <v>75</v>
      </c>
      <c r="E487" s="156">
        <v>1983</v>
      </c>
      <c r="F487" s="113">
        <v>57.888000000000005</v>
      </c>
      <c r="G487" s="113">
        <v>1.581</v>
      </c>
      <c r="H487" s="113">
        <v>12</v>
      </c>
      <c r="I487" s="113">
        <v>44.307</v>
      </c>
      <c r="J487" s="113">
        <v>3466.44</v>
      </c>
      <c r="K487" s="113">
        <v>44.307</v>
      </c>
      <c r="L487" s="113">
        <v>3466.44</v>
      </c>
      <c r="M487" s="114">
        <v>0.012781701111226503</v>
      </c>
      <c r="N487" s="115">
        <v>299.8</v>
      </c>
      <c r="O487" s="115">
        <v>3.8319539931457056</v>
      </c>
      <c r="P487" s="115">
        <v>766.9020666735902</v>
      </c>
      <c r="Q487" s="116">
        <v>229.91723958874235</v>
      </c>
    </row>
    <row r="488" spans="1:17" s="14" customFormat="1" ht="12.75" customHeight="1">
      <c r="A488" s="344"/>
      <c r="B488" s="110" t="s">
        <v>278</v>
      </c>
      <c r="C488" s="118" t="s">
        <v>276</v>
      </c>
      <c r="D488" s="119">
        <v>20</v>
      </c>
      <c r="E488" s="119">
        <v>1981</v>
      </c>
      <c r="F488" s="120">
        <v>18.0278</v>
      </c>
      <c r="G488" s="120">
        <v>1.624123</v>
      </c>
      <c r="H488" s="120">
        <v>3.2</v>
      </c>
      <c r="I488" s="120">
        <v>13.203679</v>
      </c>
      <c r="J488" s="120">
        <v>1031.73</v>
      </c>
      <c r="K488" s="120">
        <v>13.203679</v>
      </c>
      <c r="L488" s="120">
        <v>1031.73</v>
      </c>
      <c r="M488" s="121">
        <v>0.012797610809029494</v>
      </c>
      <c r="N488" s="122">
        <v>281.002</v>
      </c>
      <c r="O488" s="122">
        <v>3.5961542325589058</v>
      </c>
      <c r="P488" s="122">
        <v>767.8566485417696</v>
      </c>
      <c r="Q488" s="123">
        <v>215.76925395353436</v>
      </c>
    </row>
    <row r="489" spans="1:17" s="14" customFormat="1" ht="12.75" customHeight="1">
      <c r="A489" s="344"/>
      <c r="B489" s="117" t="s">
        <v>841</v>
      </c>
      <c r="C489" s="137" t="s">
        <v>864</v>
      </c>
      <c r="D489" s="169">
        <v>33</v>
      </c>
      <c r="E489" s="170" t="s">
        <v>47</v>
      </c>
      <c r="F489" s="171">
        <v>26.03</v>
      </c>
      <c r="G489" s="172">
        <v>2.67</v>
      </c>
      <c r="H489" s="173">
        <v>5.12</v>
      </c>
      <c r="I489" s="172">
        <v>18.24</v>
      </c>
      <c r="J489" s="173">
        <v>1419.26</v>
      </c>
      <c r="K489" s="172">
        <v>18.24</v>
      </c>
      <c r="L489" s="173">
        <v>1419.26</v>
      </c>
      <c r="M489" s="114">
        <v>0.01285176782266815</v>
      </c>
      <c r="N489" s="174">
        <v>218.2</v>
      </c>
      <c r="O489" s="115">
        <v>2.8042557389061904</v>
      </c>
      <c r="P489" s="115">
        <v>771.1060693600891</v>
      </c>
      <c r="Q489" s="116">
        <v>168.25534433437144</v>
      </c>
    </row>
    <row r="490" spans="1:17" s="14" customFormat="1" ht="12.75" customHeight="1">
      <c r="A490" s="344"/>
      <c r="B490" s="117" t="s">
        <v>841</v>
      </c>
      <c r="C490" s="137" t="s">
        <v>865</v>
      </c>
      <c r="D490" s="169">
        <v>48</v>
      </c>
      <c r="E490" s="170" t="s">
        <v>47</v>
      </c>
      <c r="F490" s="171">
        <v>35.88</v>
      </c>
      <c r="G490" s="172">
        <v>2.78</v>
      </c>
      <c r="H490" s="173">
        <v>7.6</v>
      </c>
      <c r="I490" s="172">
        <v>25.5</v>
      </c>
      <c r="J490" s="173">
        <v>1955.1</v>
      </c>
      <c r="K490" s="172">
        <v>25.13</v>
      </c>
      <c r="L490" s="173">
        <v>1955.1</v>
      </c>
      <c r="M490" s="114">
        <v>0.012853562477622628</v>
      </c>
      <c r="N490" s="174">
        <v>218.2</v>
      </c>
      <c r="O490" s="115">
        <v>2.8046473326172574</v>
      </c>
      <c r="P490" s="115">
        <v>771.2137486573577</v>
      </c>
      <c r="Q490" s="116">
        <v>168.27883995703544</v>
      </c>
    </row>
    <row r="491" spans="1:17" s="14" customFormat="1" ht="12.75" customHeight="1" thickBot="1">
      <c r="A491" s="344"/>
      <c r="B491" s="316" t="s">
        <v>331</v>
      </c>
      <c r="C491" s="317" t="s">
        <v>318</v>
      </c>
      <c r="D491" s="318">
        <v>24</v>
      </c>
      <c r="E491" s="318">
        <v>1969</v>
      </c>
      <c r="F491" s="319">
        <v>17.955</v>
      </c>
      <c r="G491" s="319">
        <v>0.9945</v>
      </c>
      <c r="H491" s="319">
        <v>3.84</v>
      </c>
      <c r="I491" s="319">
        <v>13.1205</v>
      </c>
      <c r="J491" s="319">
        <v>1020.69</v>
      </c>
      <c r="K491" s="319">
        <v>13.1205</v>
      </c>
      <c r="L491" s="319">
        <v>1020.69</v>
      </c>
      <c r="M491" s="320">
        <v>0.012854539576169062</v>
      </c>
      <c r="N491" s="321">
        <v>305.636</v>
      </c>
      <c r="O491" s="321">
        <v>3.9288100579020075</v>
      </c>
      <c r="P491" s="321">
        <v>771.2723745701437</v>
      </c>
      <c r="Q491" s="322">
        <v>235.72860347412046</v>
      </c>
    </row>
    <row r="492" spans="1:17" s="14" customFormat="1" ht="11.25">
      <c r="A492" s="345" t="s">
        <v>1042</v>
      </c>
      <c r="B492" s="323" t="s">
        <v>175</v>
      </c>
      <c r="C492" s="61" t="s">
        <v>543</v>
      </c>
      <c r="D492" s="62">
        <v>17</v>
      </c>
      <c r="E492" s="62">
        <v>1974</v>
      </c>
      <c r="F492" s="324">
        <v>15.5</v>
      </c>
      <c r="G492" s="324">
        <v>1.4</v>
      </c>
      <c r="H492" s="324">
        <v>1.9</v>
      </c>
      <c r="I492" s="324">
        <v>12.2</v>
      </c>
      <c r="J492" s="324">
        <v>948.51</v>
      </c>
      <c r="K492" s="324">
        <v>12.2</v>
      </c>
      <c r="L492" s="324">
        <v>948.5</v>
      </c>
      <c r="M492" s="325">
        <v>0.012862414338429098</v>
      </c>
      <c r="N492" s="326">
        <v>302.26</v>
      </c>
      <c r="O492" s="326">
        <v>3.887793357933579</v>
      </c>
      <c r="P492" s="326">
        <v>771.7448603057459</v>
      </c>
      <c r="Q492" s="327">
        <v>233.26760147601473</v>
      </c>
    </row>
    <row r="493" spans="1:17" s="14" customFormat="1" ht="11.25">
      <c r="A493" s="346"/>
      <c r="B493" s="185" t="s">
        <v>41</v>
      </c>
      <c r="C493" s="190" t="s">
        <v>654</v>
      </c>
      <c r="D493" s="27">
        <v>55</v>
      </c>
      <c r="E493" s="27" t="s">
        <v>643</v>
      </c>
      <c r="F493" s="186">
        <v>50.379000000000005</v>
      </c>
      <c r="G493" s="186">
        <v>6.723</v>
      </c>
      <c r="H493" s="186">
        <v>8.8</v>
      </c>
      <c r="I493" s="186">
        <v>34.856</v>
      </c>
      <c r="J493" s="186"/>
      <c r="K493" s="186">
        <v>34.856</v>
      </c>
      <c r="L493" s="186">
        <v>2709.88</v>
      </c>
      <c r="M493" s="187">
        <v>0.012862562179875124</v>
      </c>
      <c r="N493" s="188">
        <v>231.73</v>
      </c>
      <c r="O493" s="188">
        <v>2.9806415339424626</v>
      </c>
      <c r="P493" s="188">
        <v>771.7537307925074</v>
      </c>
      <c r="Q493" s="189">
        <v>178.83849203654773</v>
      </c>
    </row>
    <row r="494" spans="1:17" s="14" customFormat="1" ht="11.25">
      <c r="A494" s="346"/>
      <c r="B494" s="191" t="s">
        <v>719</v>
      </c>
      <c r="C494" s="192" t="s">
        <v>704</v>
      </c>
      <c r="D494" s="27">
        <v>45</v>
      </c>
      <c r="E494" s="27" t="s">
        <v>47</v>
      </c>
      <c r="F494" s="186">
        <v>40.699</v>
      </c>
      <c r="G494" s="193">
        <v>3.519</v>
      </c>
      <c r="H494" s="193">
        <v>7.1</v>
      </c>
      <c r="I494" s="193">
        <v>30.08</v>
      </c>
      <c r="J494" s="186">
        <v>2336.24</v>
      </c>
      <c r="K494" s="186">
        <v>30.08</v>
      </c>
      <c r="L494" s="186">
        <v>2336.24</v>
      </c>
      <c r="M494" s="194">
        <v>0.01287538951477588</v>
      </c>
      <c r="N494" s="195">
        <v>200.8</v>
      </c>
      <c r="O494" s="196">
        <v>2.5853782145669966</v>
      </c>
      <c r="P494" s="196">
        <v>772.5233708865528</v>
      </c>
      <c r="Q494" s="197">
        <v>155.12269287401983</v>
      </c>
    </row>
    <row r="495" spans="1:17" s="14" customFormat="1" ht="11.25">
      <c r="A495" s="346"/>
      <c r="B495" s="191" t="s">
        <v>841</v>
      </c>
      <c r="C495" s="198" t="s">
        <v>866</v>
      </c>
      <c r="D495" s="199">
        <v>108</v>
      </c>
      <c r="E495" s="200" t="s">
        <v>47</v>
      </c>
      <c r="F495" s="201">
        <v>56.44</v>
      </c>
      <c r="G495" s="202">
        <v>6.12</v>
      </c>
      <c r="H495" s="203">
        <v>17.28</v>
      </c>
      <c r="I495" s="202">
        <v>33.04</v>
      </c>
      <c r="J495" s="203">
        <v>2561.06</v>
      </c>
      <c r="K495" s="202">
        <v>33.04</v>
      </c>
      <c r="L495" s="203">
        <v>2561.06</v>
      </c>
      <c r="M495" s="187">
        <v>0.012900908217691113</v>
      </c>
      <c r="N495" s="204">
        <v>218.2</v>
      </c>
      <c r="O495" s="188">
        <v>2.814978173100201</v>
      </c>
      <c r="P495" s="188">
        <v>774.0544930614668</v>
      </c>
      <c r="Q495" s="189">
        <v>168.89869038601205</v>
      </c>
    </row>
    <row r="496" spans="1:17" s="14" customFormat="1" ht="11.25">
      <c r="A496" s="346"/>
      <c r="B496" s="191" t="s">
        <v>719</v>
      </c>
      <c r="C496" s="192" t="s">
        <v>705</v>
      </c>
      <c r="D496" s="27">
        <v>20</v>
      </c>
      <c r="E496" s="27" t="s">
        <v>47</v>
      </c>
      <c r="F496" s="186">
        <v>17.740000000000002</v>
      </c>
      <c r="G496" s="193">
        <v>1.28</v>
      </c>
      <c r="H496" s="193">
        <v>3.16</v>
      </c>
      <c r="I496" s="193">
        <v>13.3</v>
      </c>
      <c r="J496" s="186">
        <v>957.78</v>
      </c>
      <c r="K496" s="186">
        <v>12.4</v>
      </c>
      <c r="L496" s="186">
        <v>957.78</v>
      </c>
      <c r="M496" s="194">
        <v>0.012946605692330181</v>
      </c>
      <c r="N496" s="195">
        <v>200.8</v>
      </c>
      <c r="O496" s="196">
        <v>2.5996784230199004</v>
      </c>
      <c r="P496" s="196">
        <v>776.7963415398108</v>
      </c>
      <c r="Q496" s="197">
        <v>155.980705381194</v>
      </c>
    </row>
    <row r="497" spans="1:17" s="14" customFormat="1" ht="11.25">
      <c r="A497" s="346"/>
      <c r="B497" s="191" t="s">
        <v>841</v>
      </c>
      <c r="C497" s="198" t="s">
        <v>867</v>
      </c>
      <c r="D497" s="199">
        <v>32</v>
      </c>
      <c r="E497" s="205" t="s">
        <v>47</v>
      </c>
      <c r="F497" s="201">
        <v>18.89</v>
      </c>
      <c r="G497" s="202">
        <v>1.89</v>
      </c>
      <c r="H497" s="203">
        <v>0.31</v>
      </c>
      <c r="I497" s="202">
        <v>16.69</v>
      </c>
      <c r="J497" s="203">
        <v>1286.95</v>
      </c>
      <c r="K497" s="202">
        <v>15.15</v>
      </c>
      <c r="L497" s="203">
        <v>1168.72</v>
      </c>
      <c r="M497" s="187">
        <v>0.012962899582449176</v>
      </c>
      <c r="N497" s="204">
        <v>218.2</v>
      </c>
      <c r="O497" s="188">
        <v>2.82850468889041</v>
      </c>
      <c r="P497" s="188">
        <v>777.7739749469506</v>
      </c>
      <c r="Q497" s="189">
        <v>169.7102813334246</v>
      </c>
    </row>
    <row r="498" spans="1:17" s="14" customFormat="1" ht="11.25">
      <c r="A498" s="346"/>
      <c r="B498" s="191" t="s">
        <v>923</v>
      </c>
      <c r="C498" s="192" t="s">
        <v>926</v>
      </c>
      <c r="D498" s="27">
        <v>22</v>
      </c>
      <c r="E498" s="27">
        <v>1983</v>
      </c>
      <c r="F498" s="186">
        <v>21.27</v>
      </c>
      <c r="G498" s="186">
        <v>2.22</v>
      </c>
      <c r="H498" s="186">
        <v>3.52</v>
      </c>
      <c r="I498" s="186">
        <v>15.528</v>
      </c>
      <c r="J498" s="186">
        <v>1195.71</v>
      </c>
      <c r="K498" s="186">
        <v>15.528</v>
      </c>
      <c r="L498" s="186">
        <v>1195.71</v>
      </c>
      <c r="M498" s="187">
        <f>K498/L498</f>
        <v>0.012986426474646862</v>
      </c>
      <c r="N498" s="188">
        <v>308.8</v>
      </c>
      <c r="O498" s="188">
        <f>M498*N498</f>
        <v>4.010208495370951</v>
      </c>
      <c r="P498" s="188">
        <f>M498*60*1000</f>
        <v>779.1855884788117</v>
      </c>
      <c r="Q498" s="189">
        <f>P498*N498/1000</f>
        <v>240.61250972225707</v>
      </c>
    </row>
    <row r="499" spans="1:17" s="14" customFormat="1" ht="11.25">
      <c r="A499" s="346"/>
      <c r="B499" s="185" t="s">
        <v>173</v>
      </c>
      <c r="C499" s="192" t="s">
        <v>151</v>
      </c>
      <c r="D499" s="27">
        <v>60</v>
      </c>
      <c r="E499" s="27">
        <v>1980</v>
      </c>
      <c r="F499" s="186">
        <v>59.657</v>
      </c>
      <c r="G499" s="186">
        <v>7.70308</v>
      </c>
      <c r="H499" s="186">
        <v>9.6</v>
      </c>
      <c r="I499" s="186">
        <v>42.353916</v>
      </c>
      <c r="J499" s="186">
        <v>3250.97</v>
      </c>
      <c r="K499" s="186">
        <v>42.353916</v>
      </c>
      <c r="L499" s="186">
        <v>3250.97</v>
      </c>
      <c r="M499" s="187">
        <v>0.013028085771323635</v>
      </c>
      <c r="N499" s="188">
        <v>266.28700000000003</v>
      </c>
      <c r="O499" s="188">
        <v>3.469209875788457</v>
      </c>
      <c r="P499" s="188">
        <v>781.6851462794181</v>
      </c>
      <c r="Q499" s="189">
        <v>208.15259254730742</v>
      </c>
    </row>
    <row r="500" spans="1:17" s="14" customFormat="1" ht="11.25">
      <c r="A500" s="346"/>
      <c r="B500" s="191" t="s">
        <v>923</v>
      </c>
      <c r="C500" s="192" t="s">
        <v>927</v>
      </c>
      <c r="D500" s="27">
        <v>23</v>
      </c>
      <c r="E500" s="27">
        <v>1983</v>
      </c>
      <c r="F500" s="186">
        <v>20.735</v>
      </c>
      <c r="G500" s="186">
        <v>1.65</v>
      </c>
      <c r="H500" s="186">
        <v>3.52</v>
      </c>
      <c r="I500" s="186">
        <v>15.564</v>
      </c>
      <c r="J500" s="186">
        <v>1192.34</v>
      </c>
      <c r="K500" s="186">
        <v>15.564</v>
      </c>
      <c r="L500" s="186">
        <v>1192.34</v>
      </c>
      <c r="M500" s="187">
        <f>K500/L500</f>
        <v>0.013053323716389622</v>
      </c>
      <c r="N500" s="188">
        <v>308.8</v>
      </c>
      <c r="O500" s="188">
        <f>M500*N500</f>
        <v>4.030866363621115</v>
      </c>
      <c r="P500" s="188">
        <f>M500*60*1000</f>
        <v>783.1994229833773</v>
      </c>
      <c r="Q500" s="189">
        <f>P500*N500/1000</f>
        <v>241.85198181726693</v>
      </c>
    </row>
    <row r="501" spans="1:17" s="14" customFormat="1" ht="11.25">
      <c r="A501" s="346"/>
      <c r="B501" s="185" t="s">
        <v>413</v>
      </c>
      <c r="C501" s="206" t="s">
        <v>417</v>
      </c>
      <c r="D501" s="207">
        <v>37</v>
      </c>
      <c r="E501" s="207">
        <v>1986</v>
      </c>
      <c r="F501" s="208">
        <v>38.655</v>
      </c>
      <c r="G501" s="208">
        <v>3.417</v>
      </c>
      <c r="H501" s="208">
        <v>5.92</v>
      </c>
      <c r="I501" s="208">
        <v>29.317994</v>
      </c>
      <c r="J501" s="208">
        <v>2244.37</v>
      </c>
      <c r="K501" s="208">
        <v>29.317994</v>
      </c>
      <c r="L501" s="208">
        <v>2244.37</v>
      </c>
      <c r="M501" s="209">
        <v>0.013062905848857363</v>
      </c>
      <c r="N501" s="210">
        <v>307.271</v>
      </c>
      <c r="O501" s="210">
        <v>4.013852143084251</v>
      </c>
      <c r="P501" s="210">
        <v>783.7743509314417</v>
      </c>
      <c r="Q501" s="211">
        <v>240.83112858505504</v>
      </c>
    </row>
    <row r="502" spans="1:17" s="14" customFormat="1" ht="11.25">
      <c r="A502" s="346"/>
      <c r="B502" s="185" t="s">
        <v>41</v>
      </c>
      <c r="C502" s="190" t="s">
        <v>179</v>
      </c>
      <c r="D502" s="27">
        <v>25</v>
      </c>
      <c r="E502" s="27" t="s">
        <v>643</v>
      </c>
      <c r="F502" s="186">
        <v>24.665</v>
      </c>
      <c r="G502" s="186">
        <v>3.013</v>
      </c>
      <c r="H502" s="186">
        <v>4</v>
      </c>
      <c r="I502" s="186">
        <v>17.652</v>
      </c>
      <c r="J502" s="186"/>
      <c r="K502" s="186">
        <v>17.652</v>
      </c>
      <c r="L502" s="186">
        <v>1350.24</v>
      </c>
      <c r="M502" s="187">
        <v>0.013073231425524351</v>
      </c>
      <c r="N502" s="188">
        <v>231.73</v>
      </c>
      <c r="O502" s="188">
        <v>3.029459918236758</v>
      </c>
      <c r="P502" s="188">
        <v>784.393885531461</v>
      </c>
      <c r="Q502" s="189">
        <v>181.76759509420546</v>
      </c>
    </row>
    <row r="503" spans="1:17" s="14" customFormat="1" ht="11.25">
      <c r="A503" s="346"/>
      <c r="B503" s="185" t="s">
        <v>365</v>
      </c>
      <c r="C503" s="212" t="s">
        <v>347</v>
      </c>
      <c r="D503" s="213">
        <v>40</v>
      </c>
      <c r="E503" s="213">
        <v>1988</v>
      </c>
      <c r="F503" s="186">
        <v>33.666</v>
      </c>
      <c r="G503" s="186">
        <v>3.009</v>
      </c>
      <c r="H503" s="186">
        <v>3.92</v>
      </c>
      <c r="I503" s="186">
        <v>26.736999</v>
      </c>
      <c r="J503" s="186">
        <v>2040.9</v>
      </c>
      <c r="K503" s="186">
        <v>26.736999</v>
      </c>
      <c r="L503" s="186">
        <v>2040.9</v>
      </c>
      <c r="M503" s="187">
        <v>0.013100592385712186</v>
      </c>
      <c r="N503" s="188">
        <v>281.656</v>
      </c>
      <c r="O503" s="188">
        <v>3.6898604489901516</v>
      </c>
      <c r="P503" s="188">
        <v>786.0355431427312</v>
      </c>
      <c r="Q503" s="189">
        <v>221.3916269394091</v>
      </c>
    </row>
    <row r="504" spans="1:17" s="14" customFormat="1" ht="11.25">
      <c r="A504" s="346"/>
      <c r="B504" s="191" t="s">
        <v>922</v>
      </c>
      <c r="C504" s="192" t="s">
        <v>911</v>
      </c>
      <c r="D504" s="27">
        <v>54</v>
      </c>
      <c r="E504" s="27">
        <v>1981</v>
      </c>
      <c r="F504" s="186">
        <v>53.2401</v>
      </c>
      <c r="G504" s="186">
        <v>6.5431</v>
      </c>
      <c r="H504" s="186">
        <v>5.4</v>
      </c>
      <c r="I504" s="186">
        <v>41.297</v>
      </c>
      <c r="J504" s="186">
        <v>3149.76</v>
      </c>
      <c r="K504" s="186">
        <v>41.2971</v>
      </c>
      <c r="L504" s="186">
        <v>3149.76</v>
      </c>
      <c r="M504" s="187">
        <f>K504/L504</f>
        <v>0.01311118942395611</v>
      </c>
      <c r="N504" s="188">
        <v>256.368</v>
      </c>
      <c r="O504" s="188">
        <f>M504*N504</f>
        <v>3.36128941024078</v>
      </c>
      <c r="P504" s="188">
        <f>M504*60*1000</f>
        <v>786.6713654373666</v>
      </c>
      <c r="Q504" s="189">
        <f>P504*N504/1000</f>
        <v>201.6773646144468</v>
      </c>
    </row>
    <row r="505" spans="1:17" s="14" customFormat="1" ht="11.25">
      <c r="A505" s="346"/>
      <c r="B505" s="191" t="s">
        <v>922</v>
      </c>
      <c r="C505" s="192" t="s">
        <v>912</v>
      </c>
      <c r="D505" s="27">
        <v>36</v>
      </c>
      <c r="E505" s="27">
        <v>1986</v>
      </c>
      <c r="F505" s="186">
        <v>40.614</v>
      </c>
      <c r="G505" s="186">
        <v>9.2966</v>
      </c>
      <c r="H505" s="186">
        <v>3.2179</v>
      </c>
      <c r="I505" s="186">
        <v>28.0995</v>
      </c>
      <c r="J505" s="186">
        <v>2141.72</v>
      </c>
      <c r="K505" s="186">
        <v>28.0994</v>
      </c>
      <c r="L505" s="186">
        <v>2141.72</v>
      </c>
      <c r="M505" s="187">
        <f>K505/L505</f>
        <v>0.013120015688325272</v>
      </c>
      <c r="N505" s="188">
        <v>256.368</v>
      </c>
      <c r="O505" s="188">
        <f>M505*N505</f>
        <v>3.3635521819845735</v>
      </c>
      <c r="P505" s="188">
        <f>M505*60*1000</f>
        <v>787.2009412995163</v>
      </c>
      <c r="Q505" s="189">
        <f>P505*N505/1000</f>
        <v>201.8131309190744</v>
      </c>
    </row>
    <row r="506" spans="1:17" s="14" customFormat="1" ht="11.25">
      <c r="A506" s="346"/>
      <c r="B506" s="185" t="s">
        <v>173</v>
      </c>
      <c r="C506" s="192" t="s">
        <v>152</v>
      </c>
      <c r="D506" s="27">
        <v>60</v>
      </c>
      <c r="E506" s="27">
        <v>1985</v>
      </c>
      <c r="F506" s="186">
        <v>57.563</v>
      </c>
      <c r="G506" s="186">
        <v>6.849569</v>
      </c>
      <c r="H506" s="186">
        <v>9.52</v>
      </c>
      <c r="I506" s="186">
        <v>41.193425</v>
      </c>
      <c r="J506" s="186">
        <v>3133.55</v>
      </c>
      <c r="K506" s="186">
        <v>41.193425</v>
      </c>
      <c r="L506" s="186">
        <v>3133.55</v>
      </c>
      <c r="M506" s="187">
        <v>0.013145928738970176</v>
      </c>
      <c r="N506" s="188">
        <v>266.28700000000003</v>
      </c>
      <c r="O506" s="188">
        <v>3.5005899261141518</v>
      </c>
      <c r="P506" s="188">
        <v>788.7557243382106</v>
      </c>
      <c r="Q506" s="189">
        <v>210.03539556684913</v>
      </c>
    </row>
    <row r="507" spans="1:17" s="14" customFormat="1" ht="11.25">
      <c r="A507" s="346"/>
      <c r="B507" s="185" t="s">
        <v>301</v>
      </c>
      <c r="C507" s="214" t="s">
        <v>290</v>
      </c>
      <c r="D507" s="215">
        <v>55</v>
      </c>
      <c r="E507" s="215">
        <v>1971</v>
      </c>
      <c r="F507" s="216">
        <v>45.537</v>
      </c>
      <c r="G507" s="216">
        <v>3.978</v>
      </c>
      <c r="H507" s="216">
        <v>8.8</v>
      </c>
      <c r="I507" s="216">
        <v>32.758999</v>
      </c>
      <c r="J507" s="216">
        <v>2490.99</v>
      </c>
      <c r="K507" s="216">
        <v>32.758999</v>
      </c>
      <c r="L507" s="216">
        <v>2490.99</v>
      </c>
      <c r="M507" s="217">
        <v>0.01315099578882292</v>
      </c>
      <c r="N507" s="218">
        <v>291.357</v>
      </c>
      <c r="O507" s="218">
        <v>3.83163468004408</v>
      </c>
      <c r="P507" s="218">
        <v>789.0597473293752</v>
      </c>
      <c r="Q507" s="219">
        <v>229.8980808026448</v>
      </c>
    </row>
    <row r="508" spans="1:17" s="14" customFormat="1" ht="11.25">
      <c r="A508" s="346"/>
      <c r="B508" s="185" t="s">
        <v>331</v>
      </c>
      <c r="C508" s="220" t="s">
        <v>316</v>
      </c>
      <c r="D508" s="221">
        <v>16</v>
      </c>
      <c r="E508" s="221">
        <v>1989</v>
      </c>
      <c r="F508" s="222">
        <v>14.136</v>
      </c>
      <c r="G508" s="222">
        <v>0</v>
      </c>
      <c r="H508" s="222">
        <v>0</v>
      </c>
      <c r="I508" s="222">
        <v>14.136</v>
      </c>
      <c r="J508" s="222">
        <v>1072.46</v>
      </c>
      <c r="K508" s="222">
        <v>14.136</v>
      </c>
      <c r="L508" s="222">
        <v>1072.46</v>
      </c>
      <c r="M508" s="223">
        <v>0.013180911176174401</v>
      </c>
      <c r="N508" s="224">
        <v>294.95400000000006</v>
      </c>
      <c r="O508" s="224">
        <v>3.8877624750573454</v>
      </c>
      <c r="P508" s="224">
        <v>790.8546705704641</v>
      </c>
      <c r="Q508" s="225">
        <v>233.26574850344073</v>
      </c>
    </row>
    <row r="509" spans="1:17" s="14" customFormat="1" ht="11.25">
      <c r="A509" s="346"/>
      <c r="B509" s="185" t="s">
        <v>34</v>
      </c>
      <c r="C509" s="192" t="s">
        <v>32</v>
      </c>
      <c r="D509" s="27">
        <v>22</v>
      </c>
      <c r="E509" s="27">
        <v>1987</v>
      </c>
      <c r="F509" s="186">
        <v>22.377003000000002</v>
      </c>
      <c r="G509" s="186">
        <v>2.564383</v>
      </c>
      <c r="H509" s="186">
        <v>3.80579</v>
      </c>
      <c r="I509" s="186">
        <v>16.00683</v>
      </c>
      <c r="J509" s="186">
        <v>1206.5</v>
      </c>
      <c r="K509" s="186">
        <v>16.00683</v>
      </c>
      <c r="L509" s="186">
        <v>1206.5</v>
      </c>
      <c r="M509" s="187">
        <v>0.013267161210111894</v>
      </c>
      <c r="N509" s="188">
        <v>305.31</v>
      </c>
      <c r="O509" s="188">
        <v>4.050596989059263</v>
      </c>
      <c r="P509" s="188">
        <v>796.0296726067137</v>
      </c>
      <c r="Q509" s="189">
        <v>243.03581934355574</v>
      </c>
    </row>
    <row r="510" spans="1:17" s="14" customFormat="1" ht="11.25">
      <c r="A510" s="346"/>
      <c r="B510" s="185" t="s">
        <v>331</v>
      </c>
      <c r="C510" s="220" t="s">
        <v>320</v>
      </c>
      <c r="D510" s="221">
        <v>36</v>
      </c>
      <c r="E510" s="221">
        <v>1972</v>
      </c>
      <c r="F510" s="222">
        <v>28.338</v>
      </c>
      <c r="G510" s="222">
        <v>2.5551</v>
      </c>
      <c r="H510" s="222">
        <v>5.76</v>
      </c>
      <c r="I510" s="222">
        <v>20.022901</v>
      </c>
      <c r="J510" s="222">
        <v>1508.84</v>
      </c>
      <c r="K510" s="222">
        <v>20.022901</v>
      </c>
      <c r="L510" s="222">
        <v>1508.84</v>
      </c>
      <c r="M510" s="223">
        <v>0.013270393812465206</v>
      </c>
      <c r="N510" s="224">
        <v>305.636</v>
      </c>
      <c r="O510" s="224">
        <v>4.055910083266616</v>
      </c>
      <c r="P510" s="224">
        <v>796.2236287479125</v>
      </c>
      <c r="Q510" s="225">
        <v>243.354604995997</v>
      </c>
    </row>
    <row r="511" spans="1:17" s="14" customFormat="1" ht="11.25">
      <c r="A511" s="346"/>
      <c r="B511" s="185" t="s">
        <v>116</v>
      </c>
      <c r="C511" s="192" t="s">
        <v>111</v>
      </c>
      <c r="D511" s="27">
        <v>19</v>
      </c>
      <c r="E511" s="27">
        <v>1983</v>
      </c>
      <c r="F511" s="186">
        <v>19.782</v>
      </c>
      <c r="G511" s="186">
        <v>2.77134</v>
      </c>
      <c r="H511" s="186">
        <v>3.2</v>
      </c>
      <c r="I511" s="186">
        <v>13.81066</v>
      </c>
      <c r="J511" s="186">
        <v>1040.39</v>
      </c>
      <c r="K511" s="186">
        <v>13.81066</v>
      </c>
      <c r="L511" s="186">
        <v>1040.39</v>
      </c>
      <c r="M511" s="187">
        <v>0.013274502830669267</v>
      </c>
      <c r="N511" s="188">
        <v>207.536</v>
      </c>
      <c r="O511" s="188">
        <v>2.754937219465777</v>
      </c>
      <c r="P511" s="188">
        <v>796.4701698401559</v>
      </c>
      <c r="Q511" s="189">
        <v>165.2962331679466</v>
      </c>
    </row>
    <row r="512" spans="1:17" s="14" customFormat="1" ht="11.25">
      <c r="A512" s="346"/>
      <c r="B512" s="185" t="s">
        <v>413</v>
      </c>
      <c r="C512" s="206" t="s">
        <v>421</v>
      </c>
      <c r="D512" s="207">
        <v>38</v>
      </c>
      <c r="E512" s="207">
        <v>1987</v>
      </c>
      <c r="F512" s="208">
        <v>41.131</v>
      </c>
      <c r="G512" s="208">
        <v>3.417</v>
      </c>
      <c r="H512" s="208">
        <v>7.36</v>
      </c>
      <c r="I512" s="208">
        <v>30.353998</v>
      </c>
      <c r="J512" s="208">
        <v>2284.84</v>
      </c>
      <c r="K512" s="208">
        <v>30.353998</v>
      </c>
      <c r="L512" s="208">
        <v>2284.84</v>
      </c>
      <c r="M512" s="209">
        <v>0.01328495562052485</v>
      </c>
      <c r="N512" s="210">
        <v>314.79200000000003</v>
      </c>
      <c r="O512" s="210">
        <v>4.181997749696259</v>
      </c>
      <c r="P512" s="210">
        <v>797.097337231491</v>
      </c>
      <c r="Q512" s="211">
        <v>250.91986498177556</v>
      </c>
    </row>
    <row r="513" spans="1:17" s="14" customFormat="1" ht="11.25">
      <c r="A513" s="346"/>
      <c r="B513" s="191" t="s">
        <v>826</v>
      </c>
      <c r="C513" s="192" t="s">
        <v>805</v>
      </c>
      <c r="D513" s="27">
        <v>19</v>
      </c>
      <c r="E513" s="27">
        <v>1978</v>
      </c>
      <c r="F513" s="186">
        <v>12.78</v>
      </c>
      <c r="G513" s="186">
        <v>0</v>
      </c>
      <c r="H513" s="186">
        <v>0</v>
      </c>
      <c r="I513" s="186">
        <v>12.78</v>
      </c>
      <c r="J513" s="186">
        <v>961.74</v>
      </c>
      <c r="K513" s="186">
        <v>12.78</v>
      </c>
      <c r="L513" s="186">
        <v>961.7</v>
      </c>
      <c r="M513" s="187">
        <v>0.013288967453467816</v>
      </c>
      <c r="N513" s="188">
        <v>299.8</v>
      </c>
      <c r="O513" s="188">
        <v>3.984032442549651</v>
      </c>
      <c r="P513" s="188">
        <v>797.338047208069</v>
      </c>
      <c r="Q513" s="189">
        <v>239.0419465529791</v>
      </c>
    </row>
    <row r="514" spans="1:17" s="14" customFormat="1" ht="11.25">
      <c r="A514" s="346"/>
      <c r="B514" s="185" t="s">
        <v>116</v>
      </c>
      <c r="C514" s="192" t="s">
        <v>501</v>
      </c>
      <c r="D514" s="27">
        <v>32</v>
      </c>
      <c r="E514" s="27">
        <v>1981</v>
      </c>
      <c r="F514" s="186">
        <v>32.079002</v>
      </c>
      <c r="G514" s="186">
        <v>3.09738</v>
      </c>
      <c r="H514" s="186">
        <v>5.12</v>
      </c>
      <c r="I514" s="186">
        <v>23.861622</v>
      </c>
      <c r="J514" s="186">
        <v>1792.76</v>
      </c>
      <c r="K514" s="186">
        <v>23.861622</v>
      </c>
      <c r="L514" s="186">
        <v>1792.76</v>
      </c>
      <c r="M514" s="187">
        <v>0.013309992413931592</v>
      </c>
      <c r="N514" s="188">
        <v>207.536</v>
      </c>
      <c r="O514" s="188">
        <v>2.762302585617707</v>
      </c>
      <c r="P514" s="188">
        <v>798.5995448358955</v>
      </c>
      <c r="Q514" s="189">
        <v>165.7381551370624</v>
      </c>
    </row>
    <row r="515" spans="1:17" s="14" customFormat="1" ht="11.25">
      <c r="A515" s="346"/>
      <c r="B515" s="185" t="s">
        <v>89</v>
      </c>
      <c r="C515" s="226" t="s">
        <v>83</v>
      </c>
      <c r="D515" s="227">
        <v>20</v>
      </c>
      <c r="E515" s="227">
        <v>1979</v>
      </c>
      <c r="F515" s="228">
        <v>18.9</v>
      </c>
      <c r="G515" s="228">
        <v>1.5</v>
      </c>
      <c r="H515" s="228">
        <v>3.1</v>
      </c>
      <c r="I515" s="228">
        <v>14.3</v>
      </c>
      <c r="J515" s="228">
        <v>1073.91</v>
      </c>
      <c r="K515" s="228">
        <v>14.3</v>
      </c>
      <c r="L515" s="228">
        <v>1073.9</v>
      </c>
      <c r="M515" s="229">
        <v>0.013315951205885091</v>
      </c>
      <c r="N515" s="230">
        <v>223.8</v>
      </c>
      <c r="O515" s="230">
        <v>2.9801098798770838</v>
      </c>
      <c r="P515" s="230">
        <v>798.9570723531056</v>
      </c>
      <c r="Q515" s="189">
        <v>178.80659279262503</v>
      </c>
    </row>
    <row r="516" spans="1:17" s="14" customFormat="1" ht="11.25">
      <c r="A516" s="346"/>
      <c r="B516" s="191" t="s">
        <v>827</v>
      </c>
      <c r="C516" s="192" t="s">
        <v>828</v>
      </c>
      <c r="D516" s="27">
        <v>20</v>
      </c>
      <c r="E516" s="27">
        <v>1980</v>
      </c>
      <c r="F516" s="186">
        <v>18.6</v>
      </c>
      <c r="G516" s="186">
        <v>1.5</v>
      </c>
      <c r="H516" s="186">
        <v>3.2</v>
      </c>
      <c r="I516" s="186">
        <v>14</v>
      </c>
      <c r="J516" s="186">
        <v>1049.9</v>
      </c>
      <c r="K516" s="186">
        <v>14</v>
      </c>
      <c r="L516" s="186">
        <v>1049.9</v>
      </c>
      <c r="M516" s="187">
        <v>0.013334603295551957</v>
      </c>
      <c r="N516" s="188">
        <v>204.26</v>
      </c>
      <c r="O516" s="188">
        <v>2.7237260691494427</v>
      </c>
      <c r="P516" s="188">
        <v>800.0761977331174</v>
      </c>
      <c r="Q516" s="189">
        <v>163.42356414896653</v>
      </c>
    </row>
    <row r="517" spans="1:17" s="14" customFormat="1" ht="11.25">
      <c r="A517" s="346"/>
      <c r="B517" s="185" t="s">
        <v>90</v>
      </c>
      <c r="C517" s="192" t="s">
        <v>565</v>
      </c>
      <c r="D517" s="27">
        <v>4</v>
      </c>
      <c r="E517" s="227" t="s">
        <v>47</v>
      </c>
      <c r="F517" s="228">
        <v>4.416</v>
      </c>
      <c r="G517" s="186">
        <v>0.3821</v>
      </c>
      <c r="H517" s="186">
        <v>0.64</v>
      </c>
      <c r="I517" s="186">
        <v>3.3939</v>
      </c>
      <c r="J517" s="186">
        <v>254.45</v>
      </c>
      <c r="K517" s="186">
        <v>3.3939</v>
      </c>
      <c r="L517" s="186">
        <v>254.45</v>
      </c>
      <c r="M517" s="187">
        <v>0.013338180389074474</v>
      </c>
      <c r="N517" s="230">
        <v>168.8</v>
      </c>
      <c r="O517" s="188">
        <v>2.2514848496757716</v>
      </c>
      <c r="P517" s="188">
        <v>800.2908233444684</v>
      </c>
      <c r="Q517" s="189">
        <v>135.08909098054627</v>
      </c>
    </row>
    <row r="518" spans="1:17" s="14" customFormat="1" ht="11.25">
      <c r="A518" s="346"/>
      <c r="B518" s="185" t="s">
        <v>173</v>
      </c>
      <c r="C518" s="192" t="s">
        <v>144</v>
      </c>
      <c r="D518" s="27">
        <v>20</v>
      </c>
      <c r="E518" s="27">
        <v>1985</v>
      </c>
      <c r="F518" s="186">
        <v>21.34</v>
      </c>
      <c r="G518" s="186">
        <v>3.476317</v>
      </c>
      <c r="H518" s="186">
        <v>3.2</v>
      </c>
      <c r="I518" s="186">
        <v>14.663683</v>
      </c>
      <c r="J518" s="186">
        <v>1098.98</v>
      </c>
      <c r="K518" s="186">
        <v>14.663683</v>
      </c>
      <c r="L518" s="186">
        <v>1098.98</v>
      </c>
      <c r="M518" s="187">
        <v>0.01334299350306648</v>
      </c>
      <c r="N518" s="188">
        <v>266.28700000000003</v>
      </c>
      <c r="O518" s="188">
        <v>3.5530657109510644</v>
      </c>
      <c r="P518" s="188">
        <v>800.5796101839888</v>
      </c>
      <c r="Q518" s="189">
        <v>213.18394265706385</v>
      </c>
    </row>
    <row r="519" spans="1:17" s="14" customFormat="1" ht="11.25">
      <c r="A519" s="346"/>
      <c r="B519" s="185" t="s">
        <v>365</v>
      </c>
      <c r="C519" s="212" t="s">
        <v>348</v>
      </c>
      <c r="D519" s="213">
        <v>41</v>
      </c>
      <c r="E519" s="213">
        <v>1981</v>
      </c>
      <c r="F519" s="186">
        <v>35.462</v>
      </c>
      <c r="G519" s="186">
        <v>2.892495</v>
      </c>
      <c r="H519" s="186">
        <v>2.56</v>
      </c>
      <c r="I519" s="186">
        <v>30.009506</v>
      </c>
      <c r="J519" s="186">
        <v>2245.19</v>
      </c>
      <c r="K519" s="186">
        <v>30.009506</v>
      </c>
      <c r="L519" s="186">
        <v>2245.19</v>
      </c>
      <c r="M519" s="187">
        <v>0.013366132042277044</v>
      </c>
      <c r="N519" s="188">
        <v>287.869</v>
      </c>
      <c r="O519" s="188">
        <v>3.8476950648782506</v>
      </c>
      <c r="P519" s="188">
        <v>801.9679225366226</v>
      </c>
      <c r="Q519" s="189">
        <v>230.86170389269506</v>
      </c>
    </row>
    <row r="520" spans="1:17" s="14" customFormat="1" ht="11.25">
      <c r="A520" s="346"/>
      <c r="B520" s="185" t="s">
        <v>116</v>
      </c>
      <c r="C520" s="192" t="s">
        <v>502</v>
      </c>
      <c r="D520" s="27">
        <v>37</v>
      </c>
      <c r="E520" s="27">
        <v>1995</v>
      </c>
      <c r="F520" s="186">
        <v>38.759996</v>
      </c>
      <c r="G520" s="186">
        <v>3.85814</v>
      </c>
      <c r="H520" s="186">
        <v>5.76</v>
      </c>
      <c r="I520" s="186">
        <v>29.141856</v>
      </c>
      <c r="J520" s="186">
        <v>2179.22</v>
      </c>
      <c r="K520" s="186">
        <v>29.141856</v>
      </c>
      <c r="L520" s="186">
        <v>2179.22</v>
      </c>
      <c r="M520" s="187">
        <v>0.013372608548012593</v>
      </c>
      <c r="N520" s="188">
        <v>207.536</v>
      </c>
      <c r="O520" s="188">
        <v>2.7752976876203417</v>
      </c>
      <c r="P520" s="188">
        <v>802.3565128807556</v>
      </c>
      <c r="Q520" s="189">
        <v>166.5178612572205</v>
      </c>
    </row>
    <row r="521" spans="1:17" s="14" customFormat="1" ht="11.25">
      <c r="A521" s="346"/>
      <c r="B521" s="191" t="s">
        <v>841</v>
      </c>
      <c r="C521" s="198" t="s">
        <v>872</v>
      </c>
      <c r="D521" s="199">
        <v>24</v>
      </c>
      <c r="E521" s="231" t="s">
        <v>47</v>
      </c>
      <c r="F521" s="232">
        <v>21.89</v>
      </c>
      <c r="G521" s="233">
        <v>2.81</v>
      </c>
      <c r="H521" s="203">
        <v>2.95</v>
      </c>
      <c r="I521" s="233">
        <v>16.15</v>
      </c>
      <c r="J521" s="203">
        <v>1451.37</v>
      </c>
      <c r="K521" s="233">
        <v>16.15</v>
      </c>
      <c r="L521" s="203">
        <v>1207.11</v>
      </c>
      <c r="M521" s="187">
        <v>0.013379062388680403</v>
      </c>
      <c r="N521" s="234">
        <v>218.2</v>
      </c>
      <c r="O521" s="188">
        <v>2.919311413210064</v>
      </c>
      <c r="P521" s="188">
        <v>802.7437433208243</v>
      </c>
      <c r="Q521" s="189">
        <v>175.15868479260382</v>
      </c>
    </row>
    <row r="522" spans="1:17" s="14" customFormat="1" ht="11.25">
      <c r="A522" s="346"/>
      <c r="B522" s="185" t="s">
        <v>413</v>
      </c>
      <c r="C522" s="206" t="s">
        <v>418</v>
      </c>
      <c r="D522" s="207">
        <v>50</v>
      </c>
      <c r="E522" s="207">
        <v>1985</v>
      </c>
      <c r="F522" s="208">
        <v>56.166</v>
      </c>
      <c r="G522" s="208">
        <v>4.692</v>
      </c>
      <c r="H522" s="208">
        <v>8</v>
      </c>
      <c r="I522" s="208">
        <v>43.474</v>
      </c>
      <c r="J522" s="208">
        <v>3248.27</v>
      </c>
      <c r="K522" s="208">
        <v>43.474</v>
      </c>
      <c r="L522" s="208">
        <v>3248.27</v>
      </c>
      <c r="M522" s="209">
        <v>0.013383739652184085</v>
      </c>
      <c r="N522" s="210">
        <v>307.271</v>
      </c>
      <c r="O522" s="210">
        <v>4.112435066666256</v>
      </c>
      <c r="P522" s="210">
        <v>803.0243791310451</v>
      </c>
      <c r="Q522" s="211">
        <v>246.74610399997536</v>
      </c>
    </row>
    <row r="523" spans="1:17" s="14" customFormat="1" ht="11.25">
      <c r="A523" s="346"/>
      <c r="B523" s="185" t="s">
        <v>90</v>
      </c>
      <c r="C523" s="192" t="s">
        <v>566</v>
      </c>
      <c r="D523" s="27">
        <v>34</v>
      </c>
      <c r="E523" s="227" t="s">
        <v>47</v>
      </c>
      <c r="F523" s="228">
        <v>25.7246</v>
      </c>
      <c r="G523" s="186">
        <v>2.6744</v>
      </c>
      <c r="H523" s="186">
        <v>5.28</v>
      </c>
      <c r="I523" s="186">
        <v>17.7702</v>
      </c>
      <c r="J523" s="186">
        <v>1174.46</v>
      </c>
      <c r="K523" s="186">
        <v>15.7702</v>
      </c>
      <c r="L523" s="186">
        <v>1174.46</v>
      </c>
      <c r="M523" s="187">
        <v>0.013427617798818181</v>
      </c>
      <c r="N523" s="230">
        <v>168.8</v>
      </c>
      <c r="O523" s="188">
        <v>2.2665818844405092</v>
      </c>
      <c r="P523" s="188">
        <v>805.6570679290909</v>
      </c>
      <c r="Q523" s="189">
        <v>135.99491306643054</v>
      </c>
    </row>
    <row r="524" spans="1:17" s="14" customFormat="1" ht="11.25">
      <c r="A524" s="346"/>
      <c r="B524" s="185" t="s">
        <v>383</v>
      </c>
      <c r="C524" s="212" t="s">
        <v>389</v>
      </c>
      <c r="D524" s="213">
        <v>26</v>
      </c>
      <c r="E524" s="213">
        <v>1984</v>
      </c>
      <c r="F524" s="186">
        <v>24.156</v>
      </c>
      <c r="G524" s="186">
        <v>2.156785</v>
      </c>
      <c r="H524" s="186">
        <v>3.76</v>
      </c>
      <c r="I524" s="186">
        <v>18.239215</v>
      </c>
      <c r="J524" s="186">
        <v>1357.72</v>
      </c>
      <c r="K524" s="186">
        <v>18.239215</v>
      </c>
      <c r="L524" s="186">
        <v>1357.72</v>
      </c>
      <c r="M524" s="187">
        <v>0.013433708717555903</v>
      </c>
      <c r="N524" s="188">
        <v>294.191</v>
      </c>
      <c r="O524" s="188">
        <v>3.9520762013264883</v>
      </c>
      <c r="P524" s="188">
        <v>806.0225230533542</v>
      </c>
      <c r="Q524" s="189">
        <v>237.12457207958934</v>
      </c>
    </row>
    <row r="525" spans="1:17" s="14" customFormat="1" ht="11.25">
      <c r="A525" s="346"/>
      <c r="B525" s="185" t="s">
        <v>383</v>
      </c>
      <c r="C525" s="212" t="s">
        <v>390</v>
      </c>
      <c r="D525" s="213">
        <v>37</v>
      </c>
      <c r="E525" s="213">
        <v>1987</v>
      </c>
      <c r="F525" s="186">
        <v>31.821</v>
      </c>
      <c r="G525" s="186">
        <v>2.333775</v>
      </c>
      <c r="H525" s="186">
        <v>4.84</v>
      </c>
      <c r="I525" s="186">
        <v>24.647222</v>
      </c>
      <c r="J525" s="186">
        <v>1832.06</v>
      </c>
      <c r="K525" s="186">
        <v>24.647222</v>
      </c>
      <c r="L525" s="186">
        <v>1832.06</v>
      </c>
      <c r="M525" s="187">
        <v>0.013453283189415194</v>
      </c>
      <c r="N525" s="188">
        <v>294.191</v>
      </c>
      <c r="O525" s="188">
        <v>3.9578348347772447</v>
      </c>
      <c r="P525" s="188">
        <v>807.1969913649116</v>
      </c>
      <c r="Q525" s="189">
        <v>237.47009008663468</v>
      </c>
    </row>
    <row r="526" spans="1:17" s="14" customFormat="1" ht="11.25">
      <c r="A526" s="346"/>
      <c r="B526" s="185" t="s">
        <v>301</v>
      </c>
      <c r="C526" s="214" t="s">
        <v>291</v>
      </c>
      <c r="D526" s="215">
        <v>12</v>
      </c>
      <c r="E526" s="215">
        <v>1980</v>
      </c>
      <c r="F526" s="216">
        <v>10.762</v>
      </c>
      <c r="G526" s="216">
        <v>1.122</v>
      </c>
      <c r="H526" s="216">
        <v>1.76</v>
      </c>
      <c r="I526" s="216">
        <v>7.88</v>
      </c>
      <c r="J526" s="216">
        <v>584.73</v>
      </c>
      <c r="K526" s="216">
        <v>7.88</v>
      </c>
      <c r="L526" s="216">
        <v>584.73</v>
      </c>
      <c r="M526" s="217">
        <v>0.013476305303302379</v>
      </c>
      <c r="N526" s="218">
        <v>291.357</v>
      </c>
      <c r="O526" s="218">
        <v>3.9264158842542716</v>
      </c>
      <c r="P526" s="218">
        <v>808.5783181981427</v>
      </c>
      <c r="Q526" s="219">
        <v>235.58495305525628</v>
      </c>
    </row>
    <row r="527" spans="1:17" s="14" customFormat="1" ht="11.25">
      <c r="A527" s="346"/>
      <c r="B527" s="185" t="s">
        <v>490</v>
      </c>
      <c r="C527" s="192" t="s">
        <v>456</v>
      </c>
      <c r="D527" s="27">
        <v>45</v>
      </c>
      <c r="E527" s="27">
        <v>1993</v>
      </c>
      <c r="F527" s="186">
        <v>51.76</v>
      </c>
      <c r="G527" s="186">
        <v>5.44032</v>
      </c>
      <c r="H527" s="186">
        <v>7.04</v>
      </c>
      <c r="I527" s="186">
        <v>39.27968</v>
      </c>
      <c r="J527" s="186">
        <v>2913.8</v>
      </c>
      <c r="K527" s="186">
        <v>39.27968</v>
      </c>
      <c r="L527" s="186">
        <v>2913.8</v>
      </c>
      <c r="M527" s="187">
        <v>0.013480568330015786</v>
      </c>
      <c r="N527" s="188">
        <v>205.138</v>
      </c>
      <c r="O527" s="188">
        <v>2.7653768260827785</v>
      </c>
      <c r="P527" s="188">
        <v>808.8340998009471</v>
      </c>
      <c r="Q527" s="189">
        <v>165.9226095649667</v>
      </c>
    </row>
    <row r="528" spans="1:17" s="14" customFormat="1" ht="11.25">
      <c r="A528" s="346"/>
      <c r="B528" s="185" t="s">
        <v>413</v>
      </c>
      <c r="C528" s="206" t="s">
        <v>419</v>
      </c>
      <c r="D528" s="207">
        <v>10</v>
      </c>
      <c r="E528" s="207">
        <v>1977</v>
      </c>
      <c r="F528" s="208">
        <v>10.4023</v>
      </c>
      <c r="G528" s="208">
        <v>0.969</v>
      </c>
      <c r="H528" s="208">
        <v>1.6</v>
      </c>
      <c r="I528" s="208">
        <v>7.833297</v>
      </c>
      <c r="J528" s="208">
        <v>580.31</v>
      </c>
      <c r="K528" s="208">
        <v>7.833297</v>
      </c>
      <c r="L528" s="208">
        <v>580.31</v>
      </c>
      <c r="M528" s="209">
        <v>0.013498469783391637</v>
      </c>
      <c r="N528" s="210">
        <v>307.271</v>
      </c>
      <c r="O528" s="210">
        <v>4.147688308812532</v>
      </c>
      <c r="P528" s="210">
        <v>809.9081870034983</v>
      </c>
      <c r="Q528" s="211">
        <v>248.86129852875192</v>
      </c>
    </row>
    <row r="529" spans="1:17" s="14" customFormat="1" ht="11.25">
      <c r="A529" s="346"/>
      <c r="B529" s="191" t="s">
        <v>950</v>
      </c>
      <c r="C529" s="192" t="s">
        <v>932</v>
      </c>
      <c r="D529" s="27">
        <v>40</v>
      </c>
      <c r="E529" s="27">
        <v>1980</v>
      </c>
      <c r="F529" s="186">
        <v>40.9</v>
      </c>
      <c r="G529" s="186">
        <v>4.086</v>
      </c>
      <c r="H529" s="186">
        <v>6.4</v>
      </c>
      <c r="I529" s="186">
        <v>30.413</v>
      </c>
      <c r="J529" s="186">
        <v>2251.11</v>
      </c>
      <c r="K529" s="186">
        <v>30.413</v>
      </c>
      <c r="L529" s="186">
        <v>2251.11</v>
      </c>
      <c r="M529" s="187">
        <f>K529/L529</f>
        <v>0.013510223845125293</v>
      </c>
      <c r="N529" s="188">
        <v>308.8</v>
      </c>
      <c r="O529" s="188">
        <f>M529*N529</f>
        <v>4.171957123374691</v>
      </c>
      <c r="P529" s="188">
        <f>M529*60*1000</f>
        <v>810.6134307075175</v>
      </c>
      <c r="Q529" s="189">
        <f>P529*N529/1000</f>
        <v>250.3174274024814</v>
      </c>
    </row>
    <row r="530" spans="1:17" s="14" customFormat="1" ht="11.25">
      <c r="A530" s="346"/>
      <c r="B530" s="185" t="s">
        <v>331</v>
      </c>
      <c r="C530" s="220" t="s">
        <v>319</v>
      </c>
      <c r="D530" s="221">
        <v>20</v>
      </c>
      <c r="E530" s="221">
        <v>1990</v>
      </c>
      <c r="F530" s="222">
        <v>19.828</v>
      </c>
      <c r="G530" s="222">
        <v>2.102322</v>
      </c>
      <c r="H530" s="222">
        <v>3.2</v>
      </c>
      <c r="I530" s="222">
        <v>14.525678</v>
      </c>
      <c r="J530" s="222">
        <v>1074.54</v>
      </c>
      <c r="K530" s="222">
        <v>14.525678</v>
      </c>
      <c r="L530" s="222">
        <v>1074.54</v>
      </c>
      <c r="M530" s="223">
        <v>0.01351804306959257</v>
      </c>
      <c r="N530" s="224">
        <v>294.95400000000006</v>
      </c>
      <c r="O530" s="224">
        <v>3.987200875548608</v>
      </c>
      <c r="P530" s="224">
        <v>811.0825841755542</v>
      </c>
      <c r="Q530" s="225">
        <v>239.23205253291644</v>
      </c>
    </row>
    <row r="531" spans="1:17" s="14" customFormat="1" ht="11.25">
      <c r="A531" s="346"/>
      <c r="B531" s="191" t="s">
        <v>827</v>
      </c>
      <c r="C531" s="192" t="s">
        <v>832</v>
      </c>
      <c r="D531" s="27">
        <v>32</v>
      </c>
      <c r="E531" s="27">
        <v>1989</v>
      </c>
      <c r="F531" s="186">
        <v>33.2</v>
      </c>
      <c r="G531" s="186">
        <v>3.7</v>
      </c>
      <c r="H531" s="186">
        <v>5.1</v>
      </c>
      <c r="I531" s="186">
        <v>24.4</v>
      </c>
      <c r="J531" s="186">
        <v>1803.9</v>
      </c>
      <c r="K531" s="186">
        <v>24.4</v>
      </c>
      <c r="L531" s="186">
        <v>1803.9</v>
      </c>
      <c r="M531" s="187">
        <v>0.01352624868340817</v>
      </c>
      <c r="N531" s="188">
        <v>204.26</v>
      </c>
      <c r="O531" s="188">
        <v>2.7628715560729527</v>
      </c>
      <c r="P531" s="188">
        <v>811.5749210044901</v>
      </c>
      <c r="Q531" s="189">
        <v>165.77229336437713</v>
      </c>
    </row>
    <row r="532" spans="1:17" s="14" customFormat="1" ht="11.25">
      <c r="A532" s="346"/>
      <c r="B532" s="185" t="s">
        <v>173</v>
      </c>
      <c r="C532" s="192" t="s">
        <v>148</v>
      </c>
      <c r="D532" s="27">
        <v>88</v>
      </c>
      <c r="E532" s="27">
        <v>1986</v>
      </c>
      <c r="F532" s="186">
        <v>103.227</v>
      </c>
      <c r="G532" s="186">
        <v>13.330518</v>
      </c>
      <c r="H532" s="186">
        <v>19.52</v>
      </c>
      <c r="I532" s="186">
        <v>70.376482</v>
      </c>
      <c r="J532" s="186">
        <v>5195.53</v>
      </c>
      <c r="K532" s="186">
        <v>70.376482</v>
      </c>
      <c r="L532" s="186">
        <v>5195.53</v>
      </c>
      <c r="M532" s="187">
        <v>0.01354558283755459</v>
      </c>
      <c r="N532" s="188">
        <v>266.28700000000003</v>
      </c>
      <c r="O532" s="188">
        <v>3.6070126170638996</v>
      </c>
      <c r="P532" s="188">
        <v>812.7349702532755</v>
      </c>
      <c r="Q532" s="189">
        <v>216.420757023834</v>
      </c>
    </row>
    <row r="533" spans="1:17" s="14" customFormat="1" ht="11.25">
      <c r="A533" s="346"/>
      <c r="B533" s="185" t="s">
        <v>413</v>
      </c>
      <c r="C533" s="206" t="s">
        <v>420</v>
      </c>
      <c r="D533" s="207">
        <v>11</v>
      </c>
      <c r="E533" s="207">
        <v>1976</v>
      </c>
      <c r="F533" s="208">
        <v>10.5783</v>
      </c>
      <c r="G533" s="208">
        <v>1.275</v>
      </c>
      <c r="H533" s="208">
        <v>1.6</v>
      </c>
      <c r="I533" s="208">
        <v>7.703301</v>
      </c>
      <c r="J533" s="208">
        <v>568.63</v>
      </c>
      <c r="K533" s="208">
        <v>7.703301</v>
      </c>
      <c r="L533" s="208">
        <v>568.63</v>
      </c>
      <c r="M533" s="209">
        <v>0.01354712378875543</v>
      </c>
      <c r="N533" s="210">
        <v>307.271</v>
      </c>
      <c r="O533" s="210">
        <v>4.16263827369467</v>
      </c>
      <c r="P533" s="210">
        <v>812.8274273253257</v>
      </c>
      <c r="Q533" s="211">
        <v>249.7582964216802</v>
      </c>
    </row>
    <row r="534" spans="1:17" s="14" customFormat="1" ht="11.25">
      <c r="A534" s="346"/>
      <c r="B534" s="185" t="s">
        <v>71</v>
      </c>
      <c r="C534" s="192" t="s">
        <v>57</v>
      </c>
      <c r="D534" s="27">
        <v>47</v>
      </c>
      <c r="E534" s="27">
        <v>1979</v>
      </c>
      <c r="F534" s="186">
        <v>54.98</v>
      </c>
      <c r="G534" s="186">
        <v>6.81156</v>
      </c>
      <c r="H534" s="186">
        <v>7.7768</v>
      </c>
      <c r="I534" s="186">
        <v>40.391639999999995</v>
      </c>
      <c r="J534" s="186">
        <v>2974.59</v>
      </c>
      <c r="K534" s="186">
        <v>39.62293885449759</v>
      </c>
      <c r="L534" s="186">
        <v>2917.98</v>
      </c>
      <c r="M534" s="187">
        <v>0.013578893225621008</v>
      </c>
      <c r="N534" s="188">
        <v>281.329</v>
      </c>
      <c r="O534" s="188">
        <v>3.8201364522707326</v>
      </c>
      <c r="P534" s="188">
        <v>814.7335935372605</v>
      </c>
      <c r="Q534" s="189">
        <v>229.20818713624396</v>
      </c>
    </row>
    <row r="535" spans="1:17" s="14" customFormat="1" ht="11.25">
      <c r="A535" s="346"/>
      <c r="B535" s="185" t="s">
        <v>490</v>
      </c>
      <c r="C535" s="192" t="s">
        <v>453</v>
      </c>
      <c r="D535" s="27">
        <v>35</v>
      </c>
      <c r="E535" s="27">
        <v>1993</v>
      </c>
      <c r="F535" s="186">
        <v>37.21</v>
      </c>
      <c r="G535" s="186">
        <v>3.9669</v>
      </c>
      <c r="H535" s="186">
        <v>5.44</v>
      </c>
      <c r="I535" s="186">
        <v>27.8031</v>
      </c>
      <c r="J535" s="186">
        <v>2047.51</v>
      </c>
      <c r="K535" s="186">
        <v>27.8031</v>
      </c>
      <c r="L535" s="186">
        <v>2047.51</v>
      </c>
      <c r="M535" s="187">
        <v>0.013578981299236634</v>
      </c>
      <c r="N535" s="188">
        <v>205.138</v>
      </c>
      <c r="O535" s="188">
        <v>2.7855650657628046</v>
      </c>
      <c r="P535" s="188">
        <v>814.7388779541981</v>
      </c>
      <c r="Q535" s="189">
        <v>167.13390394576828</v>
      </c>
    </row>
    <row r="536" spans="1:17" s="14" customFormat="1" ht="11.25">
      <c r="A536" s="346"/>
      <c r="B536" s="185" t="s">
        <v>175</v>
      </c>
      <c r="C536" s="26" t="s">
        <v>536</v>
      </c>
      <c r="D536" s="27">
        <v>37</v>
      </c>
      <c r="E536" s="27">
        <v>1972</v>
      </c>
      <c r="F536" s="186">
        <v>33.5</v>
      </c>
      <c r="G536" s="186">
        <v>3.2</v>
      </c>
      <c r="H536" s="186">
        <v>5.9</v>
      </c>
      <c r="I536" s="186">
        <v>24.4</v>
      </c>
      <c r="J536" s="186">
        <v>1935.13</v>
      </c>
      <c r="K536" s="186">
        <v>24.4</v>
      </c>
      <c r="L536" s="186">
        <v>1795.85</v>
      </c>
      <c r="M536" s="187">
        <v>0.013586880864214718</v>
      </c>
      <c r="N536" s="188">
        <v>302.26</v>
      </c>
      <c r="O536" s="188">
        <v>4.1067706100175405</v>
      </c>
      <c r="P536" s="188">
        <v>815.2128518528831</v>
      </c>
      <c r="Q536" s="189">
        <v>246.40623660105243</v>
      </c>
    </row>
    <row r="537" spans="1:17" s="14" customFormat="1" ht="11.25">
      <c r="A537" s="346"/>
      <c r="B537" s="185" t="s">
        <v>173</v>
      </c>
      <c r="C537" s="192" t="s">
        <v>150</v>
      </c>
      <c r="D537" s="27">
        <v>59</v>
      </c>
      <c r="E537" s="27">
        <v>1964</v>
      </c>
      <c r="F537" s="186">
        <v>51.799</v>
      </c>
      <c r="G537" s="186">
        <v>6.715584</v>
      </c>
      <c r="H537" s="186">
        <v>9.12</v>
      </c>
      <c r="I537" s="186">
        <v>35.963416</v>
      </c>
      <c r="J537" s="186">
        <v>2642.27</v>
      </c>
      <c r="K537" s="186">
        <v>35.963416</v>
      </c>
      <c r="L537" s="186">
        <v>2642.27</v>
      </c>
      <c r="M537" s="187">
        <v>0.01361080283241304</v>
      </c>
      <c r="N537" s="188">
        <v>266.28700000000003</v>
      </c>
      <c r="O537" s="188">
        <v>3.6243798538347716</v>
      </c>
      <c r="P537" s="188">
        <v>816.6481699447824</v>
      </c>
      <c r="Q537" s="189">
        <v>217.46279123008628</v>
      </c>
    </row>
    <row r="538" spans="1:17" s="14" customFormat="1" ht="11.25">
      <c r="A538" s="346"/>
      <c r="B538" s="185" t="s">
        <v>383</v>
      </c>
      <c r="C538" s="212" t="s">
        <v>391</v>
      </c>
      <c r="D538" s="213">
        <v>12</v>
      </c>
      <c r="E538" s="213">
        <v>1981</v>
      </c>
      <c r="F538" s="186">
        <v>12.619</v>
      </c>
      <c r="G538" s="186">
        <v>0.938875</v>
      </c>
      <c r="H538" s="186">
        <v>1.84</v>
      </c>
      <c r="I538" s="186">
        <v>9.840125</v>
      </c>
      <c r="J538" s="186">
        <v>716.05</v>
      </c>
      <c r="K538" s="186">
        <v>9.840125</v>
      </c>
      <c r="L538" s="186">
        <v>716.05</v>
      </c>
      <c r="M538" s="187">
        <v>0.013742231687731305</v>
      </c>
      <c r="N538" s="188">
        <v>294.191</v>
      </c>
      <c r="O538" s="188">
        <v>4.04284088244536</v>
      </c>
      <c r="P538" s="188">
        <v>824.5339012638783</v>
      </c>
      <c r="Q538" s="189">
        <v>242.57045294672162</v>
      </c>
    </row>
    <row r="539" spans="1:17" s="14" customFormat="1" ht="11.25">
      <c r="A539" s="346"/>
      <c r="B539" s="185" t="s">
        <v>116</v>
      </c>
      <c r="C539" s="192" t="s">
        <v>503</v>
      </c>
      <c r="D539" s="27">
        <v>45</v>
      </c>
      <c r="E539" s="27">
        <v>1976</v>
      </c>
      <c r="F539" s="186">
        <v>43.264996</v>
      </c>
      <c r="G539" s="186">
        <v>4.401486</v>
      </c>
      <c r="H539" s="186">
        <v>7.2</v>
      </c>
      <c r="I539" s="186">
        <v>31.66351</v>
      </c>
      <c r="J539" s="186">
        <v>2304</v>
      </c>
      <c r="K539" s="186">
        <v>31.66351</v>
      </c>
      <c r="L539" s="186">
        <v>2304</v>
      </c>
      <c r="M539" s="187">
        <v>0.013742842881944444</v>
      </c>
      <c r="N539" s="188">
        <v>207.536</v>
      </c>
      <c r="O539" s="188">
        <v>2.8521346403472223</v>
      </c>
      <c r="P539" s="188">
        <v>824.5705729166667</v>
      </c>
      <c r="Q539" s="189">
        <v>171.12807842083333</v>
      </c>
    </row>
    <row r="540" spans="1:17" s="14" customFormat="1" ht="11.25">
      <c r="A540" s="346"/>
      <c r="B540" s="185" t="s">
        <v>173</v>
      </c>
      <c r="C540" s="192" t="s">
        <v>145</v>
      </c>
      <c r="D540" s="27">
        <v>40</v>
      </c>
      <c r="E540" s="27">
        <v>1987</v>
      </c>
      <c r="F540" s="186">
        <v>41</v>
      </c>
      <c r="G540" s="186">
        <v>4.966474</v>
      </c>
      <c r="H540" s="186">
        <v>6.4</v>
      </c>
      <c r="I540" s="186">
        <v>29.633523</v>
      </c>
      <c r="J540" s="186">
        <v>2155.01</v>
      </c>
      <c r="K540" s="186">
        <v>29.633523</v>
      </c>
      <c r="L540" s="186">
        <v>2155.01</v>
      </c>
      <c r="M540" s="187">
        <v>0.01375099094667774</v>
      </c>
      <c r="N540" s="188">
        <v>266.28700000000003</v>
      </c>
      <c r="O540" s="188">
        <v>3.661710126217976</v>
      </c>
      <c r="P540" s="188">
        <v>825.0594568006644</v>
      </c>
      <c r="Q540" s="189">
        <v>219.70260757307852</v>
      </c>
    </row>
    <row r="541" spans="1:17" s="14" customFormat="1" ht="11.25">
      <c r="A541" s="346"/>
      <c r="B541" s="185" t="s">
        <v>175</v>
      </c>
      <c r="C541" s="26" t="s">
        <v>538</v>
      </c>
      <c r="D541" s="27">
        <v>20</v>
      </c>
      <c r="E541" s="27">
        <v>1975</v>
      </c>
      <c r="F541" s="186">
        <v>20.4</v>
      </c>
      <c r="G541" s="186">
        <v>3</v>
      </c>
      <c r="H541" s="186">
        <v>3.2</v>
      </c>
      <c r="I541" s="186">
        <v>14.2</v>
      </c>
      <c r="J541" s="186">
        <v>1032.29</v>
      </c>
      <c r="K541" s="186">
        <v>14.2</v>
      </c>
      <c r="L541" s="186">
        <v>1032.3</v>
      </c>
      <c r="M541" s="187">
        <v>0.013755691175046013</v>
      </c>
      <c r="N541" s="188">
        <v>302.26</v>
      </c>
      <c r="O541" s="188">
        <v>4.157795214569408</v>
      </c>
      <c r="P541" s="188">
        <v>825.3414705027608</v>
      </c>
      <c r="Q541" s="189">
        <v>249.46771287416445</v>
      </c>
    </row>
    <row r="542" spans="1:17" s="14" customFormat="1" ht="11.25">
      <c r="A542" s="346"/>
      <c r="B542" s="185" t="s">
        <v>89</v>
      </c>
      <c r="C542" s="226" t="s">
        <v>78</v>
      </c>
      <c r="D542" s="227">
        <v>45</v>
      </c>
      <c r="E542" s="227">
        <v>1981</v>
      </c>
      <c r="F542" s="228">
        <v>41</v>
      </c>
      <c r="G542" s="228">
        <v>2.8</v>
      </c>
      <c r="H542" s="228">
        <v>7.2</v>
      </c>
      <c r="I542" s="228">
        <v>31</v>
      </c>
      <c r="J542" s="228">
        <v>2250.55</v>
      </c>
      <c r="K542" s="228">
        <v>31</v>
      </c>
      <c r="L542" s="228">
        <v>2250.55</v>
      </c>
      <c r="M542" s="229">
        <v>0.013774410699606762</v>
      </c>
      <c r="N542" s="230">
        <v>223.8</v>
      </c>
      <c r="O542" s="230">
        <v>3.0827131145719937</v>
      </c>
      <c r="P542" s="230">
        <v>826.4646419764057</v>
      </c>
      <c r="Q542" s="189">
        <v>184.96278687431962</v>
      </c>
    </row>
    <row r="543" spans="1:17" s="14" customFormat="1" ht="11.25">
      <c r="A543" s="346"/>
      <c r="B543" s="185" t="s">
        <v>90</v>
      </c>
      <c r="C543" s="192" t="s">
        <v>567</v>
      </c>
      <c r="D543" s="27">
        <v>47</v>
      </c>
      <c r="E543" s="227" t="s">
        <v>47</v>
      </c>
      <c r="F543" s="228">
        <v>29.2095</v>
      </c>
      <c r="G543" s="186">
        <v>4.5956</v>
      </c>
      <c r="H543" s="186">
        <v>0.47</v>
      </c>
      <c r="I543" s="186">
        <v>24.1439</v>
      </c>
      <c r="J543" s="186">
        <v>1752.47</v>
      </c>
      <c r="K543" s="186">
        <v>24.1439</v>
      </c>
      <c r="L543" s="186">
        <v>1752.47</v>
      </c>
      <c r="M543" s="187">
        <v>0.01377706893698608</v>
      </c>
      <c r="N543" s="230">
        <v>168.8</v>
      </c>
      <c r="O543" s="188">
        <v>2.3255692365632505</v>
      </c>
      <c r="P543" s="188">
        <v>826.6241362191648</v>
      </c>
      <c r="Q543" s="189">
        <v>139.53415419379502</v>
      </c>
    </row>
    <row r="544" spans="1:17" s="14" customFormat="1" ht="11.25">
      <c r="A544" s="346"/>
      <c r="B544" s="185" t="s">
        <v>175</v>
      </c>
      <c r="C544" s="26" t="s">
        <v>528</v>
      </c>
      <c r="D544" s="27">
        <v>20</v>
      </c>
      <c r="E544" s="27">
        <v>1985</v>
      </c>
      <c r="F544" s="186">
        <v>19.9</v>
      </c>
      <c r="G544" s="186">
        <v>1.9</v>
      </c>
      <c r="H544" s="186">
        <v>3.2</v>
      </c>
      <c r="I544" s="186">
        <v>14.8</v>
      </c>
      <c r="J544" s="186">
        <v>1072.6</v>
      </c>
      <c r="K544" s="186">
        <v>14.8</v>
      </c>
      <c r="L544" s="186">
        <v>1072.6</v>
      </c>
      <c r="M544" s="187">
        <v>0.013798247249673693</v>
      </c>
      <c r="N544" s="188">
        <v>302.26</v>
      </c>
      <c r="O544" s="188">
        <v>4.17065821368637</v>
      </c>
      <c r="P544" s="188">
        <v>827.8948349804216</v>
      </c>
      <c r="Q544" s="189">
        <v>250.2394928211822</v>
      </c>
    </row>
    <row r="545" spans="1:17" s="14" customFormat="1" ht="11.25">
      <c r="A545" s="346"/>
      <c r="B545" s="185" t="s">
        <v>89</v>
      </c>
      <c r="C545" s="226" t="s">
        <v>73</v>
      </c>
      <c r="D545" s="227">
        <v>40</v>
      </c>
      <c r="E545" s="227">
        <v>1975</v>
      </c>
      <c r="F545" s="228">
        <v>39.8</v>
      </c>
      <c r="G545" s="228">
        <v>2.2</v>
      </c>
      <c r="H545" s="228">
        <v>6.4</v>
      </c>
      <c r="I545" s="228">
        <v>31.2</v>
      </c>
      <c r="J545" s="228">
        <v>2260.93</v>
      </c>
      <c r="K545" s="228">
        <v>31.2</v>
      </c>
      <c r="L545" s="228">
        <v>2260.9</v>
      </c>
      <c r="M545" s="229">
        <v>0.013799814233269935</v>
      </c>
      <c r="N545" s="230">
        <v>223.8</v>
      </c>
      <c r="O545" s="230">
        <v>3.0883984254058117</v>
      </c>
      <c r="P545" s="230">
        <v>827.9888539961961</v>
      </c>
      <c r="Q545" s="189">
        <v>185.3039055243487</v>
      </c>
    </row>
    <row r="546" spans="1:17" s="14" customFormat="1" ht="11.25">
      <c r="A546" s="346"/>
      <c r="B546" s="185" t="s">
        <v>116</v>
      </c>
      <c r="C546" s="192" t="s">
        <v>504</v>
      </c>
      <c r="D546" s="27">
        <v>24</v>
      </c>
      <c r="E546" s="27">
        <v>1964</v>
      </c>
      <c r="F546" s="186">
        <v>16.973001</v>
      </c>
      <c r="G546" s="186">
        <v>1.24982</v>
      </c>
      <c r="H546" s="186">
        <v>0.69</v>
      </c>
      <c r="I546" s="186">
        <v>15.033181</v>
      </c>
      <c r="J546" s="186">
        <v>1088.51</v>
      </c>
      <c r="K546" s="186">
        <v>15.033181</v>
      </c>
      <c r="L546" s="186">
        <v>1088.51</v>
      </c>
      <c r="M546" s="187">
        <v>0.013810788141588043</v>
      </c>
      <c r="N546" s="188">
        <v>207.536</v>
      </c>
      <c r="O546" s="188">
        <v>2.866235727752616</v>
      </c>
      <c r="P546" s="188">
        <v>828.6472884952826</v>
      </c>
      <c r="Q546" s="189">
        <v>171.97414366515696</v>
      </c>
    </row>
    <row r="547" spans="1:17" s="14" customFormat="1" ht="11.25">
      <c r="A547" s="346"/>
      <c r="B547" s="191" t="s">
        <v>841</v>
      </c>
      <c r="C547" s="198" t="s">
        <v>868</v>
      </c>
      <c r="D547" s="199">
        <v>107</v>
      </c>
      <c r="E547" s="200" t="s">
        <v>47</v>
      </c>
      <c r="F547" s="201">
        <v>58.72</v>
      </c>
      <c r="G547" s="202">
        <v>5.05</v>
      </c>
      <c r="H547" s="203">
        <v>17.28</v>
      </c>
      <c r="I547" s="202">
        <v>36.39</v>
      </c>
      <c r="J547" s="203">
        <v>2632.02</v>
      </c>
      <c r="K547" s="202">
        <v>36.11</v>
      </c>
      <c r="L547" s="203">
        <v>2611.68</v>
      </c>
      <c r="M547" s="187">
        <v>0.013826349323041108</v>
      </c>
      <c r="N547" s="204">
        <v>218.2</v>
      </c>
      <c r="O547" s="188">
        <v>3.0169094222875694</v>
      </c>
      <c r="P547" s="188">
        <v>829.5809593824664</v>
      </c>
      <c r="Q547" s="189">
        <v>181.01456533725417</v>
      </c>
    </row>
    <row r="548" spans="1:17" s="14" customFormat="1" ht="11.25">
      <c r="A548" s="346"/>
      <c r="B548" s="185" t="s">
        <v>383</v>
      </c>
      <c r="C548" s="212" t="s">
        <v>392</v>
      </c>
      <c r="D548" s="213">
        <v>30</v>
      </c>
      <c r="E548" s="213">
        <v>1980</v>
      </c>
      <c r="F548" s="186">
        <v>24.912</v>
      </c>
      <c r="G548" s="186">
        <v>2.19965</v>
      </c>
      <c r="H548" s="186">
        <v>3.84</v>
      </c>
      <c r="I548" s="186">
        <v>18.872349</v>
      </c>
      <c r="J548" s="186">
        <v>1363.59</v>
      </c>
      <c r="K548" s="186">
        <v>18.872349</v>
      </c>
      <c r="L548" s="186">
        <v>1363.59</v>
      </c>
      <c r="M548" s="187">
        <v>0.013840193166567665</v>
      </c>
      <c r="N548" s="188">
        <v>294.191</v>
      </c>
      <c r="O548" s="188">
        <v>4.071660267865708</v>
      </c>
      <c r="P548" s="188">
        <v>830.4115899940598</v>
      </c>
      <c r="Q548" s="189">
        <v>244.29961607194244</v>
      </c>
    </row>
    <row r="549" spans="1:17" s="14" customFormat="1" ht="11.25">
      <c r="A549" s="346"/>
      <c r="B549" s="185" t="s">
        <v>71</v>
      </c>
      <c r="C549" s="192" t="s">
        <v>54</v>
      </c>
      <c r="D549" s="27">
        <v>107</v>
      </c>
      <c r="E549" s="27">
        <v>1974</v>
      </c>
      <c r="F549" s="186">
        <v>62.16</v>
      </c>
      <c r="G549" s="186">
        <v>9.63186</v>
      </c>
      <c r="H549" s="186">
        <v>17.04</v>
      </c>
      <c r="I549" s="186">
        <v>35.488139999999994</v>
      </c>
      <c r="J549" s="186">
        <v>2559.98</v>
      </c>
      <c r="K549" s="186">
        <v>34.69935447589433</v>
      </c>
      <c r="L549" s="186">
        <v>2503.08</v>
      </c>
      <c r="M549" s="187">
        <v>0.013862662989554601</v>
      </c>
      <c r="N549" s="188">
        <v>281.329</v>
      </c>
      <c r="O549" s="188">
        <v>3.8999691161884065</v>
      </c>
      <c r="P549" s="188">
        <v>831.759779373276</v>
      </c>
      <c r="Q549" s="189">
        <v>233.99814697130438</v>
      </c>
    </row>
    <row r="550" spans="1:17" s="14" customFormat="1" ht="11.25">
      <c r="A550" s="346"/>
      <c r="B550" s="185" t="s">
        <v>116</v>
      </c>
      <c r="C550" s="192" t="s">
        <v>114</v>
      </c>
      <c r="D550" s="27">
        <v>24</v>
      </c>
      <c r="E550" s="27">
        <v>1967</v>
      </c>
      <c r="F550" s="186">
        <v>18.5</v>
      </c>
      <c r="G550" s="186">
        <v>2.331186</v>
      </c>
      <c r="H550" s="186">
        <v>0.639</v>
      </c>
      <c r="I550" s="186">
        <v>15.529814</v>
      </c>
      <c r="J550" s="186">
        <v>1119.62</v>
      </c>
      <c r="K550" s="186">
        <v>15.529814</v>
      </c>
      <c r="L550" s="186">
        <v>1119.62</v>
      </c>
      <c r="M550" s="187">
        <v>0.013870611457458782</v>
      </c>
      <c r="N550" s="188">
        <v>207.536</v>
      </c>
      <c r="O550" s="188">
        <v>2.8786512194351657</v>
      </c>
      <c r="P550" s="188">
        <v>832.236687447527</v>
      </c>
      <c r="Q550" s="189">
        <v>172.71907316610995</v>
      </c>
    </row>
    <row r="551" spans="1:17" s="14" customFormat="1" ht="11.25">
      <c r="A551" s="346"/>
      <c r="B551" s="185" t="s">
        <v>383</v>
      </c>
      <c r="C551" s="192" t="s">
        <v>394</v>
      </c>
      <c r="D551" s="27">
        <v>47</v>
      </c>
      <c r="E551" s="27">
        <v>1969</v>
      </c>
      <c r="F551" s="186">
        <v>26.307</v>
      </c>
      <c r="G551" s="186">
        <v>0</v>
      </c>
      <c r="H551" s="186">
        <v>0</v>
      </c>
      <c r="I551" s="186">
        <v>26.306999</v>
      </c>
      <c r="J551" s="186">
        <v>1893.25</v>
      </c>
      <c r="K551" s="186">
        <v>26.306999</v>
      </c>
      <c r="L551" s="186">
        <v>1893.25</v>
      </c>
      <c r="M551" s="187">
        <v>0.013895153307804041</v>
      </c>
      <c r="N551" s="188">
        <v>294.191</v>
      </c>
      <c r="O551" s="188">
        <v>4.087829046776179</v>
      </c>
      <c r="P551" s="188">
        <v>833.7091984682424</v>
      </c>
      <c r="Q551" s="189">
        <v>245.2697428065707</v>
      </c>
    </row>
    <row r="552" spans="1:17" s="14" customFormat="1" ht="11.25">
      <c r="A552" s="346"/>
      <c r="B552" s="185" t="s">
        <v>116</v>
      </c>
      <c r="C552" s="192" t="s">
        <v>110</v>
      </c>
      <c r="D552" s="27">
        <v>20</v>
      </c>
      <c r="E552" s="27">
        <v>1970</v>
      </c>
      <c r="F552" s="186">
        <v>18.063999</v>
      </c>
      <c r="G552" s="186">
        <v>1.57586</v>
      </c>
      <c r="H552" s="186">
        <v>3.2</v>
      </c>
      <c r="I552" s="186">
        <v>13.288139</v>
      </c>
      <c r="J552" s="186">
        <v>955.92</v>
      </c>
      <c r="K552" s="186">
        <v>13.288139</v>
      </c>
      <c r="L552" s="186">
        <v>955.92</v>
      </c>
      <c r="M552" s="187">
        <v>0.013900890241861244</v>
      </c>
      <c r="N552" s="188">
        <v>207.536</v>
      </c>
      <c r="O552" s="188">
        <v>2.884935157234915</v>
      </c>
      <c r="P552" s="188">
        <v>834.0534145116745</v>
      </c>
      <c r="Q552" s="189">
        <v>173.0961094340949</v>
      </c>
    </row>
    <row r="553" spans="1:17" s="14" customFormat="1" ht="11.25">
      <c r="A553" s="346"/>
      <c r="B553" s="185" t="s">
        <v>301</v>
      </c>
      <c r="C553" s="214" t="s">
        <v>292</v>
      </c>
      <c r="D553" s="215">
        <v>5</v>
      </c>
      <c r="E553" s="215">
        <v>1962</v>
      </c>
      <c r="F553" s="216">
        <v>2.601</v>
      </c>
      <c r="G553" s="216">
        <v>0</v>
      </c>
      <c r="H553" s="216">
        <v>0</v>
      </c>
      <c r="I553" s="216">
        <v>2.601</v>
      </c>
      <c r="J553" s="216">
        <v>187.09</v>
      </c>
      <c r="K553" s="216">
        <v>2.601</v>
      </c>
      <c r="L553" s="216">
        <v>187.09</v>
      </c>
      <c r="M553" s="217">
        <v>0.013902399914479661</v>
      </c>
      <c r="N553" s="218">
        <v>291.357</v>
      </c>
      <c r="O553" s="218">
        <v>4.0505615318830515</v>
      </c>
      <c r="P553" s="218">
        <v>834.1439948687797</v>
      </c>
      <c r="Q553" s="219">
        <v>243.03369191298307</v>
      </c>
    </row>
    <row r="554" spans="1:17" s="14" customFormat="1" ht="11.25">
      <c r="A554" s="346"/>
      <c r="B554" s="185" t="s">
        <v>301</v>
      </c>
      <c r="C554" s="214" t="s">
        <v>293</v>
      </c>
      <c r="D554" s="215">
        <v>55</v>
      </c>
      <c r="E554" s="215">
        <v>1969</v>
      </c>
      <c r="F554" s="216">
        <v>48.323</v>
      </c>
      <c r="G554" s="216">
        <v>4.437</v>
      </c>
      <c r="H554" s="216">
        <v>8.8</v>
      </c>
      <c r="I554" s="216">
        <v>35.085999</v>
      </c>
      <c r="J554" s="216">
        <v>2510.56</v>
      </c>
      <c r="K554" s="216">
        <v>35.085999</v>
      </c>
      <c r="L554" s="216">
        <v>2510.56</v>
      </c>
      <c r="M554" s="217">
        <v>0.013975367647058824</v>
      </c>
      <c r="N554" s="218">
        <v>291.357</v>
      </c>
      <c r="O554" s="218">
        <v>4.071821191544118</v>
      </c>
      <c r="P554" s="218">
        <v>838.5220588235295</v>
      </c>
      <c r="Q554" s="219">
        <v>244.30927149264713</v>
      </c>
    </row>
    <row r="555" spans="1:17" s="14" customFormat="1" ht="11.25">
      <c r="A555" s="346"/>
      <c r="B555" s="185" t="s">
        <v>412</v>
      </c>
      <c r="C555" s="235" t="s">
        <v>438</v>
      </c>
      <c r="D555" s="207">
        <v>31</v>
      </c>
      <c r="E555" s="207">
        <v>1991</v>
      </c>
      <c r="F555" s="208">
        <v>27.833</v>
      </c>
      <c r="G555" s="208">
        <v>1.99104</v>
      </c>
      <c r="H555" s="208">
        <v>4.8</v>
      </c>
      <c r="I555" s="208">
        <v>21.041969</v>
      </c>
      <c r="J555" s="208">
        <v>1504.89</v>
      </c>
      <c r="K555" s="208">
        <v>21.041969</v>
      </c>
      <c r="L555" s="208">
        <v>1504.89</v>
      </c>
      <c r="M555" s="209">
        <v>0.013982396720026049</v>
      </c>
      <c r="N555" s="210">
        <v>223.34100000000004</v>
      </c>
      <c r="O555" s="210">
        <v>3.1228424658473384</v>
      </c>
      <c r="P555" s="210">
        <v>838.9438032015629</v>
      </c>
      <c r="Q555" s="211">
        <v>187.3705479508403</v>
      </c>
    </row>
    <row r="556" spans="1:17" s="14" customFormat="1" ht="11.25">
      <c r="A556" s="346"/>
      <c r="B556" s="185" t="s">
        <v>90</v>
      </c>
      <c r="C556" s="192" t="s">
        <v>568</v>
      </c>
      <c r="D556" s="27">
        <v>10</v>
      </c>
      <c r="E556" s="227" t="s">
        <v>47</v>
      </c>
      <c r="F556" s="228">
        <v>11.32</v>
      </c>
      <c r="G556" s="186">
        <v>0.6113</v>
      </c>
      <c r="H556" s="186">
        <v>1.6</v>
      </c>
      <c r="I556" s="186">
        <v>9.1087</v>
      </c>
      <c r="J556" s="186">
        <v>649.88</v>
      </c>
      <c r="K556" s="186">
        <v>9.1087</v>
      </c>
      <c r="L556" s="186">
        <v>649.88</v>
      </c>
      <c r="M556" s="187">
        <v>0.014015972179479289</v>
      </c>
      <c r="N556" s="230">
        <v>168.8</v>
      </c>
      <c r="O556" s="188">
        <v>2.365896103896104</v>
      </c>
      <c r="P556" s="188">
        <v>840.9583307687574</v>
      </c>
      <c r="Q556" s="189">
        <v>141.95376623376626</v>
      </c>
    </row>
    <row r="557" spans="1:17" s="14" customFormat="1" ht="11.25">
      <c r="A557" s="346"/>
      <c r="B557" s="185" t="s">
        <v>383</v>
      </c>
      <c r="C557" s="212" t="s">
        <v>393</v>
      </c>
      <c r="D557" s="213">
        <v>26</v>
      </c>
      <c r="E557" s="213">
        <v>1982</v>
      </c>
      <c r="F557" s="186">
        <v>24.806</v>
      </c>
      <c r="G557" s="186">
        <v>2.025288</v>
      </c>
      <c r="H557" s="186">
        <v>3.84</v>
      </c>
      <c r="I557" s="186">
        <v>18.940714</v>
      </c>
      <c r="J557" s="186">
        <v>1351.11</v>
      </c>
      <c r="K557" s="186">
        <v>18.940714</v>
      </c>
      <c r="L557" s="186">
        <v>1351.11</v>
      </c>
      <c r="M557" s="187">
        <v>0.014018632087690863</v>
      </c>
      <c r="N557" s="188">
        <v>294.191</v>
      </c>
      <c r="O557" s="188">
        <v>4.124155392509862</v>
      </c>
      <c r="P557" s="188">
        <v>841.1179252614518</v>
      </c>
      <c r="Q557" s="189">
        <v>247.44932355059174</v>
      </c>
    </row>
    <row r="558" spans="1:17" s="14" customFormat="1" ht="11.25">
      <c r="A558" s="346"/>
      <c r="B558" s="185" t="s">
        <v>116</v>
      </c>
      <c r="C558" s="192" t="s">
        <v>505</v>
      </c>
      <c r="D558" s="27">
        <v>34</v>
      </c>
      <c r="E558" s="27">
        <v>1982</v>
      </c>
      <c r="F558" s="186">
        <v>34.46</v>
      </c>
      <c r="G558" s="186">
        <v>2.47247</v>
      </c>
      <c r="H558" s="186">
        <v>5.957</v>
      </c>
      <c r="I558" s="186">
        <v>26.03053</v>
      </c>
      <c r="J558" s="186">
        <v>1854.47</v>
      </c>
      <c r="K558" s="186">
        <v>26.03053</v>
      </c>
      <c r="L558" s="186">
        <v>1854.47</v>
      </c>
      <c r="M558" s="187">
        <v>0.014036641196676138</v>
      </c>
      <c r="N558" s="188">
        <v>207.536</v>
      </c>
      <c r="O558" s="188">
        <v>2.913108367393379</v>
      </c>
      <c r="P558" s="188">
        <v>842.1984718005683</v>
      </c>
      <c r="Q558" s="189">
        <v>174.78650204360275</v>
      </c>
    </row>
    <row r="559" spans="1:17" s="14" customFormat="1" ht="11.25">
      <c r="A559" s="346"/>
      <c r="B559" s="191" t="s">
        <v>827</v>
      </c>
      <c r="C559" s="192" t="s">
        <v>830</v>
      </c>
      <c r="D559" s="27">
        <v>28</v>
      </c>
      <c r="E559" s="27">
        <v>1975</v>
      </c>
      <c r="F559" s="186">
        <v>29</v>
      </c>
      <c r="G559" s="186">
        <v>1.8</v>
      </c>
      <c r="H559" s="186">
        <v>4.6</v>
      </c>
      <c r="I559" s="186">
        <v>22.5</v>
      </c>
      <c r="J559" s="186">
        <v>1599.6</v>
      </c>
      <c r="K559" s="186">
        <v>22.5</v>
      </c>
      <c r="L559" s="186">
        <v>1599.6</v>
      </c>
      <c r="M559" s="187">
        <v>0.014066016504126031</v>
      </c>
      <c r="N559" s="188">
        <v>204.26</v>
      </c>
      <c r="O559" s="188">
        <v>2.873124531132783</v>
      </c>
      <c r="P559" s="188">
        <v>843.9609902475619</v>
      </c>
      <c r="Q559" s="189">
        <v>172.38747186796698</v>
      </c>
    </row>
    <row r="560" spans="1:17" s="14" customFormat="1" ht="11.25">
      <c r="A560" s="346"/>
      <c r="B560" s="191" t="s">
        <v>950</v>
      </c>
      <c r="C560" s="192" t="s">
        <v>938</v>
      </c>
      <c r="D560" s="27">
        <v>42</v>
      </c>
      <c r="E560" s="27">
        <v>1993</v>
      </c>
      <c r="F560" s="186">
        <v>41.4</v>
      </c>
      <c r="G560" s="186">
        <v>3.457</v>
      </c>
      <c r="H560" s="186">
        <v>6.32</v>
      </c>
      <c r="I560" s="186">
        <v>31.622</v>
      </c>
      <c r="J560" s="186">
        <v>2246.58</v>
      </c>
      <c r="K560" s="186">
        <v>31.622</v>
      </c>
      <c r="L560" s="186">
        <v>2246.58</v>
      </c>
      <c r="M560" s="187">
        <f>K560/L560</f>
        <v>0.014075617160305887</v>
      </c>
      <c r="N560" s="188">
        <v>308.8</v>
      </c>
      <c r="O560" s="188">
        <f>M560*N560</f>
        <v>4.346550579102458</v>
      </c>
      <c r="P560" s="188">
        <f>M560*60*1000</f>
        <v>844.5370296183532</v>
      </c>
      <c r="Q560" s="189">
        <f>P560*N560/1000</f>
        <v>260.7930347461475</v>
      </c>
    </row>
    <row r="561" spans="1:17" s="14" customFormat="1" ht="11.25">
      <c r="A561" s="346"/>
      <c r="B561" s="185" t="s">
        <v>490</v>
      </c>
      <c r="C561" s="192" t="s">
        <v>477</v>
      </c>
      <c r="D561" s="27">
        <v>50</v>
      </c>
      <c r="E561" s="27">
        <v>1988</v>
      </c>
      <c r="F561" s="186">
        <v>45.52</v>
      </c>
      <c r="G561" s="186">
        <v>3.91023</v>
      </c>
      <c r="H561" s="186">
        <v>7.84</v>
      </c>
      <c r="I561" s="186">
        <v>33.76977</v>
      </c>
      <c r="J561" s="186">
        <v>2389.81</v>
      </c>
      <c r="K561" s="186">
        <v>33.76977</v>
      </c>
      <c r="L561" s="186">
        <v>2389.81</v>
      </c>
      <c r="M561" s="187">
        <v>0.01413073424247116</v>
      </c>
      <c r="N561" s="188">
        <v>205.138</v>
      </c>
      <c r="O561" s="188">
        <v>2.898750561032049</v>
      </c>
      <c r="P561" s="188">
        <v>847.8440545482696</v>
      </c>
      <c r="Q561" s="189">
        <v>173.92503366192295</v>
      </c>
    </row>
    <row r="562" spans="1:17" s="14" customFormat="1" ht="11.25">
      <c r="A562" s="346"/>
      <c r="B562" s="191" t="s">
        <v>826</v>
      </c>
      <c r="C562" s="192" t="s">
        <v>804</v>
      </c>
      <c r="D562" s="27">
        <v>47</v>
      </c>
      <c r="E562" s="27">
        <v>1964</v>
      </c>
      <c r="F562" s="186">
        <v>30.852</v>
      </c>
      <c r="G562" s="186">
        <v>1.938</v>
      </c>
      <c r="H562" s="186">
        <v>0.48</v>
      </c>
      <c r="I562" s="186">
        <v>28.434</v>
      </c>
      <c r="J562" s="186">
        <v>2011.69</v>
      </c>
      <c r="K562" s="186">
        <v>28.434</v>
      </c>
      <c r="L562" s="186">
        <v>2011.69</v>
      </c>
      <c r="M562" s="187">
        <v>0.014134384522466185</v>
      </c>
      <c r="N562" s="188">
        <v>299.8</v>
      </c>
      <c r="O562" s="188">
        <v>4.2374884798353625</v>
      </c>
      <c r="P562" s="188">
        <v>848.0630713479711</v>
      </c>
      <c r="Q562" s="189">
        <v>254.24930879012175</v>
      </c>
    </row>
    <row r="563" spans="1:17" s="14" customFormat="1" ht="11.25">
      <c r="A563" s="346"/>
      <c r="B563" s="185" t="s">
        <v>35</v>
      </c>
      <c r="C563" s="192" t="s">
        <v>223</v>
      </c>
      <c r="D563" s="27">
        <v>30</v>
      </c>
      <c r="E563" s="27">
        <v>1984</v>
      </c>
      <c r="F563" s="186">
        <v>28.991</v>
      </c>
      <c r="G563" s="186">
        <v>2.372</v>
      </c>
      <c r="H563" s="186">
        <v>4.8</v>
      </c>
      <c r="I563" s="186">
        <v>21.819</v>
      </c>
      <c r="J563" s="186">
        <v>1543.13</v>
      </c>
      <c r="K563" s="186">
        <v>21.819</v>
      </c>
      <c r="L563" s="186">
        <v>1543.13</v>
      </c>
      <c r="M563" s="187">
        <v>0.014139443857614068</v>
      </c>
      <c r="N563" s="188">
        <v>192.2</v>
      </c>
      <c r="O563" s="188">
        <v>2.717601109433424</v>
      </c>
      <c r="P563" s="188">
        <v>848.3666314568441</v>
      </c>
      <c r="Q563" s="189">
        <v>163.0560665660054</v>
      </c>
    </row>
    <row r="564" spans="1:17" s="14" customFormat="1" ht="11.25">
      <c r="A564" s="346"/>
      <c r="B564" s="191" t="s">
        <v>841</v>
      </c>
      <c r="C564" s="198" t="s">
        <v>869</v>
      </c>
      <c r="D564" s="199">
        <v>12</v>
      </c>
      <c r="E564" s="205" t="s">
        <v>47</v>
      </c>
      <c r="F564" s="201">
        <v>11.3</v>
      </c>
      <c r="G564" s="202">
        <v>1.72</v>
      </c>
      <c r="H564" s="203">
        <v>1.76</v>
      </c>
      <c r="I564" s="202">
        <v>7.82</v>
      </c>
      <c r="J564" s="203">
        <v>604.23</v>
      </c>
      <c r="K564" s="202">
        <v>7.82</v>
      </c>
      <c r="L564" s="203">
        <v>552.99</v>
      </c>
      <c r="M564" s="187">
        <v>0.014141304544385974</v>
      </c>
      <c r="N564" s="204">
        <v>218.2</v>
      </c>
      <c r="O564" s="188">
        <v>3.085632651585019</v>
      </c>
      <c r="P564" s="188">
        <v>848.4782726631585</v>
      </c>
      <c r="Q564" s="189">
        <v>185.13795909510117</v>
      </c>
    </row>
    <row r="565" spans="1:17" s="14" customFormat="1" ht="11.25">
      <c r="A565" s="346"/>
      <c r="B565" s="185" t="s">
        <v>34</v>
      </c>
      <c r="C565" s="192" t="s">
        <v>209</v>
      </c>
      <c r="D565" s="27">
        <v>9</v>
      </c>
      <c r="E565" s="27">
        <v>1990</v>
      </c>
      <c r="F565" s="186">
        <v>8.845</v>
      </c>
      <c r="G565" s="186">
        <v>0.832185</v>
      </c>
      <c r="H565" s="186">
        <v>1.44</v>
      </c>
      <c r="I565" s="186">
        <v>6.572815</v>
      </c>
      <c r="J565" s="186">
        <v>464.1</v>
      </c>
      <c r="K565" s="186">
        <v>6.572815</v>
      </c>
      <c r="L565" s="186">
        <v>464.1</v>
      </c>
      <c r="M565" s="187">
        <v>0.014162497306614953</v>
      </c>
      <c r="N565" s="188">
        <v>305.31</v>
      </c>
      <c r="O565" s="188">
        <v>4.323952052682611</v>
      </c>
      <c r="P565" s="188">
        <v>849.7498383968972</v>
      </c>
      <c r="Q565" s="189">
        <v>259.4371231609567</v>
      </c>
    </row>
    <row r="566" spans="1:17" s="14" customFormat="1" ht="11.25">
      <c r="A566" s="346"/>
      <c r="B566" s="185" t="s">
        <v>365</v>
      </c>
      <c r="C566" s="212" t="s">
        <v>349</v>
      </c>
      <c r="D566" s="213">
        <v>12</v>
      </c>
      <c r="E566" s="213">
        <v>1991</v>
      </c>
      <c r="F566" s="186">
        <v>15.774</v>
      </c>
      <c r="G566" s="186">
        <v>2.18076</v>
      </c>
      <c r="H566" s="186">
        <v>2</v>
      </c>
      <c r="I566" s="186">
        <v>11.593239</v>
      </c>
      <c r="J566" s="186">
        <v>818.44</v>
      </c>
      <c r="K566" s="186">
        <v>11.593239</v>
      </c>
      <c r="L566" s="186">
        <v>818.44</v>
      </c>
      <c r="M566" s="187">
        <v>0.014165044474854602</v>
      </c>
      <c r="N566" s="188">
        <v>274.026</v>
      </c>
      <c r="O566" s="188">
        <v>3.8815904772665073</v>
      </c>
      <c r="P566" s="188">
        <v>849.902668491276</v>
      </c>
      <c r="Q566" s="189">
        <v>232.8954286359904</v>
      </c>
    </row>
    <row r="567" spans="1:17" s="14" customFormat="1" ht="11.25">
      <c r="A567" s="346"/>
      <c r="B567" s="185" t="s">
        <v>175</v>
      </c>
      <c r="C567" s="26" t="s">
        <v>545</v>
      </c>
      <c r="D567" s="27">
        <v>10</v>
      </c>
      <c r="E567" s="27">
        <v>1983</v>
      </c>
      <c r="F567" s="186">
        <v>12.4</v>
      </c>
      <c r="G567" s="186">
        <v>1.1</v>
      </c>
      <c r="H567" s="186">
        <v>1.6</v>
      </c>
      <c r="I567" s="186">
        <v>9.7</v>
      </c>
      <c r="J567" s="186">
        <v>681.36</v>
      </c>
      <c r="K567" s="186">
        <v>9.7</v>
      </c>
      <c r="L567" s="186">
        <v>681.36</v>
      </c>
      <c r="M567" s="187">
        <v>0.014236233415521896</v>
      </c>
      <c r="N567" s="188">
        <v>302.26</v>
      </c>
      <c r="O567" s="188">
        <v>4.303043912175648</v>
      </c>
      <c r="P567" s="188">
        <v>854.1740049313138</v>
      </c>
      <c r="Q567" s="189">
        <v>258.1826347305389</v>
      </c>
    </row>
    <row r="568" spans="1:17" s="14" customFormat="1" ht="11.25">
      <c r="A568" s="346"/>
      <c r="B568" s="185" t="s">
        <v>71</v>
      </c>
      <c r="C568" s="192" t="s">
        <v>56</v>
      </c>
      <c r="D568" s="27">
        <v>118</v>
      </c>
      <c r="E568" s="27">
        <v>1961</v>
      </c>
      <c r="F568" s="186">
        <v>50.85</v>
      </c>
      <c r="G568" s="186">
        <v>13.51296</v>
      </c>
      <c r="H568" s="186">
        <v>0</v>
      </c>
      <c r="I568" s="186">
        <v>37.33704</v>
      </c>
      <c r="J568" s="186">
        <v>2620.23</v>
      </c>
      <c r="K568" s="186">
        <v>37.33704</v>
      </c>
      <c r="L568" s="186">
        <v>2620.23</v>
      </c>
      <c r="M568" s="187">
        <v>0.014249527713216015</v>
      </c>
      <c r="N568" s="188">
        <v>281.329</v>
      </c>
      <c r="O568" s="188">
        <v>4.0088053820313485</v>
      </c>
      <c r="P568" s="188">
        <v>854.9716627929608</v>
      </c>
      <c r="Q568" s="189">
        <v>240.52832292188089</v>
      </c>
    </row>
    <row r="569" spans="1:17" s="14" customFormat="1" ht="11.25">
      <c r="A569" s="346"/>
      <c r="B569" s="185" t="s">
        <v>365</v>
      </c>
      <c r="C569" s="212" t="s">
        <v>350</v>
      </c>
      <c r="D569" s="213">
        <v>9</v>
      </c>
      <c r="E569" s="213">
        <v>1986</v>
      </c>
      <c r="F569" s="186">
        <v>9.438</v>
      </c>
      <c r="G569" s="186">
        <v>0.51</v>
      </c>
      <c r="H569" s="186">
        <v>1.28</v>
      </c>
      <c r="I569" s="186">
        <v>7.647999</v>
      </c>
      <c r="J569" s="186">
        <v>536.31</v>
      </c>
      <c r="K569" s="186">
        <v>7.647999</v>
      </c>
      <c r="L569" s="186">
        <v>536.31</v>
      </c>
      <c r="M569" s="187">
        <v>0.014260407227163397</v>
      </c>
      <c r="N569" s="188">
        <v>274.026</v>
      </c>
      <c r="O569" s="188">
        <v>3.907722350830677</v>
      </c>
      <c r="P569" s="188">
        <v>855.6244336298038</v>
      </c>
      <c r="Q569" s="189">
        <v>234.4633410498406</v>
      </c>
    </row>
    <row r="570" spans="1:17" s="14" customFormat="1" ht="11.25">
      <c r="A570" s="346"/>
      <c r="B570" s="185" t="s">
        <v>109</v>
      </c>
      <c r="C570" s="192" t="s">
        <v>243</v>
      </c>
      <c r="D570" s="27">
        <v>5</v>
      </c>
      <c r="E570" s="27" t="s">
        <v>47</v>
      </c>
      <c r="F570" s="186">
        <v>5.024</v>
      </c>
      <c r="G570" s="186">
        <v>0</v>
      </c>
      <c r="H570" s="186">
        <v>0</v>
      </c>
      <c r="I570" s="186">
        <v>5.024</v>
      </c>
      <c r="J570" s="186">
        <v>351.84000000000003</v>
      </c>
      <c r="K570" s="186">
        <v>5.024</v>
      </c>
      <c r="L570" s="186">
        <v>351.84000000000003</v>
      </c>
      <c r="M570" s="187">
        <v>0.014279217826284673</v>
      </c>
      <c r="N570" s="188">
        <v>239.364</v>
      </c>
      <c r="O570" s="188">
        <v>3.4179306957708047</v>
      </c>
      <c r="P570" s="188">
        <v>856.7530695770804</v>
      </c>
      <c r="Q570" s="189">
        <v>205.07584174624827</v>
      </c>
    </row>
    <row r="571" spans="1:17" s="14" customFormat="1" ht="11.25">
      <c r="A571" s="346"/>
      <c r="B571" s="185" t="s">
        <v>109</v>
      </c>
      <c r="C571" s="192" t="s">
        <v>244</v>
      </c>
      <c r="D571" s="27">
        <v>20</v>
      </c>
      <c r="E571" s="27" t="s">
        <v>47</v>
      </c>
      <c r="F571" s="186">
        <v>26.143</v>
      </c>
      <c r="G571" s="186">
        <v>2.88966</v>
      </c>
      <c r="H571" s="186">
        <v>3.2</v>
      </c>
      <c r="I571" s="186">
        <v>20.053340000000002</v>
      </c>
      <c r="J571" s="186">
        <v>1400.95</v>
      </c>
      <c r="K571" s="186">
        <v>20.053340000000002</v>
      </c>
      <c r="L571" s="186">
        <v>1400.95</v>
      </c>
      <c r="M571" s="187">
        <v>0.014314101145651166</v>
      </c>
      <c r="N571" s="188">
        <v>239.364</v>
      </c>
      <c r="O571" s="188">
        <v>3.426280506627646</v>
      </c>
      <c r="P571" s="188">
        <v>858.84606873907</v>
      </c>
      <c r="Q571" s="189">
        <v>205.57683039765874</v>
      </c>
    </row>
    <row r="572" spans="1:17" s="14" customFormat="1" ht="11.25">
      <c r="A572" s="346"/>
      <c r="B572" s="185" t="s">
        <v>109</v>
      </c>
      <c r="C572" s="192" t="s">
        <v>245</v>
      </c>
      <c r="D572" s="27">
        <v>4</v>
      </c>
      <c r="E572" s="27" t="s">
        <v>47</v>
      </c>
      <c r="F572" s="186">
        <v>4.4992</v>
      </c>
      <c r="G572" s="186">
        <v>0</v>
      </c>
      <c r="H572" s="186">
        <v>0</v>
      </c>
      <c r="I572" s="186">
        <v>4.4992</v>
      </c>
      <c r="J572" s="186">
        <v>314.31</v>
      </c>
      <c r="K572" s="186">
        <v>4.4992</v>
      </c>
      <c r="L572" s="186">
        <v>314.31</v>
      </c>
      <c r="M572" s="187">
        <v>0.014314530240845025</v>
      </c>
      <c r="N572" s="188">
        <v>239.364</v>
      </c>
      <c r="O572" s="188">
        <v>3.426383216569629</v>
      </c>
      <c r="P572" s="188">
        <v>858.8718144507014</v>
      </c>
      <c r="Q572" s="189">
        <v>205.58299299417772</v>
      </c>
    </row>
    <row r="573" spans="1:17" s="14" customFormat="1" ht="11.25">
      <c r="A573" s="346"/>
      <c r="B573" s="191" t="s">
        <v>719</v>
      </c>
      <c r="C573" s="192" t="s">
        <v>706</v>
      </c>
      <c r="D573" s="27">
        <v>20</v>
      </c>
      <c r="E573" s="27" t="s">
        <v>47</v>
      </c>
      <c r="F573" s="186">
        <v>19.7</v>
      </c>
      <c r="G573" s="186">
        <v>1.61</v>
      </c>
      <c r="H573" s="186">
        <v>3.16</v>
      </c>
      <c r="I573" s="186">
        <v>14.93</v>
      </c>
      <c r="J573" s="186">
        <v>1042.41</v>
      </c>
      <c r="K573" s="186">
        <v>14.93</v>
      </c>
      <c r="L573" s="186">
        <v>1042.41</v>
      </c>
      <c r="M573" s="194">
        <v>0.014322579407334925</v>
      </c>
      <c r="N573" s="195">
        <v>200.8</v>
      </c>
      <c r="O573" s="196">
        <v>2.875973944992853</v>
      </c>
      <c r="P573" s="196">
        <v>859.3547644400956</v>
      </c>
      <c r="Q573" s="197">
        <v>172.55843669957122</v>
      </c>
    </row>
    <row r="574" spans="1:17" s="14" customFormat="1" ht="11.25">
      <c r="A574" s="346"/>
      <c r="B574" s="191" t="s">
        <v>719</v>
      </c>
      <c r="C574" s="192" t="s">
        <v>707</v>
      </c>
      <c r="D574" s="27">
        <v>31</v>
      </c>
      <c r="E574" s="27" t="s">
        <v>47</v>
      </c>
      <c r="F574" s="186">
        <v>24.71</v>
      </c>
      <c r="G574" s="186">
        <v>1.48</v>
      </c>
      <c r="H574" s="186">
        <v>2.45</v>
      </c>
      <c r="I574" s="186">
        <v>20.78</v>
      </c>
      <c r="J574" s="186">
        <v>1226.64</v>
      </c>
      <c r="K574" s="186">
        <v>17.24</v>
      </c>
      <c r="L574" s="186">
        <v>1202.59</v>
      </c>
      <c r="M574" s="194">
        <v>0.014335725392694102</v>
      </c>
      <c r="N574" s="195">
        <v>200.8</v>
      </c>
      <c r="O574" s="196">
        <v>2.878613658852976</v>
      </c>
      <c r="P574" s="196">
        <v>860.1435235616461</v>
      </c>
      <c r="Q574" s="197">
        <v>172.71681953117857</v>
      </c>
    </row>
    <row r="575" spans="1:17" s="14" customFormat="1" ht="11.25">
      <c r="A575" s="346"/>
      <c r="B575" s="185" t="s">
        <v>90</v>
      </c>
      <c r="C575" s="192" t="s">
        <v>569</v>
      </c>
      <c r="D575" s="27">
        <v>17</v>
      </c>
      <c r="E575" s="227" t="s">
        <v>47</v>
      </c>
      <c r="F575" s="228">
        <v>13.836</v>
      </c>
      <c r="G575" s="186">
        <v>1.4191</v>
      </c>
      <c r="H575" s="186">
        <v>1.18</v>
      </c>
      <c r="I575" s="186">
        <v>11.2369</v>
      </c>
      <c r="J575" s="186">
        <v>781.45</v>
      </c>
      <c r="K575" s="186">
        <v>11.2369</v>
      </c>
      <c r="L575" s="186">
        <v>781.45</v>
      </c>
      <c r="M575" s="187">
        <v>0.014379550834986243</v>
      </c>
      <c r="N575" s="230">
        <v>168.8</v>
      </c>
      <c r="O575" s="188">
        <v>2.4272681809456778</v>
      </c>
      <c r="P575" s="188">
        <v>862.7730500991746</v>
      </c>
      <c r="Q575" s="189">
        <v>145.63609085674068</v>
      </c>
    </row>
    <row r="576" spans="1:17" s="14" customFormat="1" ht="11.25">
      <c r="A576" s="346"/>
      <c r="B576" s="185" t="s">
        <v>175</v>
      </c>
      <c r="C576" s="26" t="s">
        <v>542</v>
      </c>
      <c r="D576" s="27">
        <v>20</v>
      </c>
      <c r="E576" s="27">
        <v>1985</v>
      </c>
      <c r="F576" s="186">
        <v>19.9</v>
      </c>
      <c r="G576" s="186">
        <v>1.5</v>
      </c>
      <c r="H576" s="186">
        <v>3.2</v>
      </c>
      <c r="I576" s="186">
        <v>15.2</v>
      </c>
      <c r="J576" s="186">
        <v>1056.31</v>
      </c>
      <c r="K576" s="186">
        <v>15.2</v>
      </c>
      <c r="L576" s="186">
        <v>1056.31</v>
      </c>
      <c r="M576" s="187">
        <v>0.014389715140441727</v>
      </c>
      <c r="N576" s="188">
        <v>302.26</v>
      </c>
      <c r="O576" s="188">
        <v>4.349435298349916</v>
      </c>
      <c r="P576" s="188">
        <v>863.3829084265036</v>
      </c>
      <c r="Q576" s="189">
        <v>260.96611790099496</v>
      </c>
    </row>
    <row r="577" spans="1:23" s="14" customFormat="1" ht="11.25">
      <c r="A577" s="346"/>
      <c r="B577" s="185" t="s">
        <v>173</v>
      </c>
      <c r="C577" s="192" t="s">
        <v>161</v>
      </c>
      <c r="D577" s="27">
        <v>24</v>
      </c>
      <c r="E577" s="27">
        <v>1959</v>
      </c>
      <c r="F577" s="186">
        <v>25.761</v>
      </c>
      <c r="G577" s="186">
        <v>6.686167</v>
      </c>
      <c r="H577" s="186">
        <v>0</v>
      </c>
      <c r="I577" s="186">
        <v>19.074834</v>
      </c>
      <c r="J577" s="186">
        <v>1321.74</v>
      </c>
      <c r="K577" s="186">
        <v>19.074834</v>
      </c>
      <c r="L577" s="186">
        <v>1321.74</v>
      </c>
      <c r="M577" s="187">
        <v>0.0144316083344682</v>
      </c>
      <c r="N577" s="188">
        <v>266.28700000000003</v>
      </c>
      <c r="O577" s="188">
        <v>3.842949688560534</v>
      </c>
      <c r="P577" s="188">
        <v>865.896500068092</v>
      </c>
      <c r="Q577" s="189">
        <v>230.57698131363205</v>
      </c>
      <c r="S577" s="1"/>
      <c r="T577" s="1"/>
      <c r="U577" s="1"/>
      <c r="V577" s="1"/>
      <c r="W577" s="1"/>
    </row>
    <row r="578" spans="1:23" s="14" customFormat="1" ht="11.25">
      <c r="A578" s="346"/>
      <c r="B578" s="191" t="s">
        <v>719</v>
      </c>
      <c r="C578" s="192" t="s">
        <v>708</v>
      </c>
      <c r="D578" s="27">
        <v>44</v>
      </c>
      <c r="E578" s="27" t="s">
        <v>47</v>
      </c>
      <c r="F578" s="186">
        <v>32.43</v>
      </c>
      <c r="G578" s="193">
        <v>3.4</v>
      </c>
      <c r="H578" s="193">
        <v>0.44</v>
      </c>
      <c r="I578" s="193">
        <v>28.59</v>
      </c>
      <c r="J578" s="186">
        <v>1849.35</v>
      </c>
      <c r="K578" s="186">
        <v>25.41</v>
      </c>
      <c r="L578" s="186">
        <v>1758.48</v>
      </c>
      <c r="M578" s="194">
        <v>0.014449979527773986</v>
      </c>
      <c r="N578" s="195">
        <v>200.8</v>
      </c>
      <c r="O578" s="196">
        <v>2.9015558891770166</v>
      </c>
      <c r="P578" s="196">
        <v>866.9987716664391</v>
      </c>
      <c r="Q578" s="197">
        <v>174.093353350621</v>
      </c>
      <c r="S578" s="1"/>
      <c r="T578" s="1"/>
      <c r="U578" s="1"/>
      <c r="V578" s="1"/>
      <c r="W578" s="1"/>
    </row>
    <row r="579" spans="1:23" s="14" customFormat="1" ht="11.25">
      <c r="A579" s="346"/>
      <c r="B579" s="191" t="s">
        <v>684</v>
      </c>
      <c r="C579" s="192" t="s">
        <v>665</v>
      </c>
      <c r="D579" s="27">
        <v>20</v>
      </c>
      <c r="E579" s="27">
        <v>1983</v>
      </c>
      <c r="F579" s="186">
        <v>20.257</v>
      </c>
      <c r="G579" s="186">
        <v>1.428</v>
      </c>
      <c r="H579" s="186">
        <v>3.2</v>
      </c>
      <c r="I579" s="186">
        <v>15.629</v>
      </c>
      <c r="J579" s="186">
        <v>1080</v>
      </c>
      <c r="K579" s="186">
        <v>15.63</v>
      </c>
      <c r="L579" s="186">
        <v>1080</v>
      </c>
      <c r="M579" s="187">
        <v>0.014472222222222223</v>
      </c>
      <c r="N579" s="188">
        <v>245.6</v>
      </c>
      <c r="O579" s="188">
        <v>3.554377777777778</v>
      </c>
      <c r="P579" s="188">
        <v>868.3333333333334</v>
      </c>
      <c r="Q579" s="189">
        <v>213.26266666666666</v>
      </c>
      <c r="S579" s="1"/>
      <c r="T579" s="1"/>
      <c r="U579" s="1"/>
      <c r="V579" s="1"/>
      <c r="W579" s="1"/>
    </row>
    <row r="580" spans="1:23" s="14" customFormat="1" ht="11.25">
      <c r="A580" s="346"/>
      <c r="B580" s="191" t="s">
        <v>998</v>
      </c>
      <c r="C580" s="192" t="s">
        <v>991</v>
      </c>
      <c r="D580" s="27">
        <v>9</v>
      </c>
      <c r="E580" s="27">
        <v>1983</v>
      </c>
      <c r="F580" s="186">
        <v>9.6</v>
      </c>
      <c r="G580" s="186">
        <v>0.663</v>
      </c>
      <c r="H580" s="186">
        <v>1.44</v>
      </c>
      <c r="I580" s="186">
        <v>7.497</v>
      </c>
      <c r="J580" s="186">
        <v>518</v>
      </c>
      <c r="K580" s="186">
        <v>7.497</v>
      </c>
      <c r="L580" s="186">
        <v>518</v>
      </c>
      <c r="M580" s="187">
        <f>I580/L580</f>
        <v>0.014472972972972972</v>
      </c>
      <c r="N580" s="188">
        <v>221.8</v>
      </c>
      <c r="O580" s="188">
        <f>M580*N580</f>
        <v>3.2101054054054052</v>
      </c>
      <c r="P580" s="188">
        <f>M580*60*1000</f>
        <v>868.3783783783783</v>
      </c>
      <c r="Q580" s="189">
        <f>O580*60</f>
        <v>192.6063243243243</v>
      </c>
      <c r="S580" s="1"/>
      <c r="T580" s="1"/>
      <c r="U580" s="1"/>
      <c r="V580" s="1"/>
      <c r="W580" s="1"/>
    </row>
    <row r="581" spans="1:23" s="14" customFormat="1" ht="11.25">
      <c r="A581" s="346"/>
      <c r="B581" s="185" t="s">
        <v>173</v>
      </c>
      <c r="C581" s="192" t="s">
        <v>162</v>
      </c>
      <c r="D581" s="27">
        <v>25</v>
      </c>
      <c r="E581" s="27">
        <v>1940</v>
      </c>
      <c r="F581" s="186">
        <v>28.654</v>
      </c>
      <c r="G581" s="186">
        <v>2.724797</v>
      </c>
      <c r="H581" s="186">
        <v>3.52</v>
      </c>
      <c r="I581" s="186">
        <v>22.409203</v>
      </c>
      <c r="J581" s="186">
        <v>1544.26</v>
      </c>
      <c r="K581" s="186">
        <v>22.409203</v>
      </c>
      <c r="L581" s="186">
        <v>1544.26</v>
      </c>
      <c r="M581" s="187">
        <v>0.014511288902127882</v>
      </c>
      <c r="N581" s="188">
        <v>266.28700000000003</v>
      </c>
      <c r="O581" s="188">
        <v>3.8641675878809276</v>
      </c>
      <c r="P581" s="188">
        <v>870.6773341276729</v>
      </c>
      <c r="Q581" s="189">
        <v>231.85005527285568</v>
      </c>
      <c r="S581" s="1"/>
      <c r="T581" s="1"/>
      <c r="U581" s="1"/>
      <c r="V581" s="1"/>
      <c r="W581" s="1"/>
    </row>
    <row r="582" spans="1:23" s="14" customFormat="1" ht="11.25">
      <c r="A582" s="346"/>
      <c r="B582" s="191" t="s">
        <v>998</v>
      </c>
      <c r="C582" s="192" t="s">
        <v>993</v>
      </c>
      <c r="D582" s="27">
        <v>24</v>
      </c>
      <c r="E582" s="27">
        <v>1978</v>
      </c>
      <c r="F582" s="186">
        <v>26</v>
      </c>
      <c r="G582" s="186">
        <v>1.494</v>
      </c>
      <c r="H582" s="186">
        <v>3.84</v>
      </c>
      <c r="I582" s="186">
        <v>20.666</v>
      </c>
      <c r="J582" s="186">
        <v>1423</v>
      </c>
      <c r="K582" s="186">
        <v>20.67</v>
      </c>
      <c r="L582" s="186">
        <v>1423</v>
      </c>
      <c r="M582" s="187">
        <f>I582/L582</f>
        <v>0.014522839072382292</v>
      </c>
      <c r="N582" s="188">
        <v>221.8</v>
      </c>
      <c r="O582" s="188">
        <f>M582*N582</f>
        <v>3.2211657062543924</v>
      </c>
      <c r="P582" s="188">
        <f>M582*60*1000</f>
        <v>871.3703443429375</v>
      </c>
      <c r="Q582" s="189">
        <f>O582*60</f>
        <v>193.26994237526355</v>
      </c>
      <c r="S582" s="1"/>
      <c r="T582" s="1"/>
      <c r="U582" s="1"/>
      <c r="V582" s="1"/>
      <c r="W582" s="1"/>
    </row>
    <row r="583" spans="1:23" s="14" customFormat="1" ht="11.25">
      <c r="A583" s="346"/>
      <c r="B583" s="185" t="s">
        <v>365</v>
      </c>
      <c r="C583" s="212" t="s">
        <v>351</v>
      </c>
      <c r="D583" s="213">
        <v>12</v>
      </c>
      <c r="E583" s="213">
        <v>1988</v>
      </c>
      <c r="F583" s="186">
        <v>12.3706</v>
      </c>
      <c r="G583" s="186">
        <v>0.459</v>
      </c>
      <c r="H583" s="186">
        <v>1.68</v>
      </c>
      <c r="I583" s="186">
        <v>10.231601</v>
      </c>
      <c r="J583" s="186">
        <v>704.29</v>
      </c>
      <c r="K583" s="186">
        <v>10.231601</v>
      </c>
      <c r="L583" s="186">
        <v>704.29</v>
      </c>
      <c r="M583" s="187">
        <v>0.014527539791847108</v>
      </c>
      <c r="N583" s="188">
        <v>274.026</v>
      </c>
      <c r="O583" s="188">
        <v>3.980923619000696</v>
      </c>
      <c r="P583" s="188">
        <v>871.6523875108264</v>
      </c>
      <c r="Q583" s="189">
        <v>238.85541714004174</v>
      </c>
      <c r="S583" s="1"/>
      <c r="T583" s="1"/>
      <c r="U583" s="1"/>
      <c r="V583" s="1"/>
      <c r="W583" s="1"/>
    </row>
    <row r="584" spans="1:23" s="14" customFormat="1" ht="11.25">
      <c r="A584" s="346"/>
      <c r="B584" s="185" t="s">
        <v>173</v>
      </c>
      <c r="C584" s="192" t="s">
        <v>149</v>
      </c>
      <c r="D584" s="27">
        <v>71</v>
      </c>
      <c r="E584" s="27">
        <v>1985</v>
      </c>
      <c r="F584" s="186">
        <v>90.535</v>
      </c>
      <c r="G584" s="186">
        <v>10.344408</v>
      </c>
      <c r="H584" s="186">
        <v>17.28</v>
      </c>
      <c r="I584" s="186">
        <v>62.910585</v>
      </c>
      <c r="J584" s="186">
        <v>4324.5</v>
      </c>
      <c r="K584" s="186">
        <v>62.910585</v>
      </c>
      <c r="L584" s="186">
        <v>4324.5</v>
      </c>
      <c r="M584" s="187">
        <v>0.014547481789802289</v>
      </c>
      <c r="N584" s="188">
        <v>266.28700000000003</v>
      </c>
      <c r="O584" s="188">
        <v>3.8738052833610825</v>
      </c>
      <c r="P584" s="188">
        <v>872.8489073881374</v>
      </c>
      <c r="Q584" s="189">
        <v>232.428317001665</v>
      </c>
      <c r="S584" s="1"/>
      <c r="T584" s="1"/>
      <c r="U584" s="1"/>
      <c r="V584" s="1"/>
      <c r="W584" s="1"/>
    </row>
    <row r="585" spans="1:23" s="14" customFormat="1" ht="11.25">
      <c r="A585" s="346"/>
      <c r="B585" s="185" t="s">
        <v>278</v>
      </c>
      <c r="C585" s="236" t="s">
        <v>277</v>
      </c>
      <c r="D585" s="237">
        <v>21</v>
      </c>
      <c r="E585" s="237">
        <v>1984</v>
      </c>
      <c r="F585" s="222">
        <v>20.673</v>
      </c>
      <c r="G585" s="222">
        <v>1.377</v>
      </c>
      <c r="H585" s="222">
        <v>3.2</v>
      </c>
      <c r="I585" s="222">
        <v>16.096</v>
      </c>
      <c r="J585" s="222">
        <v>1105.85</v>
      </c>
      <c r="K585" s="222">
        <v>16.096</v>
      </c>
      <c r="L585" s="222">
        <v>1105.85</v>
      </c>
      <c r="M585" s="223">
        <v>0.014555319437536738</v>
      </c>
      <c r="N585" s="224">
        <v>281.002</v>
      </c>
      <c r="O585" s="224">
        <v>4.090073872586698</v>
      </c>
      <c r="P585" s="224">
        <v>873.3191662522042</v>
      </c>
      <c r="Q585" s="225">
        <v>245.4044323552019</v>
      </c>
      <c r="S585" s="1"/>
      <c r="T585" s="1"/>
      <c r="U585" s="1"/>
      <c r="V585" s="1"/>
      <c r="W585" s="1"/>
    </row>
    <row r="586" spans="1:23" s="14" customFormat="1" ht="11.25">
      <c r="A586" s="346"/>
      <c r="B586" s="191" t="s">
        <v>841</v>
      </c>
      <c r="C586" s="198" t="s">
        <v>870</v>
      </c>
      <c r="D586" s="199">
        <v>59</v>
      </c>
      <c r="E586" s="205" t="s">
        <v>47</v>
      </c>
      <c r="F586" s="201">
        <v>40.17</v>
      </c>
      <c r="G586" s="202">
        <v>3.86</v>
      </c>
      <c r="H586" s="203">
        <v>0.6</v>
      </c>
      <c r="I586" s="202">
        <v>35.72</v>
      </c>
      <c r="J586" s="203">
        <v>2449.72</v>
      </c>
      <c r="K586" s="202">
        <v>35.72</v>
      </c>
      <c r="L586" s="203">
        <v>2449.72</v>
      </c>
      <c r="M586" s="187">
        <v>0.014581258266250837</v>
      </c>
      <c r="N586" s="204">
        <v>218.2</v>
      </c>
      <c r="O586" s="188">
        <v>3.1816305536959324</v>
      </c>
      <c r="P586" s="188">
        <v>874.8754959750502</v>
      </c>
      <c r="Q586" s="189">
        <v>190.89783322175595</v>
      </c>
      <c r="S586" s="1"/>
      <c r="T586" s="1"/>
      <c r="U586" s="1"/>
      <c r="V586" s="1"/>
      <c r="W586" s="1"/>
    </row>
    <row r="587" spans="1:23" s="14" customFormat="1" ht="11.25">
      <c r="A587" s="346"/>
      <c r="B587" s="185" t="s">
        <v>90</v>
      </c>
      <c r="C587" s="192" t="s">
        <v>570</v>
      </c>
      <c r="D587" s="27">
        <v>21</v>
      </c>
      <c r="E587" s="227" t="s">
        <v>47</v>
      </c>
      <c r="F587" s="228">
        <v>10.2472</v>
      </c>
      <c r="G587" s="186">
        <v>1.3645</v>
      </c>
      <c r="H587" s="186">
        <v>0</v>
      </c>
      <c r="I587" s="186">
        <v>8.8827</v>
      </c>
      <c r="J587" s="186">
        <v>608.98</v>
      </c>
      <c r="K587" s="186">
        <v>8.8827</v>
      </c>
      <c r="L587" s="186">
        <v>608.98</v>
      </c>
      <c r="M587" s="187">
        <v>0.014586193306840946</v>
      </c>
      <c r="N587" s="230">
        <v>168.8</v>
      </c>
      <c r="O587" s="188">
        <v>2.462149430194752</v>
      </c>
      <c r="P587" s="188">
        <v>875.1715984104568</v>
      </c>
      <c r="Q587" s="189">
        <v>147.7289658116851</v>
      </c>
      <c r="S587" s="1"/>
      <c r="T587" s="1"/>
      <c r="U587" s="1"/>
      <c r="V587" s="1"/>
      <c r="W587" s="1"/>
    </row>
    <row r="588" spans="1:17" ht="11.25">
      <c r="A588" s="346"/>
      <c r="B588" s="185" t="s">
        <v>90</v>
      </c>
      <c r="C588" s="192" t="s">
        <v>571</v>
      </c>
      <c r="D588" s="27">
        <v>3</v>
      </c>
      <c r="E588" s="227" t="s">
        <v>47</v>
      </c>
      <c r="F588" s="228">
        <v>3.0855</v>
      </c>
      <c r="G588" s="186">
        <v>0.2784</v>
      </c>
      <c r="H588" s="186">
        <v>0.48</v>
      </c>
      <c r="I588" s="186">
        <v>2.3271</v>
      </c>
      <c r="J588" s="186">
        <v>159.37</v>
      </c>
      <c r="K588" s="186">
        <v>2.3271</v>
      </c>
      <c r="L588" s="186">
        <v>159.37</v>
      </c>
      <c r="M588" s="187">
        <v>0.014601869862583924</v>
      </c>
      <c r="N588" s="230">
        <v>168.8</v>
      </c>
      <c r="O588" s="188">
        <v>2.4647956328041665</v>
      </c>
      <c r="P588" s="188">
        <v>876.1121917550354</v>
      </c>
      <c r="Q588" s="189">
        <v>147.88773796824998</v>
      </c>
    </row>
    <row r="589" spans="1:17" ht="11.25">
      <c r="A589" s="346"/>
      <c r="B589" s="191" t="s">
        <v>827</v>
      </c>
      <c r="C589" s="192" t="s">
        <v>831</v>
      </c>
      <c r="D589" s="27">
        <v>20</v>
      </c>
      <c r="E589" s="27">
        <v>1986</v>
      </c>
      <c r="F589" s="186">
        <v>21.3</v>
      </c>
      <c r="G589" s="186">
        <v>2.9</v>
      </c>
      <c r="H589" s="186">
        <v>5.1</v>
      </c>
      <c r="I589" s="186">
        <v>15</v>
      </c>
      <c r="J589" s="186">
        <v>1026.7</v>
      </c>
      <c r="K589" s="186">
        <v>15</v>
      </c>
      <c r="L589" s="186">
        <v>1026.7</v>
      </c>
      <c r="M589" s="187">
        <v>0.014609915262491478</v>
      </c>
      <c r="N589" s="188">
        <v>204.26</v>
      </c>
      <c r="O589" s="188">
        <v>2.984221291516509</v>
      </c>
      <c r="P589" s="188">
        <v>876.5949157494887</v>
      </c>
      <c r="Q589" s="189">
        <v>179.05327749099055</v>
      </c>
    </row>
    <row r="590" spans="1:17" ht="11.25">
      <c r="A590" s="346"/>
      <c r="B590" s="185" t="s">
        <v>413</v>
      </c>
      <c r="C590" s="206" t="s">
        <v>422</v>
      </c>
      <c r="D590" s="207">
        <v>38</v>
      </c>
      <c r="E590" s="207">
        <v>1978</v>
      </c>
      <c r="F590" s="208">
        <v>36.913</v>
      </c>
      <c r="G590" s="208">
        <v>2.668626</v>
      </c>
      <c r="H590" s="208">
        <v>5.92</v>
      </c>
      <c r="I590" s="208">
        <v>28.324375</v>
      </c>
      <c r="J590" s="208">
        <v>1934.43</v>
      </c>
      <c r="K590" s="208">
        <v>28.324375</v>
      </c>
      <c r="L590" s="208">
        <v>1934.43</v>
      </c>
      <c r="M590" s="209">
        <v>0.014642233112596475</v>
      </c>
      <c r="N590" s="210">
        <v>307.271</v>
      </c>
      <c r="O590" s="210">
        <v>4.499133610740632</v>
      </c>
      <c r="P590" s="210">
        <v>878.5339867557885</v>
      </c>
      <c r="Q590" s="211">
        <v>269.9480166444379</v>
      </c>
    </row>
    <row r="591" spans="1:17" ht="11.25">
      <c r="A591" s="346"/>
      <c r="B591" s="185" t="s">
        <v>413</v>
      </c>
      <c r="C591" s="238" t="s">
        <v>426</v>
      </c>
      <c r="D591" s="239">
        <v>8</v>
      </c>
      <c r="E591" s="239">
        <v>1980</v>
      </c>
      <c r="F591" s="208">
        <v>11.073</v>
      </c>
      <c r="G591" s="208">
        <v>0.561</v>
      </c>
      <c r="H591" s="208">
        <v>1.28</v>
      </c>
      <c r="I591" s="208">
        <v>9.232</v>
      </c>
      <c r="J591" s="208">
        <v>627.78</v>
      </c>
      <c r="K591" s="208">
        <v>9.232</v>
      </c>
      <c r="L591" s="208">
        <v>627.78</v>
      </c>
      <c r="M591" s="209">
        <v>0.014705788652075568</v>
      </c>
      <c r="N591" s="210">
        <v>307.271</v>
      </c>
      <c r="O591" s="210">
        <v>4.518662384911912</v>
      </c>
      <c r="P591" s="210">
        <v>882.3473191245341</v>
      </c>
      <c r="Q591" s="211">
        <v>271.11974309471475</v>
      </c>
    </row>
    <row r="592" spans="1:17" ht="11.25">
      <c r="A592" s="346"/>
      <c r="B592" s="191" t="s">
        <v>980</v>
      </c>
      <c r="C592" s="192" t="s">
        <v>969</v>
      </c>
      <c r="D592" s="27">
        <v>8</v>
      </c>
      <c r="E592" s="27">
        <v>1965</v>
      </c>
      <c r="F592" s="186">
        <v>7.46</v>
      </c>
      <c r="G592" s="186">
        <v>1.353</v>
      </c>
      <c r="H592" s="186">
        <v>0.128</v>
      </c>
      <c r="I592" s="186">
        <v>5.979</v>
      </c>
      <c r="J592" s="186">
        <v>406.24</v>
      </c>
      <c r="K592" s="186">
        <v>5.278</v>
      </c>
      <c r="L592" s="186">
        <v>358.61</v>
      </c>
      <c r="M592" s="187">
        <f>K592/L592</f>
        <v>0.014717938707788404</v>
      </c>
      <c r="N592" s="188">
        <v>278.495</v>
      </c>
      <c r="O592" s="188">
        <f>M592*N592</f>
        <v>4.098872340425531</v>
      </c>
      <c r="P592" s="188">
        <f>M592*60*1000</f>
        <v>883.0763224673043</v>
      </c>
      <c r="Q592" s="189">
        <f>P592*N592/1000</f>
        <v>245.9323404255319</v>
      </c>
    </row>
    <row r="593" spans="1:17" ht="11.25">
      <c r="A593" s="346"/>
      <c r="B593" s="191" t="s">
        <v>950</v>
      </c>
      <c r="C593" s="192" t="s">
        <v>939</v>
      </c>
      <c r="D593" s="27">
        <v>33</v>
      </c>
      <c r="E593" s="27">
        <v>1989</v>
      </c>
      <c r="F593" s="186">
        <v>26.6</v>
      </c>
      <c r="G593" s="186">
        <v>0</v>
      </c>
      <c r="H593" s="186">
        <v>0</v>
      </c>
      <c r="I593" s="186">
        <v>26.6</v>
      </c>
      <c r="J593" s="186">
        <v>1806.06</v>
      </c>
      <c r="K593" s="186">
        <v>26.6</v>
      </c>
      <c r="L593" s="186">
        <v>1806.1</v>
      </c>
      <c r="M593" s="187">
        <f>K593/L593</f>
        <v>0.014727866674049057</v>
      </c>
      <c r="N593" s="188">
        <v>308.8</v>
      </c>
      <c r="O593" s="188">
        <f>M593*N593</f>
        <v>4.547965228946349</v>
      </c>
      <c r="P593" s="188">
        <f>M593*60*1000</f>
        <v>883.6720004429435</v>
      </c>
      <c r="Q593" s="189">
        <f>P593*N593/1000</f>
        <v>272.877913736781</v>
      </c>
    </row>
    <row r="594" spans="1:17" ht="11.25">
      <c r="A594" s="346"/>
      <c r="B594" s="185" t="s">
        <v>109</v>
      </c>
      <c r="C594" s="192" t="s">
        <v>105</v>
      </c>
      <c r="D594" s="27">
        <v>7</v>
      </c>
      <c r="E594" s="27">
        <v>1986</v>
      </c>
      <c r="F594" s="186">
        <v>7.785</v>
      </c>
      <c r="G594" s="186">
        <v>1.1332</v>
      </c>
      <c r="H594" s="186">
        <v>1.12</v>
      </c>
      <c r="I594" s="186">
        <v>5.5318</v>
      </c>
      <c r="J594" s="186">
        <v>374.89</v>
      </c>
      <c r="K594" s="186">
        <v>5.5318</v>
      </c>
      <c r="L594" s="186">
        <v>374.89</v>
      </c>
      <c r="M594" s="187">
        <v>0.014755795033209741</v>
      </c>
      <c r="N594" s="188">
        <v>239.364</v>
      </c>
      <c r="O594" s="188">
        <v>3.5320061223292165</v>
      </c>
      <c r="P594" s="188">
        <v>885.3477019925845</v>
      </c>
      <c r="Q594" s="189">
        <v>211.920367339753</v>
      </c>
    </row>
    <row r="595" spans="1:17" ht="11.25">
      <c r="A595" s="346"/>
      <c r="B595" s="191" t="s">
        <v>684</v>
      </c>
      <c r="C595" s="192" t="s">
        <v>667</v>
      </c>
      <c r="D595" s="27">
        <v>20</v>
      </c>
      <c r="E595" s="27">
        <v>1990</v>
      </c>
      <c r="F595" s="186">
        <v>21.041</v>
      </c>
      <c r="G595" s="186">
        <v>2.04</v>
      </c>
      <c r="H595" s="186">
        <v>3.2</v>
      </c>
      <c r="I595" s="186">
        <v>15.801</v>
      </c>
      <c r="J595" s="186">
        <v>1069.95</v>
      </c>
      <c r="K595" s="186">
        <v>15.801</v>
      </c>
      <c r="L595" s="186">
        <v>1069.95</v>
      </c>
      <c r="M595" s="187">
        <v>0.014767979812140754</v>
      </c>
      <c r="N595" s="188">
        <v>245.6</v>
      </c>
      <c r="O595" s="188">
        <v>3.6270158418617693</v>
      </c>
      <c r="P595" s="188">
        <v>886.0787887284453</v>
      </c>
      <c r="Q595" s="189">
        <v>217.62095051170616</v>
      </c>
    </row>
    <row r="596" spans="1:17" ht="11.25">
      <c r="A596" s="346"/>
      <c r="B596" s="191" t="s">
        <v>980</v>
      </c>
      <c r="C596" s="192" t="s">
        <v>968</v>
      </c>
      <c r="D596" s="27">
        <v>5</v>
      </c>
      <c r="E596" s="27">
        <v>1949</v>
      </c>
      <c r="F596" s="186">
        <v>4.932</v>
      </c>
      <c r="G596" s="186">
        <v>0.282</v>
      </c>
      <c r="H596" s="186">
        <v>0.8</v>
      </c>
      <c r="I596" s="186">
        <v>3.85</v>
      </c>
      <c r="J596" s="186">
        <v>260.34</v>
      </c>
      <c r="K596" s="186">
        <v>3.85</v>
      </c>
      <c r="L596" s="186">
        <v>260.34</v>
      </c>
      <c r="M596" s="187">
        <f>K596/L596</f>
        <v>0.014788353691326729</v>
      </c>
      <c r="N596" s="188">
        <v>278.495</v>
      </c>
      <c r="O596" s="188">
        <f>M596*N596</f>
        <v>4.118482561266037</v>
      </c>
      <c r="P596" s="188">
        <f>M596*60*1000</f>
        <v>887.3012214796038</v>
      </c>
      <c r="Q596" s="189">
        <f>P596*N596/1000</f>
        <v>247.10895367596225</v>
      </c>
    </row>
    <row r="597" spans="1:17" ht="11.25">
      <c r="A597" s="346"/>
      <c r="B597" s="185" t="s">
        <v>413</v>
      </c>
      <c r="C597" s="206" t="s">
        <v>423</v>
      </c>
      <c r="D597" s="207">
        <v>37</v>
      </c>
      <c r="E597" s="207">
        <v>1983</v>
      </c>
      <c r="F597" s="208">
        <v>39.757</v>
      </c>
      <c r="G597" s="208">
        <v>3.57</v>
      </c>
      <c r="H597" s="208">
        <v>6.08</v>
      </c>
      <c r="I597" s="208">
        <v>30.107005</v>
      </c>
      <c r="J597" s="208">
        <v>2034.47</v>
      </c>
      <c r="K597" s="208">
        <v>30.107005</v>
      </c>
      <c r="L597" s="208">
        <v>2034.47</v>
      </c>
      <c r="M597" s="209">
        <v>0.014798451193676978</v>
      </c>
      <c r="N597" s="210">
        <v>307.271</v>
      </c>
      <c r="O597" s="210">
        <v>4.547134896732319</v>
      </c>
      <c r="P597" s="210">
        <v>887.9070716206187</v>
      </c>
      <c r="Q597" s="211">
        <v>272.8280938039391</v>
      </c>
    </row>
    <row r="598" spans="1:17" ht="11.25">
      <c r="A598" s="346"/>
      <c r="B598" s="185" t="s">
        <v>90</v>
      </c>
      <c r="C598" s="192" t="s">
        <v>161</v>
      </c>
      <c r="D598" s="27">
        <v>6</v>
      </c>
      <c r="E598" s="227" t="s">
        <v>47</v>
      </c>
      <c r="F598" s="228">
        <v>6.67</v>
      </c>
      <c r="G598" s="186">
        <v>0.7095</v>
      </c>
      <c r="H598" s="186">
        <v>0.96</v>
      </c>
      <c r="I598" s="186">
        <v>5.0005</v>
      </c>
      <c r="J598" s="186">
        <v>337.61</v>
      </c>
      <c r="K598" s="186">
        <v>5.0005</v>
      </c>
      <c r="L598" s="186">
        <v>337.61</v>
      </c>
      <c r="M598" s="187">
        <v>0.014811468854595538</v>
      </c>
      <c r="N598" s="230">
        <v>168.8</v>
      </c>
      <c r="O598" s="188">
        <v>2.500175942655727</v>
      </c>
      <c r="P598" s="188">
        <v>888.6881312757323</v>
      </c>
      <c r="Q598" s="189">
        <v>150.01055655934363</v>
      </c>
    </row>
    <row r="599" spans="1:17" ht="11.25">
      <c r="A599" s="346"/>
      <c r="B599" s="185" t="s">
        <v>90</v>
      </c>
      <c r="C599" s="192" t="s">
        <v>572</v>
      </c>
      <c r="D599" s="27">
        <v>6</v>
      </c>
      <c r="E599" s="227" t="s">
        <v>47</v>
      </c>
      <c r="F599" s="228">
        <v>5.4638</v>
      </c>
      <c r="G599" s="186">
        <v>0.4366</v>
      </c>
      <c r="H599" s="186">
        <v>0.8</v>
      </c>
      <c r="I599" s="186">
        <v>4.2272</v>
      </c>
      <c r="J599" s="186">
        <v>285.14</v>
      </c>
      <c r="K599" s="186">
        <v>4.2272</v>
      </c>
      <c r="L599" s="186">
        <v>285.14</v>
      </c>
      <c r="M599" s="187">
        <v>0.014824998246475415</v>
      </c>
      <c r="N599" s="230">
        <v>168.8</v>
      </c>
      <c r="O599" s="188">
        <v>2.5024597040050502</v>
      </c>
      <c r="P599" s="188">
        <v>889.4998947885249</v>
      </c>
      <c r="Q599" s="189">
        <v>150.14758224030302</v>
      </c>
    </row>
    <row r="600" spans="1:17" ht="11.25">
      <c r="A600" s="346"/>
      <c r="B600" s="191" t="s">
        <v>922</v>
      </c>
      <c r="C600" s="192" t="s">
        <v>913</v>
      </c>
      <c r="D600" s="27">
        <v>48</v>
      </c>
      <c r="E600" s="27">
        <v>1958</v>
      </c>
      <c r="F600" s="186">
        <v>34.9044</v>
      </c>
      <c r="G600" s="186">
        <v>6.0562</v>
      </c>
      <c r="H600" s="186">
        <v>0.48</v>
      </c>
      <c r="I600" s="186">
        <v>28.3682</v>
      </c>
      <c r="J600" s="186">
        <v>1913.48</v>
      </c>
      <c r="K600" s="186">
        <v>28.3682</v>
      </c>
      <c r="L600" s="186">
        <v>1913.48</v>
      </c>
      <c r="M600" s="187">
        <f>K600/L600</f>
        <v>0.014825448920291825</v>
      </c>
      <c r="N600" s="188">
        <v>256.368</v>
      </c>
      <c r="O600" s="188">
        <f>M600*N600</f>
        <v>3.8007706887973747</v>
      </c>
      <c r="P600" s="188">
        <f>M600*60*1000</f>
        <v>889.5269352175095</v>
      </c>
      <c r="Q600" s="189">
        <f>P600*N600/1000</f>
        <v>228.04624132784247</v>
      </c>
    </row>
    <row r="601" spans="1:17" ht="11.25">
      <c r="A601" s="346"/>
      <c r="B601" s="185" t="s">
        <v>90</v>
      </c>
      <c r="C601" s="192" t="s">
        <v>573</v>
      </c>
      <c r="D601" s="27">
        <v>9</v>
      </c>
      <c r="E601" s="227" t="s">
        <v>47</v>
      </c>
      <c r="F601" s="228">
        <v>8.994</v>
      </c>
      <c r="G601" s="186">
        <v>0.8078</v>
      </c>
      <c r="H601" s="186">
        <v>1.44</v>
      </c>
      <c r="I601" s="186">
        <v>6.7462</v>
      </c>
      <c r="J601" s="186">
        <v>454.35</v>
      </c>
      <c r="K601" s="186">
        <v>6.7462</v>
      </c>
      <c r="L601" s="186">
        <v>454.35</v>
      </c>
      <c r="M601" s="187">
        <v>0.014848024650599758</v>
      </c>
      <c r="N601" s="230">
        <v>168.8</v>
      </c>
      <c r="O601" s="188">
        <v>2.5063465610212394</v>
      </c>
      <c r="P601" s="188">
        <v>890.8814790359854</v>
      </c>
      <c r="Q601" s="189">
        <v>150.38079366127434</v>
      </c>
    </row>
    <row r="602" spans="1:17" ht="11.25">
      <c r="A602" s="346"/>
      <c r="B602" s="185" t="s">
        <v>109</v>
      </c>
      <c r="C602" s="192" t="s">
        <v>107</v>
      </c>
      <c r="D602" s="27">
        <v>74</v>
      </c>
      <c r="E602" s="27">
        <v>1982</v>
      </c>
      <c r="F602" s="186">
        <v>46.423</v>
      </c>
      <c r="G602" s="186">
        <v>3.45626</v>
      </c>
      <c r="H602" s="186">
        <v>11.52</v>
      </c>
      <c r="I602" s="186">
        <v>31.446740000000002</v>
      </c>
      <c r="J602" s="186">
        <v>2117.32</v>
      </c>
      <c r="K602" s="186">
        <v>31.446740000000002</v>
      </c>
      <c r="L602" s="186">
        <v>2117.32</v>
      </c>
      <c r="M602" s="187">
        <v>0.014852143275461431</v>
      </c>
      <c r="N602" s="188">
        <v>239.364</v>
      </c>
      <c r="O602" s="188">
        <v>3.55506842298755</v>
      </c>
      <c r="P602" s="188">
        <v>891.1285965276859</v>
      </c>
      <c r="Q602" s="189">
        <v>213.304105379253</v>
      </c>
    </row>
    <row r="603" spans="1:17" ht="11.25">
      <c r="A603" s="346"/>
      <c r="B603" s="185" t="s">
        <v>490</v>
      </c>
      <c r="C603" s="192" t="s">
        <v>459</v>
      </c>
      <c r="D603" s="27">
        <v>26</v>
      </c>
      <c r="E603" s="27">
        <v>1998</v>
      </c>
      <c r="F603" s="186">
        <v>33.14</v>
      </c>
      <c r="G603" s="186">
        <v>2.04012</v>
      </c>
      <c r="H603" s="186">
        <v>4.16</v>
      </c>
      <c r="I603" s="186">
        <v>26.93988</v>
      </c>
      <c r="J603" s="186">
        <v>1812.22</v>
      </c>
      <c r="K603" s="186">
        <v>26.93988</v>
      </c>
      <c r="L603" s="186">
        <v>1812.22</v>
      </c>
      <c r="M603" s="187">
        <v>0.014865678559998234</v>
      </c>
      <c r="N603" s="188">
        <v>205.138</v>
      </c>
      <c r="O603" s="188">
        <v>3.049515568440918</v>
      </c>
      <c r="P603" s="188">
        <v>891.940713599894</v>
      </c>
      <c r="Q603" s="189">
        <v>182.97093410645508</v>
      </c>
    </row>
    <row r="604" spans="1:17" ht="11.25">
      <c r="A604" s="346"/>
      <c r="B604" s="185" t="s">
        <v>413</v>
      </c>
      <c r="C604" s="206" t="s">
        <v>424</v>
      </c>
      <c r="D604" s="207">
        <v>73</v>
      </c>
      <c r="E604" s="207">
        <v>1966</v>
      </c>
      <c r="F604" s="208">
        <v>37.016</v>
      </c>
      <c r="G604" s="208">
        <v>5.218221</v>
      </c>
      <c r="H604" s="208">
        <v>0.76</v>
      </c>
      <c r="I604" s="208">
        <v>31.037776</v>
      </c>
      <c r="J604" s="208">
        <v>2087.05</v>
      </c>
      <c r="K604" s="208">
        <v>31.037776</v>
      </c>
      <c r="L604" s="208">
        <v>2087.05</v>
      </c>
      <c r="M604" s="209">
        <v>0.014871601542847558</v>
      </c>
      <c r="N604" s="210">
        <v>307.271</v>
      </c>
      <c r="O604" s="210">
        <v>4.569611877672313</v>
      </c>
      <c r="P604" s="210">
        <v>892.2960925708535</v>
      </c>
      <c r="Q604" s="211">
        <v>274.17671266033875</v>
      </c>
    </row>
    <row r="605" spans="1:17" ht="11.25">
      <c r="A605" s="346"/>
      <c r="B605" s="185" t="s">
        <v>173</v>
      </c>
      <c r="C605" s="192" t="s">
        <v>146</v>
      </c>
      <c r="D605" s="27">
        <v>32</v>
      </c>
      <c r="E605" s="27">
        <v>1986</v>
      </c>
      <c r="F605" s="186">
        <v>40.196</v>
      </c>
      <c r="G605" s="186">
        <v>3.83928</v>
      </c>
      <c r="H605" s="186">
        <v>7.68</v>
      </c>
      <c r="I605" s="186">
        <v>28.676715</v>
      </c>
      <c r="J605" s="186">
        <v>1927.93</v>
      </c>
      <c r="K605" s="186">
        <v>28.676715</v>
      </c>
      <c r="L605" s="186">
        <v>1927.93</v>
      </c>
      <c r="M605" s="187">
        <v>0.014874354878029804</v>
      </c>
      <c r="N605" s="188">
        <v>266.28700000000003</v>
      </c>
      <c r="O605" s="188">
        <v>3.960847337405923</v>
      </c>
      <c r="P605" s="188">
        <v>892.4612926817883</v>
      </c>
      <c r="Q605" s="189">
        <v>237.6508402443554</v>
      </c>
    </row>
    <row r="606" spans="1:17" ht="11.25">
      <c r="A606" s="346"/>
      <c r="B606" s="185" t="s">
        <v>35</v>
      </c>
      <c r="C606" s="192" t="s">
        <v>221</v>
      </c>
      <c r="D606" s="27">
        <v>8</v>
      </c>
      <c r="E606" s="27">
        <v>1970</v>
      </c>
      <c r="F606" s="186">
        <v>7.823</v>
      </c>
      <c r="G606" s="186">
        <v>0.565</v>
      </c>
      <c r="H606" s="186">
        <v>1.28</v>
      </c>
      <c r="I606" s="186">
        <v>5.978</v>
      </c>
      <c r="J606" s="186">
        <v>400.74</v>
      </c>
      <c r="K606" s="186">
        <v>5.978</v>
      </c>
      <c r="L606" s="186">
        <v>400.74</v>
      </c>
      <c r="M606" s="187">
        <v>0.014917402804811098</v>
      </c>
      <c r="N606" s="188">
        <v>192.2</v>
      </c>
      <c r="O606" s="188">
        <v>2.867124819084693</v>
      </c>
      <c r="P606" s="188">
        <v>895.0441682886658</v>
      </c>
      <c r="Q606" s="189">
        <v>172.02748914508155</v>
      </c>
    </row>
    <row r="607" spans="1:17" ht="11.25">
      <c r="A607" s="346"/>
      <c r="B607" s="185" t="s">
        <v>365</v>
      </c>
      <c r="C607" s="192" t="s">
        <v>356</v>
      </c>
      <c r="D607" s="27">
        <v>12</v>
      </c>
      <c r="E607" s="27">
        <v>1972</v>
      </c>
      <c r="F607" s="186">
        <v>7.963</v>
      </c>
      <c r="G607" s="186">
        <v>0</v>
      </c>
      <c r="H607" s="186">
        <v>0</v>
      </c>
      <c r="I607" s="186">
        <v>7.963</v>
      </c>
      <c r="J607" s="186">
        <v>532.47</v>
      </c>
      <c r="K607" s="186">
        <v>7.963</v>
      </c>
      <c r="L607" s="186">
        <v>532.47</v>
      </c>
      <c r="M607" s="187">
        <v>0.014954833136139125</v>
      </c>
      <c r="N607" s="188">
        <v>274.026</v>
      </c>
      <c r="O607" s="188">
        <v>4.09801310496366</v>
      </c>
      <c r="P607" s="188">
        <v>897.2899881683475</v>
      </c>
      <c r="Q607" s="189">
        <v>245.88078629781958</v>
      </c>
    </row>
    <row r="608" spans="1:17" ht="11.25">
      <c r="A608" s="346"/>
      <c r="B608" s="185" t="s">
        <v>413</v>
      </c>
      <c r="C608" s="238" t="s">
        <v>427</v>
      </c>
      <c r="D608" s="239">
        <v>12</v>
      </c>
      <c r="E608" s="239">
        <v>1972</v>
      </c>
      <c r="F608" s="208">
        <v>9.2363</v>
      </c>
      <c r="G608" s="208">
        <v>1.173</v>
      </c>
      <c r="H608" s="208">
        <v>0</v>
      </c>
      <c r="I608" s="208">
        <v>8.0633</v>
      </c>
      <c r="J608" s="208">
        <v>538.39</v>
      </c>
      <c r="K608" s="208">
        <v>8.0633</v>
      </c>
      <c r="L608" s="208">
        <v>538.39</v>
      </c>
      <c r="M608" s="209">
        <v>0.014976689760211</v>
      </c>
      <c r="N608" s="210">
        <v>307.271</v>
      </c>
      <c r="O608" s="210">
        <v>4.601902439309795</v>
      </c>
      <c r="P608" s="210">
        <v>898.60138561266</v>
      </c>
      <c r="Q608" s="211">
        <v>276.1141463585877</v>
      </c>
    </row>
    <row r="609" spans="1:17" ht="11.25">
      <c r="A609" s="346"/>
      <c r="B609" s="191" t="s">
        <v>684</v>
      </c>
      <c r="C609" s="192" t="s">
        <v>666</v>
      </c>
      <c r="D609" s="27">
        <v>20</v>
      </c>
      <c r="E609" s="27">
        <v>1983</v>
      </c>
      <c r="F609" s="186">
        <v>21.011</v>
      </c>
      <c r="G609" s="186">
        <v>1.938</v>
      </c>
      <c r="H609" s="186">
        <v>3.2</v>
      </c>
      <c r="I609" s="186">
        <v>15.873</v>
      </c>
      <c r="J609" s="186">
        <v>1058.85</v>
      </c>
      <c r="K609" s="186">
        <v>15.873</v>
      </c>
      <c r="L609" s="186">
        <v>1058.85</v>
      </c>
      <c r="M609" s="187">
        <v>0.014990791896869245</v>
      </c>
      <c r="N609" s="188">
        <v>245.6</v>
      </c>
      <c r="O609" s="188">
        <v>3.6817384898710865</v>
      </c>
      <c r="P609" s="188">
        <v>899.4475138121547</v>
      </c>
      <c r="Q609" s="189">
        <v>220.9043093922652</v>
      </c>
    </row>
    <row r="610" spans="1:17" ht="11.25">
      <c r="A610" s="346"/>
      <c r="B610" s="185" t="s">
        <v>365</v>
      </c>
      <c r="C610" s="212" t="s">
        <v>352</v>
      </c>
      <c r="D610" s="213">
        <v>36</v>
      </c>
      <c r="E610" s="213">
        <v>1964</v>
      </c>
      <c r="F610" s="186">
        <v>29.613</v>
      </c>
      <c r="G610" s="186">
        <v>1.2801</v>
      </c>
      <c r="H610" s="186">
        <v>5.6</v>
      </c>
      <c r="I610" s="186">
        <v>22.7329</v>
      </c>
      <c r="J610" s="186">
        <v>1514.36</v>
      </c>
      <c r="K610" s="186">
        <v>22.7329</v>
      </c>
      <c r="L610" s="186">
        <v>1514.36</v>
      </c>
      <c r="M610" s="187">
        <v>0.015011556036873664</v>
      </c>
      <c r="N610" s="188">
        <v>270.974</v>
      </c>
      <c r="O610" s="188">
        <v>4.067741385535804</v>
      </c>
      <c r="P610" s="188">
        <v>900.6933622124199</v>
      </c>
      <c r="Q610" s="189">
        <v>244.06448313214824</v>
      </c>
    </row>
    <row r="611" spans="1:17" ht="11.25">
      <c r="A611" s="346"/>
      <c r="B611" s="185" t="s">
        <v>173</v>
      </c>
      <c r="C611" s="192" t="s">
        <v>153</v>
      </c>
      <c r="D611" s="27">
        <v>70</v>
      </c>
      <c r="E611" s="27" t="s">
        <v>47</v>
      </c>
      <c r="F611" s="186">
        <v>39.046</v>
      </c>
      <c r="G611" s="186">
        <v>7.421797</v>
      </c>
      <c r="H611" s="186">
        <v>0.48</v>
      </c>
      <c r="I611" s="186">
        <v>31.1442</v>
      </c>
      <c r="J611" s="186">
        <v>2072.26</v>
      </c>
      <c r="K611" s="186">
        <v>31.1442</v>
      </c>
      <c r="L611" s="186">
        <v>2072.26</v>
      </c>
      <c r="M611" s="187">
        <v>0.015029098665225405</v>
      </c>
      <c r="N611" s="188">
        <v>266.28700000000003</v>
      </c>
      <c r="O611" s="188">
        <v>4.002053596266878</v>
      </c>
      <c r="P611" s="188">
        <v>901.7459199135244</v>
      </c>
      <c r="Q611" s="189">
        <v>240.12321577601273</v>
      </c>
    </row>
    <row r="612" spans="1:17" ht="11.25">
      <c r="A612" s="346"/>
      <c r="B612" s="191" t="s">
        <v>827</v>
      </c>
      <c r="C612" s="192" t="s">
        <v>838</v>
      </c>
      <c r="D612" s="27">
        <v>30</v>
      </c>
      <c r="E612" s="27">
        <v>1990</v>
      </c>
      <c r="F612" s="186">
        <v>36.7</v>
      </c>
      <c r="G612" s="186">
        <v>2.3</v>
      </c>
      <c r="H612" s="186">
        <v>4.8</v>
      </c>
      <c r="I612" s="186">
        <v>29.6</v>
      </c>
      <c r="J612" s="186">
        <v>1968.4</v>
      </c>
      <c r="K612" s="186">
        <v>29.6</v>
      </c>
      <c r="L612" s="186">
        <v>1968.4</v>
      </c>
      <c r="M612" s="187">
        <v>0.01504</v>
      </c>
      <c r="N612" s="188">
        <v>204.26</v>
      </c>
      <c r="O612" s="188">
        <v>3.07</v>
      </c>
      <c r="P612" s="188">
        <v>902.4</v>
      </c>
      <c r="Q612" s="189">
        <v>184.32</v>
      </c>
    </row>
    <row r="613" spans="1:17" ht="11.25">
      <c r="A613" s="346"/>
      <c r="B613" s="185" t="s">
        <v>413</v>
      </c>
      <c r="C613" s="206" t="s">
        <v>425</v>
      </c>
      <c r="D613" s="207">
        <v>19</v>
      </c>
      <c r="E613" s="207">
        <v>1969</v>
      </c>
      <c r="F613" s="208">
        <v>18.855</v>
      </c>
      <c r="G613" s="208">
        <v>1.581</v>
      </c>
      <c r="H613" s="208">
        <v>0</v>
      </c>
      <c r="I613" s="208">
        <v>17.273999</v>
      </c>
      <c r="J613" s="208">
        <v>1148.45</v>
      </c>
      <c r="K613" s="208">
        <v>17.273999</v>
      </c>
      <c r="L613" s="208">
        <v>1148.45</v>
      </c>
      <c r="M613" s="209">
        <v>0.015041141538595497</v>
      </c>
      <c r="N613" s="210">
        <v>314.79200000000003</v>
      </c>
      <c r="O613" s="210">
        <v>4.734831027217554</v>
      </c>
      <c r="P613" s="210">
        <v>902.4684923157298</v>
      </c>
      <c r="Q613" s="211">
        <v>284.0898616330532</v>
      </c>
    </row>
    <row r="614" spans="1:17" ht="11.25">
      <c r="A614" s="346"/>
      <c r="B614" s="185" t="s">
        <v>109</v>
      </c>
      <c r="C614" s="192" t="s">
        <v>106</v>
      </c>
      <c r="D614" s="27">
        <v>24</v>
      </c>
      <c r="E614" s="27">
        <v>1997</v>
      </c>
      <c r="F614" s="186">
        <v>24.479999999999997</v>
      </c>
      <c r="G614" s="186">
        <v>3.1163</v>
      </c>
      <c r="H614" s="186">
        <v>3.52</v>
      </c>
      <c r="I614" s="186">
        <v>17.8437</v>
      </c>
      <c r="J614" s="186">
        <v>1184.83</v>
      </c>
      <c r="K614" s="186">
        <v>17.8437</v>
      </c>
      <c r="L614" s="186">
        <v>1184.83</v>
      </c>
      <c r="M614" s="187">
        <v>0.015060135209270529</v>
      </c>
      <c r="N614" s="188">
        <v>239.364</v>
      </c>
      <c r="O614" s="188">
        <v>3.604854204231831</v>
      </c>
      <c r="P614" s="188">
        <v>903.6081125562317</v>
      </c>
      <c r="Q614" s="189">
        <v>216.29125225390985</v>
      </c>
    </row>
    <row r="615" spans="1:17" ht="11.25">
      <c r="A615" s="346"/>
      <c r="B615" s="191" t="s">
        <v>923</v>
      </c>
      <c r="C615" s="192" t="s">
        <v>928</v>
      </c>
      <c r="D615" s="27">
        <v>26</v>
      </c>
      <c r="E615" s="27">
        <v>1990</v>
      </c>
      <c r="F615" s="186">
        <v>23.638</v>
      </c>
      <c r="G615" s="186">
        <v>1.358</v>
      </c>
      <c r="H615" s="186">
        <v>3.85</v>
      </c>
      <c r="I615" s="186">
        <v>18.429</v>
      </c>
      <c r="J615" s="186">
        <v>1223.22</v>
      </c>
      <c r="K615" s="186">
        <v>18.429</v>
      </c>
      <c r="L615" s="186">
        <v>1223.22</v>
      </c>
      <c r="M615" s="187">
        <f>K615/L615</f>
        <v>0.015065973414430764</v>
      </c>
      <c r="N615" s="188">
        <v>308.8</v>
      </c>
      <c r="O615" s="188">
        <f>M615*N615</f>
        <v>4.65237259037622</v>
      </c>
      <c r="P615" s="188">
        <f>M615*60*1000</f>
        <v>903.9584048658458</v>
      </c>
      <c r="Q615" s="189">
        <f>P615*N615/1000</f>
        <v>279.1423554225732</v>
      </c>
    </row>
    <row r="616" spans="1:17" ht="11.25">
      <c r="A616" s="346"/>
      <c r="B616" s="185" t="s">
        <v>90</v>
      </c>
      <c r="C616" s="192" t="s">
        <v>574</v>
      </c>
      <c r="D616" s="27">
        <v>3</v>
      </c>
      <c r="E616" s="227" t="s">
        <v>47</v>
      </c>
      <c r="F616" s="228">
        <v>2.4086</v>
      </c>
      <c r="G616" s="186">
        <v>0.2183</v>
      </c>
      <c r="H616" s="186">
        <v>0.48</v>
      </c>
      <c r="I616" s="186">
        <v>1.7103</v>
      </c>
      <c r="J616" s="186">
        <v>113.39</v>
      </c>
      <c r="K616" s="186">
        <v>1.7103</v>
      </c>
      <c r="L616" s="186">
        <v>113.39</v>
      </c>
      <c r="M616" s="187">
        <v>0.015083340682599877</v>
      </c>
      <c r="N616" s="230">
        <v>168.8</v>
      </c>
      <c r="O616" s="188">
        <v>2.5460679072228594</v>
      </c>
      <c r="P616" s="188">
        <v>905.0004409559926</v>
      </c>
      <c r="Q616" s="189">
        <v>152.76407443337158</v>
      </c>
    </row>
    <row r="617" spans="1:17" ht="11.25">
      <c r="A617" s="346"/>
      <c r="B617" s="185" t="s">
        <v>413</v>
      </c>
      <c r="C617" s="238" t="s">
        <v>428</v>
      </c>
      <c r="D617" s="239">
        <v>24</v>
      </c>
      <c r="E617" s="239">
        <v>1965</v>
      </c>
      <c r="F617" s="208">
        <v>19.6005</v>
      </c>
      <c r="G617" s="208">
        <v>2.601</v>
      </c>
      <c r="H617" s="208">
        <v>0.24</v>
      </c>
      <c r="I617" s="208">
        <v>16.759502</v>
      </c>
      <c r="J617" s="208">
        <v>1110.87</v>
      </c>
      <c r="K617" s="208">
        <v>16.759502</v>
      </c>
      <c r="L617" s="208">
        <v>1110.87</v>
      </c>
      <c r="M617" s="209">
        <v>0.015086825641164136</v>
      </c>
      <c r="N617" s="210">
        <v>307.271</v>
      </c>
      <c r="O617" s="210">
        <v>4.635744001586145</v>
      </c>
      <c r="P617" s="210">
        <v>905.2095384698481</v>
      </c>
      <c r="Q617" s="211">
        <v>278.1446400951687</v>
      </c>
    </row>
    <row r="618" spans="1:17" ht="11.25">
      <c r="A618" s="346"/>
      <c r="B618" s="185" t="s">
        <v>35</v>
      </c>
      <c r="C618" s="192" t="s">
        <v>222</v>
      </c>
      <c r="D618" s="27">
        <v>15</v>
      </c>
      <c r="E618" s="27">
        <v>1981</v>
      </c>
      <c r="F618" s="186">
        <v>17.054</v>
      </c>
      <c r="G618" s="186">
        <v>1.864</v>
      </c>
      <c r="H618" s="186">
        <v>2.4</v>
      </c>
      <c r="I618" s="186">
        <v>12.79</v>
      </c>
      <c r="J618" s="186">
        <v>847.6</v>
      </c>
      <c r="K618" s="186">
        <v>12.79</v>
      </c>
      <c r="L618" s="186">
        <v>847.6</v>
      </c>
      <c r="M618" s="187">
        <v>0.015089664936290702</v>
      </c>
      <c r="N618" s="188">
        <v>192.2</v>
      </c>
      <c r="O618" s="188">
        <v>2.900233600755073</v>
      </c>
      <c r="P618" s="188">
        <v>905.3798961774421</v>
      </c>
      <c r="Q618" s="189">
        <v>174.01401604530437</v>
      </c>
    </row>
    <row r="619" spans="1:17" ht="11.25">
      <c r="A619" s="346"/>
      <c r="B619" s="191" t="s">
        <v>760</v>
      </c>
      <c r="C619" s="192" t="s">
        <v>740</v>
      </c>
      <c r="D619" s="27">
        <v>22</v>
      </c>
      <c r="E619" s="27" t="s">
        <v>47</v>
      </c>
      <c r="F619" s="186">
        <v>23.843</v>
      </c>
      <c r="G619" s="186">
        <v>1.625</v>
      </c>
      <c r="H619" s="186">
        <v>3.52</v>
      </c>
      <c r="I619" s="186">
        <v>18.698</v>
      </c>
      <c r="J619" s="186">
        <v>1238.24</v>
      </c>
      <c r="K619" s="186">
        <v>18.698</v>
      </c>
      <c r="L619" s="186">
        <v>1238.24</v>
      </c>
      <c r="M619" s="187">
        <v>0.015100465176379377</v>
      </c>
      <c r="N619" s="188">
        <v>330.16</v>
      </c>
      <c r="O619" s="188">
        <v>4.985569582633415</v>
      </c>
      <c r="P619" s="188">
        <v>906.0279105827626</v>
      </c>
      <c r="Q619" s="189">
        <v>299.1341749580049</v>
      </c>
    </row>
    <row r="620" spans="1:17" ht="11.25">
      <c r="A620" s="346"/>
      <c r="B620" s="191" t="s">
        <v>719</v>
      </c>
      <c r="C620" s="192" t="s">
        <v>712</v>
      </c>
      <c r="D620" s="27">
        <v>42</v>
      </c>
      <c r="E620" s="27" t="s">
        <v>47</v>
      </c>
      <c r="F620" s="186">
        <v>20.93</v>
      </c>
      <c r="G620" s="186">
        <v>1.84</v>
      </c>
      <c r="H620" s="186">
        <v>0.36</v>
      </c>
      <c r="I620" s="186">
        <v>18.73</v>
      </c>
      <c r="J620" s="186">
        <v>1469.95</v>
      </c>
      <c r="K620" s="186">
        <v>16.29</v>
      </c>
      <c r="L620" s="186">
        <v>1078.77</v>
      </c>
      <c r="M620" s="194">
        <v>0.015100531160488333</v>
      </c>
      <c r="N620" s="195">
        <v>200.8</v>
      </c>
      <c r="O620" s="196">
        <v>3.0321866570260574</v>
      </c>
      <c r="P620" s="196">
        <v>906.0318696293</v>
      </c>
      <c r="Q620" s="197">
        <v>181.93119942156343</v>
      </c>
    </row>
    <row r="621" spans="1:17" ht="11.25">
      <c r="A621" s="346"/>
      <c r="B621" s="185" t="s">
        <v>184</v>
      </c>
      <c r="C621" s="192" t="s">
        <v>196</v>
      </c>
      <c r="D621" s="27">
        <v>12</v>
      </c>
      <c r="E621" s="27" t="s">
        <v>27</v>
      </c>
      <c r="F621" s="186">
        <v>13.275998999999999</v>
      </c>
      <c r="G621" s="186">
        <v>0.7878</v>
      </c>
      <c r="H621" s="186">
        <v>1.92</v>
      </c>
      <c r="I621" s="186">
        <v>10.568199</v>
      </c>
      <c r="J621" s="186">
        <v>699.37</v>
      </c>
      <c r="K621" s="186">
        <v>10.5681</v>
      </c>
      <c r="L621" s="186">
        <v>699.37</v>
      </c>
      <c r="M621" s="187">
        <v>0.015110885511245835</v>
      </c>
      <c r="N621" s="188">
        <v>248.3</v>
      </c>
      <c r="O621" s="188">
        <v>3.752032872442341</v>
      </c>
      <c r="P621" s="188">
        <v>906.6531306747501</v>
      </c>
      <c r="Q621" s="189">
        <v>225.12197234654045</v>
      </c>
    </row>
    <row r="622" spans="1:17" ht="11.25">
      <c r="A622" s="346"/>
      <c r="B622" s="191" t="s">
        <v>998</v>
      </c>
      <c r="C622" s="192" t="s">
        <v>992</v>
      </c>
      <c r="D622" s="27">
        <v>13</v>
      </c>
      <c r="E622" s="27">
        <v>1985</v>
      </c>
      <c r="F622" s="186">
        <v>15.9</v>
      </c>
      <c r="G622" s="186">
        <v>1.275</v>
      </c>
      <c r="H622" s="186">
        <v>2.08</v>
      </c>
      <c r="I622" s="186">
        <v>12.545</v>
      </c>
      <c r="J622" s="186">
        <v>830</v>
      </c>
      <c r="K622" s="186">
        <v>12.54</v>
      </c>
      <c r="L622" s="186">
        <v>830</v>
      </c>
      <c r="M622" s="187">
        <f>I622/L622</f>
        <v>0.015114457831325302</v>
      </c>
      <c r="N622" s="188">
        <v>221.8</v>
      </c>
      <c r="O622" s="188">
        <f>M622*N622</f>
        <v>3.352386746987952</v>
      </c>
      <c r="P622" s="188">
        <f>M622*60*1000</f>
        <v>906.867469879518</v>
      </c>
      <c r="Q622" s="189">
        <f>O622*60</f>
        <v>201.14320481927712</v>
      </c>
    </row>
    <row r="623" spans="1:17" ht="11.25">
      <c r="A623" s="346"/>
      <c r="B623" s="191" t="s">
        <v>841</v>
      </c>
      <c r="C623" s="198" t="s">
        <v>873</v>
      </c>
      <c r="D623" s="199">
        <v>11</v>
      </c>
      <c r="E623" s="231" t="s">
        <v>47</v>
      </c>
      <c r="F623" s="232">
        <v>11.59</v>
      </c>
      <c r="G623" s="233">
        <v>0</v>
      </c>
      <c r="H623" s="203">
        <v>0</v>
      </c>
      <c r="I623" s="233">
        <v>11.59</v>
      </c>
      <c r="J623" s="203">
        <v>766.97</v>
      </c>
      <c r="K623" s="233">
        <v>7.81</v>
      </c>
      <c r="L623" s="203">
        <v>516.55</v>
      </c>
      <c r="M623" s="187">
        <v>0.015119543122640597</v>
      </c>
      <c r="N623" s="234">
        <v>218.2</v>
      </c>
      <c r="O623" s="188">
        <v>3.299084309360178</v>
      </c>
      <c r="P623" s="188">
        <v>907.1725873584357</v>
      </c>
      <c r="Q623" s="189">
        <v>197.94505856161067</v>
      </c>
    </row>
    <row r="624" spans="1:17" ht="11.25">
      <c r="A624" s="346"/>
      <c r="B624" s="185" t="s">
        <v>90</v>
      </c>
      <c r="C624" s="192" t="s">
        <v>575</v>
      </c>
      <c r="D624" s="27">
        <v>12</v>
      </c>
      <c r="E624" s="227" t="s">
        <v>47</v>
      </c>
      <c r="F624" s="228">
        <v>9.32</v>
      </c>
      <c r="G624" s="186">
        <v>1.2826</v>
      </c>
      <c r="H624" s="186">
        <v>0</v>
      </c>
      <c r="I624" s="186">
        <v>8.0374</v>
      </c>
      <c r="J624" s="186">
        <v>529.6</v>
      </c>
      <c r="K624" s="186">
        <v>8.0374</v>
      </c>
      <c r="L624" s="186">
        <v>529.6</v>
      </c>
      <c r="M624" s="187">
        <v>0.015176359516616313</v>
      </c>
      <c r="N624" s="230">
        <v>168.8</v>
      </c>
      <c r="O624" s="188">
        <v>2.5617694864048337</v>
      </c>
      <c r="P624" s="188">
        <v>910.5815709969788</v>
      </c>
      <c r="Q624" s="189">
        <v>153.70616918429005</v>
      </c>
    </row>
    <row r="625" spans="1:17" ht="11.25">
      <c r="A625" s="346"/>
      <c r="B625" s="185" t="s">
        <v>41</v>
      </c>
      <c r="C625" s="190" t="s">
        <v>36</v>
      </c>
      <c r="D625" s="27">
        <v>18</v>
      </c>
      <c r="E625" s="27" t="s">
        <v>643</v>
      </c>
      <c r="F625" s="186">
        <v>20.927</v>
      </c>
      <c r="G625" s="186">
        <v>1.02</v>
      </c>
      <c r="H625" s="186">
        <v>2.88</v>
      </c>
      <c r="I625" s="186">
        <v>17.027</v>
      </c>
      <c r="J625" s="186"/>
      <c r="K625" s="186">
        <v>17.027</v>
      </c>
      <c r="L625" s="186">
        <v>1120.9</v>
      </c>
      <c r="M625" s="187">
        <v>0.015190471942189311</v>
      </c>
      <c r="N625" s="188">
        <v>231.73</v>
      </c>
      <c r="O625" s="188">
        <v>3.520088063163529</v>
      </c>
      <c r="P625" s="188">
        <v>911.4283165313587</v>
      </c>
      <c r="Q625" s="189">
        <v>211.20528378981174</v>
      </c>
    </row>
    <row r="626" spans="1:17" ht="11.25">
      <c r="A626" s="346"/>
      <c r="B626" s="191" t="s">
        <v>999</v>
      </c>
      <c r="C626" s="192" t="s">
        <v>1020</v>
      </c>
      <c r="D626" s="27">
        <v>45</v>
      </c>
      <c r="E626" s="27" t="s">
        <v>47</v>
      </c>
      <c r="F626" s="186">
        <f>G626+H626+I626</f>
        <v>46.567001000000005</v>
      </c>
      <c r="G626" s="186">
        <v>4.284</v>
      </c>
      <c r="H626" s="186">
        <v>7.2</v>
      </c>
      <c r="I626" s="186">
        <v>35.083001</v>
      </c>
      <c r="J626" s="186">
        <v>2309.05</v>
      </c>
      <c r="K626" s="186">
        <v>35.083001</v>
      </c>
      <c r="L626" s="186">
        <v>2309.05</v>
      </c>
      <c r="M626" s="187">
        <f>K626/L626</f>
        <v>0.015193694809553713</v>
      </c>
      <c r="N626" s="188">
        <v>233.8</v>
      </c>
      <c r="O626" s="188">
        <f>M626*N626</f>
        <v>3.552285846473658</v>
      </c>
      <c r="P626" s="188">
        <f>M626*60*1000</f>
        <v>911.6216885732227</v>
      </c>
      <c r="Q626" s="189">
        <f>P626*N626/1000</f>
        <v>213.1371507884195</v>
      </c>
    </row>
    <row r="627" spans="1:17" ht="11.25">
      <c r="A627" s="346"/>
      <c r="B627" s="191" t="s">
        <v>684</v>
      </c>
      <c r="C627" s="192" t="s">
        <v>668</v>
      </c>
      <c r="D627" s="27">
        <v>36</v>
      </c>
      <c r="E627" s="27">
        <v>1984</v>
      </c>
      <c r="F627" s="186">
        <v>44.508</v>
      </c>
      <c r="G627" s="186">
        <v>3.162</v>
      </c>
      <c r="H627" s="186">
        <v>8.88</v>
      </c>
      <c r="I627" s="186">
        <v>32.466</v>
      </c>
      <c r="J627" s="186">
        <v>2136.41</v>
      </c>
      <c r="K627" s="186">
        <v>32.466</v>
      </c>
      <c r="L627" s="186">
        <v>2136.41</v>
      </c>
      <c r="M627" s="187">
        <v>0.015196521266985272</v>
      </c>
      <c r="N627" s="188">
        <v>245.6</v>
      </c>
      <c r="O627" s="188">
        <v>3.7322656231715827</v>
      </c>
      <c r="P627" s="188">
        <v>911.7912760191163</v>
      </c>
      <c r="Q627" s="189">
        <v>223.93593739029495</v>
      </c>
    </row>
    <row r="628" spans="1:17" ht="11.25">
      <c r="A628" s="346"/>
      <c r="B628" s="191" t="s">
        <v>760</v>
      </c>
      <c r="C628" s="192" t="s">
        <v>741</v>
      </c>
      <c r="D628" s="27">
        <v>24</v>
      </c>
      <c r="E628" s="27" t="s">
        <v>47</v>
      </c>
      <c r="F628" s="186">
        <v>17.713</v>
      </c>
      <c r="G628" s="186">
        <v>1.87</v>
      </c>
      <c r="H628" s="186">
        <v>0.24</v>
      </c>
      <c r="I628" s="186">
        <v>15.603</v>
      </c>
      <c r="J628" s="186">
        <v>1026.08</v>
      </c>
      <c r="K628" s="186">
        <v>15.603</v>
      </c>
      <c r="L628" s="186">
        <v>1026.08</v>
      </c>
      <c r="M628" s="187">
        <v>0.01520641665367223</v>
      </c>
      <c r="N628" s="188">
        <v>330.16</v>
      </c>
      <c r="O628" s="188">
        <v>5.020550522376424</v>
      </c>
      <c r="P628" s="188">
        <v>912.3849992203337</v>
      </c>
      <c r="Q628" s="189">
        <v>301.2330313425854</v>
      </c>
    </row>
    <row r="629" spans="1:17" ht="11.25">
      <c r="A629" s="346"/>
      <c r="B629" s="191" t="s">
        <v>760</v>
      </c>
      <c r="C629" s="192" t="s">
        <v>742</v>
      </c>
      <c r="D629" s="27">
        <v>22</v>
      </c>
      <c r="E629" s="27" t="s">
        <v>47</v>
      </c>
      <c r="F629" s="186">
        <v>20.768</v>
      </c>
      <c r="G629" s="186">
        <v>1.449</v>
      </c>
      <c r="H629" s="186">
        <v>3.52</v>
      </c>
      <c r="I629" s="186">
        <v>15.799</v>
      </c>
      <c r="J629" s="186">
        <v>1038.42</v>
      </c>
      <c r="K629" s="186">
        <v>15.799</v>
      </c>
      <c r="L629" s="186">
        <v>1038.42</v>
      </c>
      <c r="M629" s="187">
        <v>0.01521446043026906</v>
      </c>
      <c r="N629" s="188">
        <v>330.16</v>
      </c>
      <c r="O629" s="188">
        <v>5.023206255657634</v>
      </c>
      <c r="P629" s="188">
        <v>912.8676258161437</v>
      </c>
      <c r="Q629" s="189">
        <v>301.392375339458</v>
      </c>
    </row>
    <row r="630" spans="1:17" ht="11.25">
      <c r="A630" s="346"/>
      <c r="B630" s="185" t="s">
        <v>90</v>
      </c>
      <c r="C630" s="192" t="s">
        <v>576</v>
      </c>
      <c r="D630" s="27">
        <v>7</v>
      </c>
      <c r="E630" s="227" t="s">
        <v>47</v>
      </c>
      <c r="F630" s="228">
        <v>6.6080000000000005</v>
      </c>
      <c r="G630" s="186">
        <v>0.3548</v>
      </c>
      <c r="H630" s="186">
        <v>1.12</v>
      </c>
      <c r="I630" s="186">
        <v>5.1332</v>
      </c>
      <c r="J630" s="186">
        <v>337.32</v>
      </c>
      <c r="K630" s="186">
        <v>5.1332</v>
      </c>
      <c r="L630" s="186">
        <v>337.32</v>
      </c>
      <c r="M630" s="187">
        <v>0.01521759753349935</v>
      </c>
      <c r="N630" s="230">
        <v>168.8</v>
      </c>
      <c r="O630" s="188">
        <v>2.5687304636546906</v>
      </c>
      <c r="P630" s="188">
        <v>913.055852009961</v>
      </c>
      <c r="Q630" s="189">
        <v>154.12382781928144</v>
      </c>
    </row>
    <row r="631" spans="1:17" ht="11.25">
      <c r="A631" s="346"/>
      <c r="B631" s="191" t="s">
        <v>998</v>
      </c>
      <c r="C631" s="192" t="s">
        <v>989</v>
      </c>
      <c r="D631" s="27">
        <v>7</v>
      </c>
      <c r="E631" s="27">
        <v>1990</v>
      </c>
      <c r="F631" s="186">
        <v>7.4</v>
      </c>
      <c r="G631" s="186">
        <v>0.46</v>
      </c>
      <c r="H631" s="186">
        <v>1.12</v>
      </c>
      <c r="I631" s="186">
        <v>5.821</v>
      </c>
      <c r="J631" s="186">
        <v>382</v>
      </c>
      <c r="K631" s="186">
        <v>5.821</v>
      </c>
      <c r="L631" s="186">
        <v>382</v>
      </c>
      <c r="M631" s="187">
        <f>I631/L631</f>
        <v>0.015238219895287957</v>
      </c>
      <c r="N631" s="188">
        <v>221.8</v>
      </c>
      <c r="O631" s="188">
        <f>M631*N631</f>
        <v>3.3798371727748693</v>
      </c>
      <c r="P631" s="188">
        <f>M631*60*1000</f>
        <v>914.2931937172775</v>
      </c>
      <c r="Q631" s="189">
        <f>O631*60</f>
        <v>202.79023036649215</v>
      </c>
    </row>
    <row r="632" spans="1:17" ht="11.25">
      <c r="A632" s="346"/>
      <c r="B632" s="191" t="s">
        <v>684</v>
      </c>
      <c r="C632" s="192" t="s">
        <v>670</v>
      </c>
      <c r="D632" s="27">
        <v>20</v>
      </c>
      <c r="E632" s="27">
        <v>1984</v>
      </c>
      <c r="F632" s="186">
        <v>20.948</v>
      </c>
      <c r="G632" s="186">
        <v>1.479</v>
      </c>
      <c r="H632" s="186">
        <v>3.2</v>
      </c>
      <c r="I632" s="186">
        <v>16.269</v>
      </c>
      <c r="J632" s="186">
        <v>1066.7</v>
      </c>
      <c r="K632" s="186">
        <v>16.269</v>
      </c>
      <c r="L632" s="186">
        <v>1066.7</v>
      </c>
      <c r="M632" s="187">
        <v>0.015251710884034871</v>
      </c>
      <c r="N632" s="188">
        <v>245.6</v>
      </c>
      <c r="O632" s="188">
        <v>3.745820193118964</v>
      </c>
      <c r="P632" s="188">
        <v>915.1026530420922</v>
      </c>
      <c r="Q632" s="189">
        <v>224.74921158713786</v>
      </c>
    </row>
    <row r="633" spans="1:17" ht="11.25">
      <c r="A633" s="346"/>
      <c r="B633" s="185" t="s">
        <v>412</v>
      </c>
      <c r="C633" s="235" t="s">
        <v>439</v>
      </c>
      <c r="D633" s="207">
        <v>40</v>
      </c>
      <c r="E633" s="207">
        <v>1986</v>
      </c>
      <c r="F633" s="208">
        <v>43.342</v>
      </c>
      <c r="G633" s="208">
        <v>2.722992</v>
      </c>
      <c r="H633" s="208">
        <v>6.4</v>
      </c>
      <c r="I633" s="208">
        <v>34.219011</v>
      </c>
      <c r="J633" s="208">
        <v>2240.67</v>
      </c>
      <c r="K633" s="208">
        <v>34.219011</v>
      </c>
      <c r="L633" s="208">
        <v>2240.67</v>
      </c>
      <c r="M633" s="209">
        <v>0.015271776299053408</v>
      </c>
      <c r="N633" s="210">
        <v>223.34100000000004</v>
      </c>
      <c r="O633" s="210">
        <v>3.4108137904068876</v>
      </c>
      <c r="P633" s="210">
        <v>916.3065779432045</v>
      </c>
      <c r="Q633" s="211">
        <v>204.64882742441327</v>
      </c>
    </row>
    <row r="634" spans="1:17" ht="11.25">
      <c r="A634" s="346"/>
      <c r="B634" s="185" t="s">
        <v>412</v>
      </c>
      <c r="C634" s="235" t="s">
        <v>440</v>
      </c>
      <c r="D634" s="207">
        <v>21</v>
      </c>
      <c r="E634" s="207">
        <v>1978</v>
      </c>
      <c r="F634" s="208">
        <v>21.142</v>
      </c>
      <c r="G634" s="208">
        <v>1.650666</v>
      </c>
      <c r="H634" s="208">
        <v>3.2</v>
      </c>
      <c r="I634" s="208">
        <v>16.291333</v>
      </c>
      <c r="J634" s="208">
        <v>1064.99</v>
      </c>
      <c r="K634" s="208">
        <v>16.291333</v>
      </c>
      <c r="L634" s="208">
        <v>1064.99</v>
      </c>
      <c r="M634" s="209">
        <v>0.015297169926478183</v>
      </c>
      <c r="N634" s="210">
        <v>223.34100000000004</v>
      </c>
      <c r="O634" s="210">
        <v>3.4164852285495644</v>
      </c>
      <c r="P634" s="210">
        <v>917.830195588691</v>
      </c>
      <c r="Q634" s="211">
        <v>204.98911371297388</v>
      </c>
    </row>
    <row r="635" spans="1:17" ht="11.25">
      <c r="A635" s="346"/>
      <c r="B635" s="185" t="s">
        <v>116</v>
      </c>
      <c r="C635" s="192" t="s">
        <v>506</v>
      </c>
      <c r="D635" s="27">
        <v>14</v>
      </c>
      <c r="E635" s="27">
        <v>1973</v>
      </c>
      <c r="F635" s="186">
        <v>13.417000999999999</v>
      </c>
      <c r="G635" s="186">
        <v>0.65208</v>
      </c>
      <c r="H635" s="186">
        <v>2.173</v>
      </c>
      <c r="I635" s="186">
        <v>10.591921</v>
      </c>
      <c r="J635" s="186">
        <v>692</v>
      </c>
      <c r="K635" s="186">
        <v>10.591921</v>
      </c>
      <c r="L635" s="186">
        <v>692</v>
      </c>
      <c r="M635" s="187">
        <v>0.015306244219653178</v>
      </c>
      <c r="N635" s="188">
        <v>207.536</v>
      </c>
      <c r="O635" s="188">
        <v>3.176596700369942</v>
      </c>
      <c r="P635" s="188">
        <v>918.3746531791907</v>
      </c>
      <c r="Q635" s="189">
        <v>190.59580202219652</v>
      </c>
    </row>
    <row r="636" spans="1:17" ht="11.25">
      <c r="A636" s="346"/>
      <c r="B636" s="191" t="s">
        <v>923</v>
      </c>
      <c r="C636" s="192" t="s">
        <v>929</v>
      </c>
      <c r="D636" s="27">
        <v>12</v>
      </c>
      <c r="E636" s="27">
        <v>1987</v>
      </c>
      <c r="F636" s="186">
        <v>12.964</v>
      </c>
      <c r="G636" s="186">
        <v>0.932</v>
      </c>
      <c r="H636" s="186">
        <v>1.61</v>
      </c>
      <c r="I636" s="186">
        <v>10.421</v>
      </c>
      <c r="J636" s="186">
        <v>677.84</v>
      </c>
      <c r="K636" s="186">
        <v>10.4</v>
      </c>
      <c r="L636" s="186">
        <v>677.8</v>
      </c>
      <c r="M636" s="187">
        <f>K636/L636</f>
        <v>0.015343759221009149</v>
      </c>
      <c r="N636" s="188">
        <v>308.8</v>
      </c>
      <c r="O636" s="188">
        <f>M636*N636</f>
        <v>4.738152847447625</v>
      </c>
      <c r="P636" s="188">
        <f>M636*60*1000</f>
        <v>920.6255532605489</v>
      </c>
      <c r="Q636" s="189">
        <f>P636*N636/1000</f>
        <v>284.28917084685753</v>
      </c>
    </row>
    <row r="637" spans="1:17" ht="11.25">
      <c r="A637" s="346"/>
      <c r="B637" s="191" t="s">
        <v>826</v>
      </c>
      <c r="C637" s="192" t="s">
        <v>811</v>
      </c>
      <c r="D637" s="27">
        <v>7</v>
      </c>
      <c r="E637" s="27">
        <v>1984</v>
      </c>
      <c r="F637" s="186">
        <v>5.36</v>
      </c>
      <c r="G637" s="186">
        <v>0</v>
      </c>
      <c r="H637" s="186">
        <v>0</v>
      </c>
      <c r="I637" s="186">
        <v>5.36</v>
      </c>
      <c r="J637" s="186">
        <v>349.29</v>
      </c>
      <c r="K637" s="186">
        <v>5.36</v>
      </c>
      <c r="L637" s="186">
        <v>349.29</v>
      </c>
      <c r="M637" s="187">
        <v>0.015345414984683215</v>
      </c>
      <c r="N637" s="188">
        <v>299.8</v>
      </c>
      <c r="O637" s="188">
        <v>4.600555412408028</v>
      </c>
      <c r="P637" s="188">
        <v>920.7248990809928</v>
      </c>
      <c r="Q637" s="189">
        <v>276.03332474448166</v>
      </c>
    </row>
    <row r="638" spans="1:17" ht="11.25">
      <c r="A638" s="346"/>
      <c r="B638" s="185" t="s">
        <v>116</v>
      </c>
      <c r="C638" s="192" t="s">
        <v>507</v>
      </c>
      <c r="D638" s="27">
        <v>36</v>
      </c>
      <c r="E638" s="27">
        <v>1994</v>
      </c>
      <c r="F638" s="186">
        <v>42.116001</v>
      </c>
      <c r="G638" s="186">
        <v>3.8038</v>
      </c>
      <c r="H638" s="186">
        <v>5.76</v>
      </c>
      <c r="I638" s="186">
        <v>32.552201</v>
      </c>
      <c r="J638" s="186">
        <v>2118.97</v>
      </c>
      <c r="K638" s="186">
        <v>32.552201</v>
      </c>
      <c r="L638" s="186">
        <v>2118.97</v>
      </c>
      <c r="M638" s="187">
        <v>0.015362275539530998</v>
      </c>
      <c r="N638" s="188">
        <v>207.536</v>
      </c>
      <c r="O638" s="188">
        <v>3.188225216372105</v>
      </c>
      <c r="P638" s="188">
        <v>921.7365323718598</v>
      </c>
      <c r="Q638" s="189">
        <v>191.2935129823263</v>
      </c>
    </row>
    <row r="639" spans="1:17" ht="11.25">
      <c r="A639" s="346"/>
      <c r="B639" s="191" t="s">
        <v>760</v>
      </c>
      <c r="C639" s="192" t="s">
        <v>743</v>
      </c>
      <c r="D639" s="27">
        <v>12</v>
      </c>
      <c r="E639" s="27" t="s">
        <v>47</v>
      </c>
      <c r="F639" s="186">
        <v>11.339</v>
      </c>
      <c r="G639" s="186">
        <v>0.631</v>
      </c>
      <c r="H639" s="186">
        <v>1.92</v>
      </c>
      <c r="I639" s="186">
        <v>8.788</v>
      </c>
      <c r="J639" s="186">
        <v>679.32</v>
      </c>
      <c r="K639" s="186">
        <v>7.978</v>
      </c>
      <c r="L639" s="186">
        <v>519.08</v>
      </c>
      <c r="M639" s="187">
        <v>0.01536949988441088</v>
      </c>
      <c r="N639" s="188">
        <v>330.16</v>
      </c>
      <c r="O639" s="188">
        <v>5.074394081837096</v>
      </c>
      <c r="P639" s="188">
        <v>922.1699930646528</v>
      </c>
      <c r="Q639" s="189">
        <v>304.46364491022575</v>
      </c>
    </row>
    <row r="640" spans="1:17" ht="11.25">
      <c r="A640" s="346"/>
      <c r="B640" s="191" t="s">
        <v>980</v>
      </c>
      <c r="C640" s="192" t="s">
        <v>967</v>
      </c>
      <c r="D640" s="27">
        <v>6</v>
      </c>
      <c r="E640" s="27">
        <v>1948</v>
      </c>
      <c r="F640" s="186">
        <v>4.894</v>
      </c>
      <c r="G640" s="186">
        <v>0.22</v>
      </c>
      <c r="H640" s="186">
        <v>0.8</v>
      </c>
      <c r="I640" s="186">
        <v>3.874</v>
      </c>
      <c r="J640" s="186">
        <v>301.55</v>
      </c>
      <c r="K640" s="186">
        <v>3.862</v>
      </c>
      <c r="L640" s="186">
        <v>250.99</v>
      </c>
      <c r="M640" s="187">
        <f>K640/L640</f>
        <v>0.015387067213833221</v>
      </c>
      <c r="N640" s="188">
        <v>278.495</v>
      </c>
      <c r="O640" s="188">
        <f>M640*N640</f>
        <v>4.285221283716483</v>
      </c>
      <c r="P640" s="188">
        <f>M640*60*1000</f>
        <v>923.2240328299932</v>
      </c>
      <c r="Q640" s="189">
        <f>P640*N640/1000</f>
        <v>257.113277022989</v>
      </c>
    </row>
    <row r="641" spans="1:17" ht="11.25">
      <c r="A641" s="346"/>
      <c r="B641" s="191" t="s">
        <v>760</v>
      </c>
      <c r="C641" s="192" t="s">
        <v>744</v>
      </c>
      <c r="D641" s="27">
        <v>22</v>
      </c>
      <c r="E641" s="27" t="s">
        <v>47</v>
      </c>
      <c r="F641" s="186">
        <v>23.283</v>
      </c>
      <c r="G641" s="186">
        <v>1.736</v>
      </c>
      <c r="H641" s="186">
        <v>3.52</v>
      </c>
      <c r="I641" s="186">
        <v>18.027</v>
      </c>
      <c r="J641" s="186">
        <v>1170.98</v>
      </c>
      <c r="K641" s="186">
        <v>18.027</v>
      </c>
      <c r="L641" s="186">
        <v>1170.98</v>
      </c>
      <c r="M641" s="187">
        <v>0.015394797520025962</v>
      </c>
      <c r="N641" s="188">
        <v>330.16</v>
      </c>
      <c r="O641" s="188">
        <v>5.082746349211772</v>
      </c>
      <c r="P641" s="188">
        <v>923.6878512015577</v>
      </c>
      <c r="Q641" s="189">
        <v>304.9647809527063</v>
      </c>
    </row>
    <row r="642" spans="1:17" ht="11.25">
      <c r="A642" s="346"/>
      <c r="B642" s="185" t="s">
        <v>490</v>
      </c>
      <c r="C642" s="192" t="s">
        <v>458</v>
      </c>
      <c r="D642" s="27">
        <v>42</v>
      </c>
      <c r="E642" s="27">
        <v>1994</v>
      </c>
      <c r="F642" s="186">
        <v>36.9</v>
      </c>
      <c r="G642" s="186">
        <v>3.17352</v>
      </c>
      <c r="H642" s="186">
        <v>5.84</v>
      </c>
      <c r="I642" s="186">
        <v>27.88648</v>
      </c>
      <c r="J642" s="186">
        <v>1808.75</v>
      </c>
      <c r="K642" s="186">
        <v>27.88648</v>
      </c>
      <c r="L642" s="186">
        <v>1808.75</v>
      </c>
      <c r="M642" s="187">
        <v>0.015417542501727713</v>
      </c>
      <c r="N642" s="188">
        <v>205.138</v>
      </c>
      <c r="O642" s="188">
        <v>3.162723833719419</v>
      </c>
      <c r="P642" s="188">
        <v>925.0525501036627</v>
      </c>
      <c r="Q642" s="189">
        <v>189.76343002316514</v>
      </c>
    </row>
    <row r="643" spans="1:17" ht="11.25">
      <c r="A643" s="346"/>
      <c r="B643" s="185" t="s">
        <v>365</v>
      </c>
      <c r="C643" s="212" t="s">
        <v>353</v>
      </c>
      <c r="D643" s="213">
        <v>8</v>
      </c>
      <c r="E643" s="213">
        <v>1976</v>
      </c>
      <c r="F643" s="186">
        <v>8.572</v>
      </c>
      <c r="G643" s="186">
        <v>1.224</v>
      </c>
      <c r="H643" s="186">
        <v>0.67</v>
      </c>
      <c r="I643" s="186">
        <v>6.678002</v>
      </c>
      <c r="J643" s="186">
        <v>432.82</v>
      </c>
      <c r="K643" s="186">
        <v>6.678002</v>
      </c>
      <c r="L643" s="186">
        <v>432.82</v>
      </c>
      <c r="M643" s="187">
        <v>0.015429051337738553</v>
      </c>
      <c r="N643" s="188">
        <v>274.026</v>
      </c>
      <c r="O643" s="188">
        <v>4.227961221875145</v>
      </c>
      <c r="P643" s="188">
        <v>925.7430802643132</v>
      </c>
      <c r="Q643" s="189">
        <v>253.67767331250872</v>
      </c>
    </row>
    <row r="644" spans="1:17" ht="11.25">
      <c r="A644" s="346"/>
      <c r="B644" s="185" t="s">
        <v>383</v>
      </c>
      <c r="C644" s="192" t="s">
        <v>395</v>
      </c>
      <c r="D644" s="27">
        <v>17</v>
      </c>
      <c r="E644" s="27">
        <v>1980</v>
      </c>
      <c r="F644" s="186">
        <v>14.752</v>
      </c>
      <c r="G644" s="186">
        <v>0.9657</v>
      </c>
      <c r="H644" s="186">
        <v>2.08</v>
      </c>
      <c r="I644" s="186">
        <v>11.7063</v>
      </c>
      <c r="J644" s="186">
        <v>757.14</v>
      </c>
      <c r="K644" s="186">
        <v>11.7063</v>
      </c>
      <c r="L644" s="186">
        <v>757.14</v>
      </c>
      <c r="M644" s="187">
        <v>0.015461209287582219</v>
      </c>
      <c r="N644" s="188">
        <v>294.191</v>
      </c>
      <c r="O644" s="188">
        <v>4.5485486215231</v>
      </c>
      <c r="P644" s="188">
        <v>927.6725572549332</v>
      </c>
      <c r="Q644" s="189">
        <v>272.912917291386</v>
      </c>
    </row>
    <row r="645" spans="1:17" ht="11.25">
      <c r="A645" s="346"/>
      <c r="B645" s="191" t="s">
        <v>999</v>
      </c>
      <c r="C645" s="192" t="s">
        <v>1021</v>
      </c>
      <c r="D645" s="27">
        <v>64</v>
      </c>
      <c r="E645" s="27" t="s">
        <v>47</v>
      </c>
      <c r="F645" s="186">
        <f>G645+H645+I645</f>
        <v>49.960004</v>
      </c>
      <c r="G645" s="186">
        <v>3.7230000000000003</v>
      </c>
      <c r="H645" s="186">
        <v>9.94</v>
      </c>
      <c r="I645" s="186">
        <v>36.297004</v>
      </c>
      <c r="J645" s="186">
        <v>2347.53</v>
      </c>
      <c r="K645" s="186">
        <v>36.297004</v>
      </c>
      <c r="L645" s="186">
        <v>2347.53</v>
      </c>
      <c r="M645" s="187">
        <f>K645/L645</f>
        <v>0.01546178493991557</v>
      </c>
      <c r="N645" s="188">
        <v>233.8</v>
      </c>
      <c r="O645" s="188">
        <f>M645*N645</f>
        <v>3.6149653189522604</v>
      </c>
      <c r="P645" s="188">
        <f>M645*60*1000</f>
        <v>927.7070963949342</v>
      </c>
      <c r="Q645" s="189">
        <f>P645*N645/1000</f>
        <v>216.8979191371356</v>
      </c>
    </row>
    <row r="646" spans="1:17" ht="11.25">
      <c r="A646" s="346"/>
      <c r="B646" s="185" t="s">
        <v>365</v>
      </c>
      <c r="C646" s="192" t="s">
        <v>359</v>
      </c>
      <c r="D646" s="27">
        <v>7</v>
      </c>
      <c r="E646" s="27">
        <v>1956</v>
      </c>
      <c r="F646" s="186">
        <v>6.224</v>
      </c>
      <c r="G646" s="186">
        <v>0</v>
      </c>
      <c r="H646" s="186">
        <v>0</v>
      </c>
      <c r="I646" s="186">
        <v>6.223998</v>
      </c>
      <c r="J646" s="186">
        <v>402.24</v>
      </c>
      <c r="K646" s="186">
        <v>6.223998</v>
      </c>
      <c r="L646" s="186">
        <v>402.24</v>
      </c>
      <c r="M646" s="187">
        <v>0.015473344272076372</v>
      </c>
      <c r="N646" s="188">
        <v>281.656</v>
      </c>
      <c r="O646" s="188">
        <v>4.358160254295942</v>
      </c>
      <c r="P646" s="188">
        <v>928.4006563245823</v>
      </c>
      <c r="Q646" s="189">
        <v>261.48961525775655</v>
      </c>
    </row>
    <row r="647" spans="1:17" ht="11.25">
      <c r="A647" s="346"/>
      <c r="B647" s="185" t="s">
        <v>301</v>
      </c>
      <c r="C647" s="214" t="s">
        <v>294</v>
      </c>
      <c r="D647" s="215">
        <v>7</v>
      </c>
      <c r="E647" s="215">
        <v>1989</v>
      </c>
      <c r="F647" s="216">
        <v>7.145</v>
      </c>
      <c r="G647" s="216">
        <v>0</v>
      </c>
      <c r="H647" s="216">
        <v>0</v>
      </c>
      <c r="I647" s="216">
        <v>7.145</v>
      </c>
      <c r="J647" s="216">
        <v>461.34</v>
      </c>
      <c r="K647" s="216">
        <v>7.145</v>
      </c>
      <c r="L647" s="216">
        <v>461.34</v>
      </c>
      <c r="M647" s="217">
        <v>0.015487492955304114</v>
      </c>
      <c r="N647" s="218">
        <v>291.357</v>
      </c>
      <c r="O647" s="218">
        <v>4.5123894849785415</v>
      </c>
      <c r="P647" s="218">
        <v>929.2495773182469</v>
      </c>
      <c r="Q647" s="219">
        <v>270.7433690987125</v>
      </c>
    </row>
    <row r="648" spans="1:17" ht="11.25">
      <c r="A648" s="346"/>
      <c r="B648" s="191" t="s">
        <v>760</v>
      </c>
      <c r="C648" s="192" t="s">
        <v>745</v>
      </c>
      <c r="D648" s="27">
        <v>6</v>
      </c>
      <c r="E648" s="27" t="s">
        <v>47</v>
      </c>
      <c r="F648" s="186">
        <v>5.509</v>
      </c>
      <c r="G648" s="186">
        <v>0</v>
      </c>
      <c r="H648" s="186">
        <v>0</v>
      </c>
      <c r="I648" s="186">
        <v>5.509</v>
      </c>
      <c r="J648" s="186">
        <v>355.35</v>
      </c>
      <c r="K648" s="186">
        <v>5.509</v>
      </c>
      <c r="L648" s="186">
        <v>355.35</v>
      </c>
      <c r="M648" s="187">
        <v>0.015503025186435909</v>
      </c>
      <c r="N648" s="188">
        <v>330.16</v>
      </c>
      <c r="O648" s="188">
        <v>5.11847879555368</v>
      </c>
      <c r="P648" s="188">
        <v>930.1815111861546</v>
      </c>
      <c r="Q648" s="189">
        <v>307.10872773322086</v>
      </c>
    </row>
    <row r="649" spans="1:17" ht="11.25">
      <c r="A649" s="346"/>
      <c r="B649" s="191" t="s">
        <v>999</v>
      </c>
      <c r="C649" s="192" t="s">
        <v>1022</v>
      </c>
      <c r="D649" s="27">
        <v>46</v>
      </c>
      <c r="E649" s="27" t="s">
        <v>47</v>
      </c>
      <c r="F649" s="186">
        <f>G649+H649+I649</f>
        <v>47.480999999999995</v>
      </c>
      <c r="G649" s="186">
        <v>4.131</v>
      </c>
      <c r="H649" s="186">
        <v>7.2</v>
      </c>
      <c r="I649" s="186">
        <v>36.15</v>
      </c>
      <c r="J649" s="186">
        <v>2327.94</v>
      </c>
      <c r="K649" s="186">
        <v>36.15</v>
      </c>
      <c r="L649" s="186">
        <v>2327.94</v>
      </c>
      <c r="M649" s="187">
        <f>K649/L649</f>
        <v>0.015528750740998479</v>
      </c>
      <c r="N649" s="188">
        <v>233.8</v>
      </c>
      <c r="O649" s="188">
        <f>M649*N649</f>
        <v>3.6306219232454446</v>
      </c>
      <c r="P649" s="188">
        <f>M649*60*1000</f>
        <v>931.7250444599088</v>
      </c>
      <c r="Q649" s="189">
        <f>P649*N649/1000</f>
        <v>217.83731539472666</v>
      </c>
    </row>
    <row r="650" spans="1:17" ht="11.25">
      <c r="A650" s="346"/>
      <c r="B650" s="185" t="s">
        <v>412</v>
      </c>
      <c r="C650" s="235" t="s">
        <v>441</v>
      </c>
      <c r="D650" s="207">
        <v>40</v>
      </c>
      <c r="E650" s="207">
        <v>1984</v>
      </c>
      <c r="F650" s="208">
        <v>44.698</v>
      </c>
      <c r="G650" s="208">
        <v>3.146649</v>
      </c>
      <c r="H650" s="208">
        <v>6.4</v>
      </c>
      <c r="I650" s="208">
        <v>35.151353</v>
      </c>
      <c r="J650" s="208">
        <v>2262.78</v>
      </c>
      <c r="K650" s="208">
        <v>35.151353</v>
      </c>
      <c r="L650" s="208">
        <v>2262.78</v>
      </c>
      <c r="M650" s="209">
        <v>0.01553458710082288</v>
      </c>
      <c r="N650" s="210">
        <v>223.34100000000004</v>
      </c>
      <c r="O650" s="210">
        <v>3.4695102176848835</v>
      </c>
      <c r="P650" s="210">
        <v>932.0752260493728</v>
      </c>
      <c r="Q650" s="211">
        <v>208.170613061093</v>
      </c>
    </row>
    <row r="651" spans="1:17" ht="11.25">
      <c r="A651" s="346"/>
      <c r="B651" s="185" t="s">
        <v>28</v>
      </c>
      <c r="C651" s="192" t="s">
        <v>195</v>
      </c>
      <c r="D651" s="27">
        <v>48</v>
      </c>
      <c r="E651" s="27" t="s">
        <v>27</v>
      </c>
      <c r="F651" s="186">
        <v>32.4</v>
      </c>
      <c r="G651" s="186">
        <v>2.16062</v>
      </c>
      <c r="H651" s="186">
        <v>0.48</v>
      </c>
      <c r="I651" s="186">
        <v>29.75938</v>
      </c>
      <c r="J651" s="186">
        <v>1915.2</v>
      </c>
      <c r="K651" s="186">
        <v>29.75938</v>
      </c>
      <c r="L651" s="186">
        <v>1915.2</v>
      </c>
      <c r="M651" s="187">
        <v>0.015538523391812865</v>
      </c>
      <c r="N651" s="188">
        <v>248.3</v>
      </c>
      <c r="O651" s="188">
        <v>3.8582153581871346</v>
      </c>
      <c r="P651" s="188">
        <v>932.311403508772</v>
      </c>
      <c r="Q651" s="189">
        <v>231.49292149122806</v>
      </c>
    </row>
    <row r="652" spans="1:17" ht="11.25">
      <c r="A652" s="346"/>
      <c r="B652" s="185" t="s">
        <v>183</v>
      </c>
      <c r="C652" s="192" t="s">
        <v>194</v>
      </c>
      <c r="D652" s="27">
        <v>27</v>
      </c>
      <c r="E652" s="27" t="s">
        <v>27</v>
      </c>
      <c r="F652" s="186">
        <v>18.559999</v>
      </c>
      <c r="G652" s="186">
        <v>0.978448</v>
      </c>
      <c r="H652" s="186">
        <v>4.32</v>
      </c>
      <c r="I652" s="186">
        <v>13.261551</v>
      </c>
      <c r="J652" s="186">
        <v>853.46</v>
      </c>
      <c r="K652" s="186">
        <v>13.26155</v>
      </c>
      <c r="L652" s="186">
        <v>853.46</v>
      </c>
      <c r="M652" s="187">
        <v>0.01553857239940946</v>
      </c>
      <c r="N652" s="188">
        <v>248.3</v>
      </c>
      <c r="O652" s="188">
        <v>3.858227526773369</v>
      </c>
      <c r="P652" s="188">
        <v>932.3143439645677</v>
      </c>
      <c r="Q652" s="189">
        <v>231.49365160640215</v>
      </c>
    </row>
    <row r="653" spans="1:17" ht="11.25">
      <c r="A653" s="346"/>
      <c r="B653" s="191" t="s">
        <v>760</v>
      </c>
      <c r="C653" s="192" t="s">
        <v>746</v>
      </c>
      <c r="D653" s="27">
        <v>47</v>
      </c>
      <c r="E653" s="27" t="s">
        <v>47</v>
      </c>
      <c r="F653" s="186">
        <v>22.29</v>
      </c>
      <c r="G653" s="186">
        <v>1.701</v>
      </c>
      <c r="H653" s="186">
        <v>1.6</v>
      </c>
      <c r="I653" s="186">
        <v>18.989</v>
      </c>
      <c r="J653" s="186">
        <v>1221.69</v>
      </c>
      <c r="K653" s="186">
        <v>18.989</v>
      </c>
      <c r="L653" s="186">
        <v>1221.69</v>
      </c>
      <c r="M653" s="187">
        <v>0.015543222912522817</v>
      </c>
      <c r="N653" s="188">
        <v>330.16</v>
      </c>
      <c r="O653" s="188">
        <v>5.131750476798533</v>
      </c>
      <c r="P653" s="188">
        <v>932.5933747513691</v>
      </c>
      <c r="Q653" s="189">
        <v>307.905028607912</v>
      </c>
    </row>
    <row r="654" spans="1:17" ht="11.25">
      <c r="A654" s="346"/>
      <c r="B654" s="185" t="s">
        <v>490</v>
      </c>
      <c r="C654" s="192" t="s">
        <v>479</v>
      </c>
      <c r="D654" s="27">
        <v>85</v>
      </c>
      <c r="E654" s="27">
        <v>1970</v>
      </c>
      <c r="F654" s="186">
        <v>80.38</v>
      </c>
      <c r="G654" s="186">
        <v>7.82046</v>
      </c>
      <c r="H654" s="186">
        <v>13.6</v>
      </c>
      <c r="I654" s="186">
        <v>58.95954</v>
      </c>
      <c r="J654" s="186">
        <v>3789.83</v>
      </c>
      <c r="K654" s="186">
        <v>58.95954</v>
      </c>
      <c r="L654" s="186">
        <v>3789.83</v>
      </c>
      <c r="M654" s="187">
        <v>0.015557304681212613</v>
      </c>
      <c r="N654" s="188">
        <v>205.138</v>
      </c>
      <c r="O654" s="188">
        <v>3.1913943676945933</v>
      </c>
      <c r="P654" s="188">
        <v>933.4382808727569</v>
      </c>
      <c r="Q654" s="189">
        <v>191.4836620616756</v>
      </c>
    </row>
    <row r="655" spans="1:17" ht="11.25">
      <c r="A655" s="346"/>
      <c r="B655" s="191" t="s">
        <v>922</v>
      </c>
      <c r="C655" s="192" t="s">
        <v>914</v>
      </c>
      <c r="D655" s="27">
        <v>100</v>
      </c>
      <c r="E655" s="27">
        <v>1988</v>
      </c>
      <c r="F655" s="186">
        <v>86.7655</v>
      </c>
      <c r="G655" s="186">
        <v>14.6183</v>
      </c>
      <c r="H655" s="186">
        <v>10</v>
      </c>
      <c r="I655" s="186">
        <v>62.1472</v>
      </c>
      <c r="J655" s="186">
        <v>3986.28</v>
      </c>
      <c r="K655" s="186">
        <v>62.1472</v>
      </c>
      <c r="L655" s="186">
        <v>3986.28</v>
      </c>
      <c r="M655" s="187">
        <f>K655/L655</f>
        <v>0.015590274642022135</v>
      </c>
      <c r="N655" s="188">
        <v>256.368</v>
      </c>
      <c r="O655" s="188">
        <f>M655*N655</f>
        <v>3.9968475294259305</v>
      </c>
      <c r="P655" s="188">
        <f>M655*60*1000</f>
        <v>935.416478521328</v>
      </c>
      <c r="Q655" s="189">
        <f>P655*N655/1000</f>
        <v>239.8108517655558</v>
      </c>
    </row>
    <row r="656" spans="1:17" ht="11.25">
      <c r="A656" s="346"/>
      <c r="B656" s="191" t="s">
        <v>684</v>
      </c>
      <c r="C656" s="192" t="s">
        <v>669</v>
      </c>
      <c r="D656" s="27">
        <v>36</v>
      </c>
      <c r="E656" s="27">
        <v>1990</v>
      </c>
      <c r="F656" s="186">
        <v>48.076</v>
      </c>
      <c r="G656" s="186">
        <v>3.162</v>
      </c>
      <c r="H656" s="186">
        <v>8.64</v>
      </c>
      <c r="I656" s="186">
        <v>36.274</v>
      </c>
      <c r="J656" s="186">
        <v>2325.87</v>
      </c>
      <c r="K656" s="186">
        <v>36.274</v>
      </c>
      <c r="L656" s="186">
        <v>2325.9</v>
      </c>
      <c r="M656" s="187">
        <v>0.01559568339137538</v>
      </c>
      <c r="N656" s="188">
        <v>245.6</v>
      </c>
      <c r="O656" s="188">
        <v>3.8302998409217937</v>
      </c>
      <c r="P656" s="188">
        <v>935.7410034825228</v>
      </c>
      <c r="Q656" s="189">
        <v>229.81799045530758</v>
      </c>
    </row>
    <row r="657" spans="1:17" ht="11.25">
      <c r="A657" s="346"/>
      <c r="B657" s="191" t="s">
        <v>998</v>
      </c>
      <c r="C657" s="192" t="s">
        <v>988</v>
      </c>
      <c r="D657" s="27">
        <v>33</v>
      </c>
      <c r="E657" s="27">
        <v>1989</v>
      </c>
      <c r="F657" s="186">
        <v>37.5</v>
      </c>
      <c r="G657" s="186">
        <v>3.11</v>
      </c>
      <c r="H657" s="186">
        <v>5.28</v>
      </c>
      <c r="I657" s="186">
        <v>29.109</v>
      </c>
      <c r="J657" s="186">
        <v>1863</v>
      </c>
      <c r="K657" s="186">
        <v>29.11</v>
      </c>
      <c r="L657" s="186">
        <v>1863</v>
      </c>
      <c r="M657" s="187">
        <f>I657/L657</f>
        <v>0.015624798711755235</v>
      </c>
      <c r="N657" s="188">
        <v>221.8</v>
      </c>
      <c r="O657" s="188">
        <f>M657*N657</f>
        <v>3.465580354267311</v>
      </c>
      <c r="P657" s="188">
        <f>M657*60*1000</f>
        <v>937.4879227053141</v>
      </c>
      <c r="Q657" s="189">
        <f>O657*60</f>
        <v>207.93482125603867</v>
      </c>
    </row>
    <row r="658" spans="1:17" ht="11.25">
      <c r="A658" s="346"/>
      <c r="B658" s="191" t="s">
        <v>761</v>
      </c>
      <c r="C658" s="192" t="s">
        <v>782</v>
      </c>
      <c r="D658" s="27">
        <v>60</v>
      </c>
      <c r="E658" s="27">
        <v>1963</v>
      </c>
      <c r="F658" s="186">
        <v>42.367</v>
      </c>
      <c r="G658" s="186">
        <v>4.68</v>
      </c>
      <c r="H658" s="186">
        <v>0.59</v>
      </c>
      <c r="I658" s="186">
        <v>37.097</v>
      </c>
      <c r="J658" s="186">
        <v>2372.11</v>
      </c>
      <c r="K658" s="186">
        <v>36.489</v>
      </c>
      <c r="L658" s="186">
        <v>2333.21</v>
      </c>
      <c r="M658" s="187">
        <v>0.015638969488387243</v>
      </c>
      <c r="N658" s="188">
        <v>250.92</v>
      </c>
      <c r="O658" s="188">
        <v>3.924130224026127</v>
      </c>
      <c r="P658" s="188">
        <v>938.3381693032345</v>
      </c>
      <c r="Q658" s="189">
        <v>235.44781344156758</v>
      </c>
    </row>
    <row r="659" spans="1:17" ht="11.25">
      <c r="A659" s="346"/>
      <c r="B659" s="191" t="s">
        <v>999</v>
      </c>
      <c r="C659" s="192" t="s">
        <v>1023</v>
      </c>
      <c r="D659" s="27">
        <v>61</v>
      </c>
      <c r="E659" s="27" t="s">
        <v>47</v>
      </c>
      <c r="F659" s="186">
        <f>G659+H659+I659</f>
        <v>50.369998</v>
      </c>
      <c r="G659" s="186">
        <v>4.08</v>
      </c>
      <c r="H659" s="186">
        <v>9.6</v>
      </c>
      <c r="I659" s="186">
        <v>36.689998</v>
      </c>
      <c r="J659" s="186">
        <v>2344.12</v>
      </c>
      <c r="K659" s="186">
        <v>36.689998</v>
      </c>
      <c r="L659" s="186">
        <v>2344.12</v>
      </c>
      <c r="M659" s="187">
        <f>K659/L659</f>
        <v>0.015651928228930263</v>
      </c>
      <c r="N659" s="188">
        <v>233.8</v>
      </c>
      <c r="O659" s="188">
        <f>M659*N659</f>
        <v>3.659420819923896</v>
      </c>
      <c r="P659" s="188">
        <f>M659*60*1000</f>
        <v>939.1156937358157</v>
      </c>
      <c r="Q659" s="189">
        <f>P659*N659/1000</f>
        <v>219.56524919543372</v>
      </c>
    </row>
    <row r="660" spans="1:17" ht="11.25">
      <c r="A660" s="346"/>
      <c r="B660" s="191" t="s">
        <v>760</v>
      </c>
      <c r="C660" s="192" t="s">
        <v>747</v>
      </c>
      <c r="D660" s="27">
        <v>22</v>
      </c>
      <c r="E660" s="27" t="s">
        <v>47</v>
      </c>
      <c r="F660" s="186">
        <v>23.434</v>
      </c>
      <c r="G660" s="186">
        <v>1.605</v>
      </c>
      <c r="H660" s="186">
        <v>3.52</v>
      </c>
      <c r="I660" s="186">
        <v>18.309</v>
      </c>
      <c r="J660" s="186">
        <v>1169.72</v>
      </c>
      <c r="K660" s="186">
        <v>18.309</v>
      </c>
      <c r="L660" s="186">
        <v>1169.72</v>
      </c>
      <c r="M660" s="187">
        <v>0.01565246383749957</v>
      </c>
      <c r="N660" s="188">
        <v>330.16</v>
      </c>
      <c r="O660" s="188">
        <v>5.167817460588859</v>
      </c>
      <c r="P660" s="188">
        <v>939.1478302499743</v>
      </c>
      <c r="Q660" s="189">
        <v>310.0690476353315</v>
      </c>
    </row>
    <row r="661" spans="1:17" ht="11.25">
      <c r="A661" s="346"/>
      <c r="B661" s="185" t="s">
        <v>365</v>
      </c>
      <c r="C661" s="212" t="s">
        <v>354</v>
      </c>
      <c r="D661" s="213">
        <v>20</v>
      </c>
      <c r="E661" s="213">
        <v>1985</v>
      </c>
      <c r="F661" s="186">
        <v>20.674</v>
      </c>
      <c r="G661" s="186">
        <v>1.071</v>
      </c>
      <c r="H661" s="186">
        <v>3.2</v>
      </c>
      <c r="I661" s="186">
        <v>16.403003</v>
      </c>
      <c r="J661" s="186">
        <v>1047.19</v>
      </c>
      <c r="K661" s="186">
        <v>16.403003</v>
      </c>
      <c r="L661" s="186">
        <v>1047.19</v>
      </c>
      <c r="M661" s="187">
        <v>0.0156638270036956</v>
      </c>
      <c r="N661" s="188">
        <v>274.026</v>
      </c>
      <c r="O661" s="188">
        <v>4.292295858514691</v>
      </c>
      <c r="P661" s="188">
        <v>939.8296202217361</v>
      </c>
      <c r="Q661" s="189">
        <v>257.5377515108815</v>
      </c>
    </row>
    <row r="662" spans="1:17" ht="11.25">
      <c r="A662" s="346"/>
      <c r="B662" s="191" t="s">
        <v>826</v>
      </c>
      <c r="C662" s="192" t="s">
        <v>810</v>
      </c>
      <c r="D662" s="27">
        <v>50</v>
      </c>
      <c r="E662" s="27">
        <v>1973</v>
      </c>
      <c r="F662" s="186">
        <v>41.53</v>
      </c>
      <c r="G662" s="186">
        <v>1.071</v>
      </c>
      <c r="H662" s="186">
        <v>0.5</v>
      </c>
      <c r="I662" s="186">
        <v>39.959</v>
      </c>
      <c r="J662" s="186">
        <v>2549.69</v>
      </c>
      <c r="K662" s="186">
        <v>39.959</v>
      </c>
      <c r="L662" s="186">
        <v>2549.7</v>
      </c>
      <c r="M662" s="187">
        <v>0.015672039847825236</v>
      </c>
      <c r="N662" s="188">
        <v>299.8</v>
      </c>
      <c r="O662" s="188">
        <v>4.6984775463780055</v>
      </c>
      <c r="P662" s="188">
        <v>940.3223908695142</v>
      </c>
      <c r="Q662" s="189">
        <v>281.90865278268035</v>
      </c>
    </row>
    <row r="663" spans="1:17" ht="11.25">
      <c r="A663" s="346"/>
      <c r="B663" s="185" t="s">
        <v>109</v>
      </c>
      <c r="C663" s="192" t="s">
        <v>246</v>
      </c>
      <c r="D663" s="27">
        <v>149</v>
      </c>
      <c r="E663" s="27" t="s">
        <v>47</v>
      </c>
      <c r="F663" s="186">
        <v>98.281</v>
      </c>
      <c r="G663" s="186">
        <v>9.00894</v>
      </c>
      <c r="H663" s="186">
        <v>22.88</v>
      </c>
      <c r="I663" s="186">
        <v>66.39206</v>
      </c>
      <c r="J663" s="186">
        <v>4236.22</v>
      </c>
      <c r="K663" s="186">
        <v>66.39206</v>
      </c>
      <c r="L663" s="186">
        <v>4236.22</v>
      </c>
      <c r="M663" s="187">
        <v>0.015672476877971398</v>
      </c>
      <c r="N663" s="188">
        <v>239.364</v>
      </c>
      <c r="O663" s="188">
        <v>3.7514267554187457</v>
      </c>
      <c r="P663" s="188">
        <v>940.3486126782839</v>
      </c>
      <c r="Q663" s="189">
        <v>225.08560532512476</v>
      </c>
    </row>
    <row r="664" spans="1:17" ht="11.25">
      <c r="A664" s="346"/>
      <c r="B664" s="185" t="s">
        <v>89</v>
      </c>
      <c r="C664" s="226" t="s">
        <v>526</v>
      </c>
      <c r="D664" s="227">
        <v>9</v>
      </c>
      <c r="E664" s="227" t="s">
        <v>86</v>
      </c>
      <c r="F664" s="228">
        <v>4</v>
      </c>
      <c r="G664" s="228"/>
      <c r="H664" s="228">
        <v>0</v>
      </c>
      <c r="I664" s="228">
        <v>4</v>
      </c>
      <c r="J664" s="228">
        <v>255.12</v>
      </c>
      <c r="K664" s="228">
        <v>4</v>
      </c>
      <c r="L664" s="228">
        <v>255.1</v>
      </c>
      <c r="M664" s="229">
        <v>0.01568012544100353</v>
      </c>
      <c r="N664" s="230">
        <v>223.8</v>
      </c>
      <c r="O664" s="230">
        <v>3.50921207369659</v>
      </c>
      <c r="P664" s="230">
        <v>940.8075264602118</v>
      </c>
      <c r="Q664" s="189">
        <v>210.5527244217954</v>
      </c>
    </row>
    <row r="665" spans="1:17" ht="11.25">
      <c r="A665" s="346"/>
      <c r="B665" s="185" t="s">
        <v>183</v>
      </c>
      <c r="C665" s="192" t="s">
        <v>193</v>
      </c>
      <c r="D665" s="27">
        <v>8</v>
      </c>
      <c r="E665" s="27" t="s">
        <v>27</v>
      </c>
      <c r="F665" s="186">
        <v>8.150001</v>
      </c>
      <c r="G665" s="186">
        <v>0.535704</v>
      </c>
      <c r="H665" s="186">
        <v>1.28</v>
      </c>
      <c r="I665" s="186">
        <v>6.334297</v>
      </c>
      <c r="J665" s="186">
        <v>403.93</v>
      </c>
      <c r="K665" s="186">
        <v>6.334297</v>
      </c>
      <c r="L665" s="186">
        <v>403.93</v>
      </c>
      <c r="M665" s="187">
        <v>0.015681670091352462</v>
      </c>
      <c r="N665" s="188">
        <v>248.3</v>
      </c>
      <c r="O665" s="188">
        <v>3.8937586836828166</v>
      </c>
      <c r="P665" s="188">
        <v>940.9002054811477</v>
      </c>
      <c r="Q665" s="189">
        <v>233.625521020969</v>
      </c>
    </row>
    <row r="666" spans="1:17" ht="11.25">
      <c r="A666" s="346"/>
      <c r="B666" s="191" t="s">
        <v>719</v>
      </c>
      <c r="C666" s="192" t="s">
        <v>709</v>
      </c>
      <c r="D666" s="27">
        <v>41</v>
      </c>
      <c r="E666" s="27" t="s">
        <v>47</v>
      </c>
      <c r="F666" s="186">
        <v>32.734</v>
      </c>
      <c r="G666" s="193">
        <v>2.74</v>
      </c>
      <c r="H666" s="193">
        <v>0.404</v>
      </c>
      <c r="I666" s="193">
        <v>29.59</v>
      </c>
      <c r="J666" s="186">
        <v>1881.35</v>
      </c>
      <c r="K666" s="186">
        <v>27.44</v>
      </c>
      <c r="L666" s="186">
        <v>1747.62</v>
      </c>
      <c r="M666" s="194">
        <v>0.015701353841224067</v>
      </c>
      <c r="N666" s="195">
        <v>200.8</v>
      </c>
      <c r="O666" s="196">
        <v>3.152831851317793</v>
      </c>
      <c r="P666" s="196">
        <v>942.0812304734441</v>
      </c>
      <c r="Q666" s="197">
        <v>189.1699110790676</v>
      </c>
    </row>
    <row r="667" spans="1:17" ht="11.25">
      <c r="A667" s="346"/>
      <c r="B667" s="185" t="s">
        <v>365</v>
      </c>
      <c r="C667" s="192" t="s">
        <v>358</v>
      </c>
      <c r="D667" s="27">
        <v>8</v>
      </c>
      <c r="E667" s="27">
        <v>1962</v>
      </c>
      <c r="F667" s="186">
        <v>6.849</v>
      </c>
      <c r="G667" s="186">
        <v>0.102</v>
      </c>
      <c r="H667" s="186">
        <v>0.97</v>
      </c>
      <c r="I667" s="186">
        <v>5.777</v>
      </c>
      <c r="J667" s="186">
        <v>366.73</v>
      </c>
      <c r="K667" s="186">
        <v>5.777</v>
      </c>
      <c r="L667" s="186">
        <v>366.73</v>
      </c>
      <c r="M667" s="187">
        <v>0.015752733618738583</v>
      </c>
      <c r="N667" s="188">
        <v>274.026</v>
      </c>
      <c r="O667" s="188">
        <v>4.316658582608459</v>
      </c>
      <c r="P667" s="188">
        <v>945.164017124315</v>
      </c>
      <c r="Q667" s="189">
        <v>258.9995149565076</v>
      </c>
    </row>
    <row r="668" spans="1:17" ht="11.25">
      <c r="A668" s="346"/>
      <c r="B668" s="191" t="s">
        <v>826</v>
      </c>
      <c r="C668" s="192" t="s">
        <v>807</v>
      </c>
      <c r="D668" s="27">
        <v>17</v>
      </c>
      <c r="E668" s="27">
        <v>1973</v>
      </c>
      <c r="F668" s="186">
        <v>20.78</v>
      </c>
      <c r="G668" s="186">
        <v>0</v>
      </c>
      <c r="H668" s="186">
        <v>0</v>
      </c>
      <c r="I668" s="186">
        <v>20.78</v>
      </c>
      <c r="J668" s="186">
        <v>1317.97</v>
      </c>
      <c r="K668" s="186">
        <v>20.78</v>
      </c>
      <c r="L668" s="186">
        <v>1317.97</v>
      </c>
      <c r="M668" s="187">
        <v>0.01576667147203654</v>
      </c>
      <c r="N668" s="188">
        <v>299.8</v>
      </c>
      <c r="O668" s="188">
        <v>4.726848107316555</v>
      </c>
      <c r="P668" s="188">
        <v>946.0002883221925</v>
      </c>
      <c r="Q668" s="189">
        <v>283.6108864389933</v>
      </c>
    </row>
    <row r="669" spans="1:17" ht="11.25">
      <c r="A669" s="346"/>
      <c r="B669" s="191" t="s">
        <v>999</v>
      </c>
      <c r="C669" s="192" t="s">
        <v>1024</v>
      </c>
      <c r="D669" s="27">
        <v>55</v>
      </c>
      <c r="E669" s="27" t="s">
        <v>47</v>
      </c>
      <c r="F669" s="186">
        <f>G669+H669+I669</f>
        <v>52.539998000000004</v>
      </c>
      <c r="G669" s="186">
        <v>3.6210000000000004</v>
      </c>
      <c r="H669" s="186">
        <v>8.72</v>
      </c>
      <c r="I669" s="186">
        <v>40.198998</v>
      </c>
      <c r="J669" s="186">
        <v>2549</v>
      </c>
      <c r="K669" s="186">
        <v>40.198998</v>
      </c>
      <c r="L669" s="186">
        <v>2549</v>
      </c>
      <c r="M669" s="187">
        <f>K669/L669</f>
        <v>0.015770497449980384</v>
      </c>
      <c r="N669" s="188">
        <v>233.8</v>
      </c>
      <c r="O669" s="188">
        <f>M669*N669</f>
        <v>3.687142303805414</v>
      </c>
      <c r="P669" s="188">
        <f>M669*60*1000</f>
        <v>946.2298469988231</v>
      </c>
      <c r="Q669" s="189">
        <f>P669*N669/1000</f>
        <v>221.22853822832485</v>
      </c>
    </row>
    <row r="670" spans="1:17" ht="11.25">
      <c r="A670" s="346"/>
      <c r="B670" s="191" t="s">
        <v>760</v>
      </c>
      <c r="C670" s="192" t="s">
        <v>748</v>
      </c>
      <c r="D670" s="27">
        <v>22</v>
      </c>
      <c r="E670" s="27" t="s">
        <v>47</v>
      </c>
      <c r="F670" s="186">
        <v>23.829</v>
      </c>
      <c r="G670" s="186">
        <v>1.86</v>
      </c>
      <c r="H670" s="186">
        <v>3.52</v>
      </c>
      <c r="I670" s="186">
        <v>18.449</v>
      </c>
      <c r="J670" s="186">
        <v>1169.51</v>
      </c>
      <c r="K670" s="186">
        <v>18.449</v>
      </c>
      <c r="L670" s="186">
        <v>1169.51</v>
      </c>
      <c r="M670" s="187">
        <v>0.015774982685056137</v>
      </c>
      <c r="N670" s="188">
        <v>330.16</v>
      </c>
      <c r="O670" s="188">
        <v>5.208268283298135</v>
      </c>
      <c r="P670" s="188">
        <v>946.4989611033682</v>
      </c>
      <c r="Q670" s="189">
        <v>312.49609699788806</v>
      </c>
    </row>
    <row r="671" spans="1:17" ht="11.25">
      <c r="A671" s="346"/>
      <c r="B671" s="185" t="s">
        <v>183</v>
      </c>
      <c r="C671" s="226" t="s">
        <v>192</v>
      </c>
      <c r="D671" s="227">
        <v>8</v>
      </c>
      <c r="E671" s="227" t="s">
        <v>27</v>
      </c>
      <c r="F671" s="186">
        <v>8.024999999999999</v>
      </c>
      <c r="G671" s="186">
        <v>0.55146</v>
      </c>
      <c r="H671" s="186">
        <v>1.28</v>
      </c>
      <c r="I671" s="186">
        <v>6.19354</v>
      </c>
      <c r="J671" s="186">
        <v>392.05</v>
      </c>
      <c r="K671" s="186">
        <v>6.19354</v>
      </c>
      <c r="L671" s="186">
        <v>392.05</v>
      </c>
      <c r="M671" s="187">
        <v>0.015797831909195256</v>
      </c>
      <c r="N671" s="188">
        <v>248.3</v>
      </c>
      <c r="O671" s="188">
        <v>3.922601663053182</v>
      </c>
      <c r="P671" s="188">
        <v>947.8699145517153</v>
      </c>
      <c r="Q671" s="189">
        <v>235.3560997831909</v>
      </c>
    </row>
    <row r="672" spans="1:17" ht="11.25">
      <c r="A672" s="346"/>
      <c r="B672" s="185" t="s">
        <v>173</v>
      </c>
      <c r="C672" s="192" t="s">
        <v>147</v>
      </c>
      <c r="D672" s="27">
        <v>22</v>
      </c>
      <c r="E672" s="27" t="s">
        <v>47</v>
      </c>
      <c r="F672" s="186">
        <v>26.039</v>
      </c>
      <c r="G672" s="186">
        <v>3.73116</v>
      </c>
      <c r="H672" s="186">
        <v>3.52</v>
      </c>
      <c r="I672" s="186">
        <v>18.78784</v>
      </c>
      <c r="J672" s="186">
        <v>1186.65</v>
      </c>
      <c r="K672" s="186">
        <v>18.78784</v>
      </c>
      <c r="L672" s="186">
        <v>1186.65</v>
      </c>
      <c r="M672" s="187">
        <v>0.015832671807188302</v>
      </c>
      <c r="N672" s="188">
        <v>266.28700000000003</v>
      </c>
      <c r="O672" s="188">
        <v>4.216034677520752</v>
      </c>
      <c r="P672" s="188">
        <v>949.9603084312981</v>
      </c>
      <c r="Q672" s="189">
        <v>252.96208065124512</v>
      </c>
    </row>
    <row r="673" spans="1:17" ht="11.25">
      <c r="A673" s="346"/>
      <c r="B673" s="185" t="s">
        <v>71</v>
      </c>
      <c r="C673" s="192" t="s">
        <v>55</v>
      </c>
      <c r="D673" s="27">
        <v>54</v>
      </c>
      <c r="E673" s="27">
        <v>1987</v>
      </c>
      <c r="F673" s="186">
        <v>47.93</v>
      </c>
      <c r="G673" s="186">
        <v>5.05</v>
      </c>
      <c r="H673" s="186">
        <v>8.4</v>
      </c>
      <c r="I673" s="186">
        <v>34.480000000000004</v>
      </c>
      <c r="J673" s="186">
        <v>2177.62</v>
      </c>
      <c r="K673" s="186">
        <v>34.480000000000004</v>
      </c>
      <c r="L673" s="186">
        <v>2177.62</v>
      </c>
      <c r="M673" s="187">
        <v>0.015833800203892325</v>
      </c>
      <c r="N673" s="188">
        <v>281.329</v>
      </c>
      <c r="O673" s="188">
        <v>4.454507177560824</v>
      </c>
      <c r="P673" s="188">
        <v>950.0280122335395</v>
      </c>
      <c r="Q673" s="189">
        <v>267.27043065364944</v>
      </c>
    </row>
    <row r="674" spans="1:17" ht="11.25">
      <c r="A674" s="346"/>
      <c r="B674" s="185" t="s">
        <v>379</v>
      </c>
      <c r="C674" s="192" t="s">
        <v>378</v>
      </c>
      <c r="D674" s="27">
        <v>7</v>
      </c>
      <c r="E674" s="27">
        <v>1973</v>
      </c>
      <c r="F674" s="186">
        <v>6.587</v>
      </c>
      <c r="G674" s="186">
        <v>0</v>
      </c>
      <c r="H674" s="186">
        <v>0</v>
      </c>
      <c r="I674" s="186">
        <v>6.586999</v>
      </c>
      <c r="J674" s="186">
        <v>246.04</v>
      </c>
      <c r="K674" s="186">
        <v>6.586999</v>
      </c>
      <c r="L674" s="186">
        <v>415.64</v>
      </c>
      <c r="M674" s="187">
        <v>0.015847846694254642</v>
      </c>
      <c r="N674" s="188">
        <v>286</v>
      </c>
      <c r="O674" s="188">
        <v>4.532484154556828</v>
      </c>
      <c r="P674" s="188">
        <v>950.8708016552785</v>
      </c>
      <c r="Q674" s="189">
        <v>271.9490492734096</v>
      </c>
    </row>
    <row r="675" spans="1:17" ht="11.25">
      <c r="A675" s="346"/>
      <c r="B675" s="191" t="s">
        <v>760</v>
      </c>
      <c r="C675" s="192" t="s">
        <v>749</v>
      </c>
      <c r="D675" s="27">
        <v>8</v>
      </c>
      <c r="E675" s="27" t="s">
        <v>47</v>
      </c>
      <c r="F675" s="186">
        <v>7.787</v>
      </c>
      <c r="G675" s="186">
        <v>0</v>
      </c>
      <c r="H675" s="186">
        <v>0</v>
      </c>
      <c r="I675" s="186">
        <v>7.787</v>
      </c>
      <c r="J675" s="186">
        <v>491.34</v>
      </c>
      <c r="K675" s="186">
        <v>7.787</v>
      </c>
      <c r="L675" s="186">
        <v>491.34</v>
      </c>
      <c r="M675" s="187">
        <v>0.015848495949851427</v>
      </c>
      <c r="N675" s="188">
        <v>330.16</v>
      </c>
      <c r="O675" s="188">
        <v>5.232539422802947</v>
      </c>
      <c r="P675" s="188">
        <v>950.9097569910856</v>
      </c>
      <c r="Q675" s="189">
        <v>313.95236536817686</v>
      </c>
    </row>
    <row r="676" spans="1:17" ht="11.25">
      <c r="A676" s="346"/>
      <c r="B676" s="185" t="s">
        <v>173</v>
      </c>
      <c r="C676" s="192" t="s">
        <v>157</v>
      </c>
      <c r="D676" s="27">
        <v>33</v>
      </c>
      <c r="E676" s="27">
        <v>1958</v>
      </c>
      <c r="F676" s="186">
        <v>23.487</v>
      </c>
      <c r="G676" s="186">
        <v>3.846709</v>
      </c>
      <c r="H676" s="186">
        <v>0</v>
      </c>
      <c r="I676" s="186">
        <v>19.640291</v>
      </c>
      <c r="J676" s="186">
        <v>1237.47</v>
      </c>
      <c r="K676" s="186">
        <v>19.640291</v>
      </c>
      <c r="L676" s="186">
        <v>1237.47</v>
      </c>
      <c r="M676" s="187">
        <v>0.015871326981664203</v>
      </c>
      <c r="N676" s="188">
        <v>266.28700000000003</v>
      </c>
      <c r="O676" s="188">
        <v>4.226328047966416</v>
      </c>
      <c r="P676" s="188">
        <v>952.2796188998522</v>
      </c>
      <c r="Q676" s="189">
        <v>253.57968287798496</v>
      </c>
    </row>
    <row r="677" spans="1:17" ht="11.25">
      <c r="A677" s="346"/>
      <c r="B677" s="191" t="s">
        <v>999</v>
      </c>
      <c r="C677" s="192" t="s">
        <v>1025</v>
      </c>
      <c r="D677" s="27">
        <v>22</v>
      </c>
      <c r="E677" s="27" t="s">
        <v>47</v>
      </c>
      <c r="F677" s="186">
        <f>G677+H677+I677</f>
        <v>25.053002</v>
      </c>
      <c r="G677" s="186">
        <v>1.53</v>
      </c>
      <c r="H677" s="186">
        <v>3.37</v>
      </c>
      <c r="I677" s="186">
        <v>20.153002</v>
      </c>
      <c r="J677" s="186">
        <v>1269.57</v>
      </c>
      <c r="K677" s="186">
        <v>20.153002</v>
      </c>
      <c r="L677" s="186">
        <v>1269.57</v>
      </c>
      <c r="M677" s="187">
        <f>K677/L677</f>
        <v>0.015873880132643337</v>
      </c>
      <c r="N677" s="188">
        <v>233.8</v>
      </c>
      <c r="O677" s="188">
        <f>M677*N677</f>
        <v>3.7113131750120125</v>
      </c>
      <c r="P677" s="188">
        <f>M677*60*1000</f>
        <v>952.4328079586002</v>
      </c>
      <c r="Q677" s="189">
        <f>P677*N677/1000</f>
        <v>222.67879050072074</v>
      </c>
    </row>
    <row r="678" spans="1:17" ht="11.25">
      <c r="A678" s="346"/>
      <c r="B678" s="191" t="s">
        <v>826</v>
      </c>
      <c r="C678" s="192" t="s">
        <v>809</v>
      </c>
      <c r="D678" s="27">
        <v>46</v>
      </c>
      <c r="E678" s="27">
        <v>1960</v>
      </c>
      <c r="F678" s="186">
        <v>29.114</v>
      </c>
      <c r="G678" s="186">
        <v>0</v>
      </c>
      <c r="H678" s="186">
        <v>0</v>
      </c>
      <c r="I678" s="186">
        <v>29.114</v>
      </c>
      <c r="J678" s="186">
        <v>1833.82</v>
      </c>
      <c r="K678" s="186">
        <v>29.114</v>
      </c>
      <c r="L678" s="186">
        <v>1833.8</v>
      </c>
      <c r="M678" s="187">
        <v>0.015876322390664194</v>
      </c>
      <c r="N678" s="188">
        <v>299.8</v>
      </c>
      <c r="O678" s="188">
        <v>4.759721452721125</v>
      </c>
      <c r="P678" s="188">
        <v>952.5793434398516</v>
      </c>
      <c r="Q678" s="189">
        <v>285.5832871632675</v>
      </c>
    </row>
    <row r="679" spans="1:17" ht="11.25">
      <c r="A679" s="346"/>
      <c r="B679" s="191" t="s">
        <v>999</v>
      </c>
      <c r="C679" s="192" t="s">
        <v>1026</v>
      </c>
      <c r="D679" s="27">
        <v>20</v>
      </c>
      <c r="E679" s="27" t="s">
        <v>47</v>
      </c>
      <c r="F679" s="186">
        <f>G679+H679+I679</f>
        <v>19.538998</v>
      </c>
      <c r="G679" s="186">
        <v>1.326</v>
      </c>
      <c r="H679" s="186">
        <v>3.12</v>
      </c>
      <c r="I679" s="186">
        <v>15.092998</v>
      </c>
      <c r="J679" s="186">
        <v>950.66</v>
      </c>
      <c r="K679" s="186">
        <v>15.092998</v>
      </c>
      <c r="L679" s="186">
        <v>950.66</v>
      </c>
      <c r="M679" s="187">
        <f>K679/L679</f>
        <v>0.015876336439946983</v>
      </c>
      <c r="N679" s="188">
        <v>233.8</v>
      </c>
      <c r="O679" s="188">
        <f>M679*N679</f>
        <v>3.711887459659605</v>
      </c>
      <c r="P679" s="188">
        <f>M679*60*1000</f>
        <v>952.5801863968189</v>
      </c>
      <c r="Q679" s="189">
        <f>P679*N679/1000</f>
        <v>222.71324757957626</v>
      </c>
    </row>
    <row r="680" spans="1:17" ht="11.25">
      <c r="A680" s="346"/>
      <c r="B680" s="185" t="s">
        <v>490</v>
      </c>
      <c r="C680" s="192" t="s">
        <v>478</v>
      </c>
      <c r="D680" s="27">
        <v>60</v>
      </c>
      <c r="E680" s="27">
        <v>1985</v>
      </c>
      <c r="F680" s="186">
        <v>77.9</v>
      </c>
      <c r="G680" s="186">
        <v>6.60369</v>
      </c>
      <c r="H680" s="186">
        <v>9.36</v>
      </c>
      <c r="I680" s="186">
        <v>62.47631</v>
      </c>
      <c r="J680" s="186">
        <v>3912.05</v>
      </c>
      <c r="K680" s="186">
        <v>62.47631</v>
      </c>
      <c r="L680" s="186">
        <v>3912.05</v>
      </c>
      <c r="M680" s="187">
        <v>0.015970222773226312</v>
      </c>
      <c r="N680" s="188">
        <v>205.138</v>
      </c>
      <c r="O680" s="188">
        <v>3.2760995592540993</v>
      </c>
      <c r="P680" s="188">
        <v>958.2133663935787</v>
      </c>
      <c r="Q680" s="189">
        <v>196.56597355524596</v>
      </c>
    </row>
    <row r="681" spans="1:17" ht="11.25">
      <c r="A681" s="346"/>
      <c r="B681" s="185" t="s">
        <v>331</v>
      </c>
      <c r="C681" s="220" t="s">
        <v>322</v>
      </c>
      <c r="D681" s="221">
        <v>17</v>
      </c>
      <c r="E681" s="221">
        <v>1983</v>
      </c>
      <c r="F681" s="222">
        <v>22.97</v>
      </c>
      <c r="G681" s="222">
        <v>1.632</v>
      </c>
      <c r="H681" s="222">
        <v>2.88</v>
      </c>
      <c r="I681" s="222">
        <v>18.457999</v>
      </c>
      <c r="J681" s="222">
        <v>1153.81</v>
      </c>
      <c r="K681" s="222">
        <v>18.457999</v>
      </c>
      <c r="L681" s="222">
        <v>1153.81</v>
      </c>
      <c r="M681" s="223">
        <v>0.015997433719589883</v>
      </c>
      <c r="N681" s="224">
        <v>294.95400000000006</v>
      </c>
      <c r="O681" s="224">
        <v>4.718507065327915</v>
      </c>
      <c r="P681" s="224">
        <v>959.8460231753929</v>
      </c>
      <c r="Q681" s="225">
        <v>283.1104239196749</v>
      </c>
    </row>
    <row r="682" spans="1:17" ht="11.25">
      <c r="A682" s="346"/>
      <c r="B682" s="191" t="s">
        <v>761</v>
      </c>
      <c r="C682" s="192" t="s">
        <v>783</v>
      </c>
      <c r="D682" s="27">
        <v>32</v>
      </c>
      <c r="E682" s="27">
        <v>1961</v>
      </c>
      <c r="F682" s="186">
        <v>19.83</v>
      </c>
      <c r="G682" s="186">
        <v>0</v>
      </c>
      <c r="H682" s="186">
        <v>0</v>
      </c>
      <c r="I682" s="186">
        <v>19.83</v>
      </c>
      <c r="J682" s="186">
        <v>1239.43</v>
      </c>
      <c r="K682" s="186">
        <v>19.83</v>
      </c>
      <c r="L682" s="186">
        <v>1239.43</v>
      </c>
      <c r="M682" s="187">
        <v>0.015999289996207932</v>
      </c>
      <c r="N682" s="188">
        <v>250.92</v>
      </c>
      <c r="O682" s="188">
        <v>4.014541845848494</v>
      </c>
      <c r="P682" s="188">
        <v>959.9573997724759</v>
      </c>
      <c r="Q682" s="189">
        <v>240.87251075090967</v>
      </c>
    </row>
    <row r="683" spans="1:17" ht="11.25">
      <c r="A683" s="346"/>
      <c r="B683" s="185" t="s">
        <v>412</v>
      </c>
      <c r="C683" s="235" t="s">
        <v>442</v>
      </c>
      <c r="D683" s="207">
        <v>21</v>
      </c>
      <c r="E683" s="207">
        <v>1988</v>
      </c>
      <c r="F683" s="208">
        <v>21.744</v>
      </c>
      <c r="G683" s="208">
        <v>1.39026</v>
      </c>
      <c r="H683" s="208">
        <v>3.2</v>
      </c>
      <c r="I683" s="208">
        <v>17.153736</v>
      </c>
      <c r="J683" s="208">
        <v>1072.11</v>
      </c>
      <c r="K683" s="208">
        <v>17.153736</v>
      </c>
      <c r="L683" s="208">
        <v>1072.11</v>
      </c>
      <c r="M683" s="209">
        <v>0.015999977614237344</v>
      </c>
      <c r="N683" s="210">
        <v>223.34100000000004</v>
      </c>
      <c r="O683" s="210">
        <v>3.5734510003413833</v>
      </c>
      <c r="P683" s="210">
        <v>959.9986568542406</v>
      </c>
      <c r="Q683" s="211">
        <v>214.407060020483</v>
      </c>
    </row>
    <row r="684" spans="1:17" ht="11.25">
      <c r="A684" s="346"/>
      <c r="B684" s="185" t="s">
        <v>41</v>
      </c>
      <c r="C684" s="190" t="s">
        <v>38</v>
      </c>
      <c r="D684" s="27">
        <v>35</v>
      </c>
      <c r="E684" s="27" t="s">
        <v>643</v>
      </c>
      <c r="F684" s="186">
        <v>19.67</v>
      </c>
      <c r="G684" s="186">
        <v>0</v>
      </c>
      <c r="H684" s="186">
        <v>0</v>
      </c>
      <c r="I684" s="186">
        <v>19.67</v>
      </c>
      <c r="J684" s="186"/>
      <c r="K684" s="186">
        <v>19.67</v>
      </c>
      <c r="L684" s="186">
        <v>1229.18</v>
      </c>
      <c r="M684" s="187">
        <v>0.01600253827755089</v>
      </c>
      <c r="N684" s="188">
        <v>231.73</v>
      </c>
      <c r="O684" s="188">
        <v>3.7082681950568674</v>
      </c>
      <c r="P684" s="188">
        <v>960.1522966530533</v>
      </c>
      <c r="Q684" s="189">
        <v>222.49609170341205</v>
      </c>
    </row>
    <row r="685" spans="1:17" ht="11.25">
      <c r="A685" s="346"/>
      <c r="B685" s="191" t="s">
        <v>999</v>
      </c>
      <c r="C685" s="192" t="s">
        <v>1027</v>
      </c>
      <c r="D685" s="27">
        <v>36</v>
      </c>
      <c r="E685" s="27" t="s">
        <v>47</v>
      </c>
      <c r="F685" s="186">
        <f>G685+H685+I685</f>
        <v>44.770002999999996</v>
      </c>
      <c r="G685" s="186">
        <v>2.244</v>
      </c>
      <c r="H685" s="186">
        <v>5.76</v>
      </c>
      <c r="I685" s="186">
        <v>36.766003</v>
      </c>
      <c r="J685" s="186">
        <v>2277.89</v>
      </c>
      <c r="K685" s="186">
        <v>36.5</v>
      </c>
      <c r="L685" s="186">
        <v>2277.89</v>
      </c>
      <c r="M685" s="187">
        <f>K685/L685</f>
        <v>0.01602360078844896</v>
      </c>
      <c r="N685" s="188">
        <v>233.8</v>
      </c>
      <c r="O685" s="188">
        <f>M685*N685</f>
        <v>3.7463178643393675</v>
      </c>
      <c r="P685" s="188">
        <f>M685*60*1000</f>
        <v>961.4160473069377</v>
      </c>
      <c r="Q685" s="189">
        <f>P685*N685/1000</f>
        <v>224.77907186036205</v>
      </c>
    </row>
    <row r="686" spans="1:17" ht="11.25">
      <c r="A686" s="346"/>
      <c r="B686" s="185" t="s">
        <v>91</v>
      </c>
      <c r="C686" s="240" t="s">
        <v>610</v>
      </c>
      <c r="D686" s="241">
        <v>12</v>
      </c>
      <c r="E686" s="241">
        <v>1950</v>
      </c>
      <c r="F686" s="242">
        <v>12.161999999999999</v>
      </c>
      <c r="G686" s="242">
        <v>1.02</v>
      </c>
      <c r="H686" s="242">
        <v>1.84</v>
      </c>
      <c r="I686" s="242">
        <v>9.302</v>
      </c>
      <c r="J686" s="242">
        <v>580.31</v>
      </c>
      <c r="K686" s="242">
        <v>9.302</v>
      </c>
      <c r="L686" s="242">
        <v>580.31</v>
      </c>
      <c r="M686" s="243">
        <v>0.016029363615998347</v>
      </c>
      <c r="N686" s="244">
        <v>207.86</v>
      </c>
      <c r="O686" s="244">
        <v>3.3318635212214165</v>
      </c>
      <c r="P686" s="244">
        <v>961.7618169599008</v>
      </c>
      <c r="Q686" s="245">
        <v>199.911811273285</v>
      </c>
    </row>
    <row r="687" spans="1:17" ht="11.25">
      <c r="A687" s="346"/>
      <c r="B687" s="191" t="s">
        <v>999</v>
      </c>
      <c r="C687" s="192" t="s">
        <v>1028</v>
      </c>
      <c r="D687" s="27">
        <v>11</v>
      </c>
      <c r="E687" s="27" t="s">
        <v>47</v>
      </c>
      <c r="F687" s="186">
        <f>G687+H687+I687</f>
        <v>10.097000999999999</v>
      </c>
      <c r="G687" s="186">
        <v>0.561</v>
      </c>
      <c r="H687" s="186">
        <v>1.46</v>
      </c>
      <c r="I687" s="186">
        <v>8.076001</v>
      </c>
      <c r="J687" s="186">
        <v>495.48</v>
      </c>
      <c r="K687" s="186">
        <v>7.95</v>
      </c>
      <c r="L687" s="186">
        <v>495.48</v>
      </c>
      <c r="M687" s="187">
        <f>K687/L687</f>
        <v>0.01604504722693146</v>
      </c>
      <c r="N687" s="188">
        <v>233.8</v>
      </c>
      <c r="O687" s="188">
        <f>M687*N687</f>
        <v>3.7513320416565756</v>
      </c>
      <c r="P687" s="188">
        <f>M687*60*1000</f>
        <v>962.7028336158876</v>
      </c>
      <c r="Q687" s="189">
        <f>P687*N687/1000</f>
        <v>225.07992249939454</v>
      </c>
    </row>
    <row r="688" spans="1:17" ht="11.25">
      <c r="A688" s="346"/>
      <c r="B688" s="191" t="s">
        <v>980</v>
      </c>
      <c r="C688" s="192" t="s">
        <v>966</v>
      </c>
      <c r="D688" s="27">
        <v>7</v>
      </c>
      <c r="E688" s="27">
        <v>1972</v>
      </c>
      <c r="F688" s="186">
        <v>3.643</v>
      </c>
      <c r="G688" s="186">
        <v>0.677</v>
      </c>
      <c r="H688" s="186">
        <v>0.08</v>
      </c>
      <c r="I688" s="186">
        <v>2.886</v>
      </c>
      <c r="J688" s="186">
        <v>395.27</v>
      </c>
      <c r="K688" s="186">
        <v>2.54</v>
      </c>
      <c r="L688" s="186">
        <v>158.16</v>
      </c>
      <c r="M688" s="187">
        <f>K688/L688</f>
        <v>0.016059686393525546</v>
      </c>
      <c r="N688" s="188">
        <v>278.495</v>
      </c>
      <c r="O688" s="188">
        <f>M688*N688</f>
        <v>4.472542362164897</v>
      </c>
      <c r="P688" s="188">
        <f>M688*60*1000</f>
        <v>963.5811836115328</v>
      </c>
      <c r="Q688" s="189">
        <f>P688*N688/1000</f>
        <v>268.3525417298938</v>
      </c>
    </row>
    <row r="689" spans="1:17" ht="11.25">
      <c r="A689" s="346"/>
      <c r="B689" s="185" t="s">
        <v>331</v>
      </c>
      <c r="C689" s="220" t="s">
        <v>323</v>
      </c>
      <c r="D689" s="221">
        <v>18</v>
      </c>
      <c r="E689" s="221">
        <v>1989</v>
      </c>
      <c r="F689" s="222">
        <v>16.2</v>
      </c>
      <c r="G689" s="222">
        <v>1.122</v>
      </c>
      <c r="H689" s="222">
        <v>0</v>
      </c>
      <c r="I689" s="222">
        <v>15.078001</v>
      </c>
      <c r="J689" s="222">
        <v>937.87</v>
      </c>
      <c r="K689" s="222">
        <v>15.078001</v>
      </c>
      <c r="L689" s="222">
        <v>937.87</v>
      </c>
      <c r="M689" s="223">
        <v>0.01607685606747204</v>
      </c>
      <c r="N689" s="224">
        <v>294.95400000000006</v>
      </c>
      <c r="O689" s="224">
        <v>4.741933004525149</v>
      </c>
      <c r="P689" s="224">
        <v>964.6113640483223</v>
      </c>
      <c r="Q689" s="225">
        <v>284.5159802715089</v>
      </c>
    </row>
    <row r="690" spans="1:17" ht="11.25">
      <c r="A690" s="346"/>
      <c r="B690" s="185" t="s">
        <v>365</v>
      </c>
      <c r="C690" s="192" t="s">
        <v>360</v>
      </c>
      <c r="D690" s="27">
        <v>5</v>
      </c>
      <c r="E690" s="27">
        <v>1935</v>
      </c>
      <c r="F690" s="186">
        <v>5.7998</v>
      </c>
      <c r="G690" s="186">
        <v>0.306</v>
      </c>
      <c r="H690" s="186">
        <v>0.32</v>
      </c>
      <c r="I690" s="186">
        <v>5.173800999999999</v>
      </c>
      <c r="J690" s="186">
        <v>321.79</v>
      </c>
      <c r="K690" s="186">
        <v>5.173800999999999</v>
      </c>
      <c r="L690" s="186">
        <v>321.79</v>
      </c>
      <c r="M690" s="187">
        <v>0.016078190745517258</v>
      </c>
      <c r="N690" s="188">
        <v>274.026</v>
      </c>
      <c r="O690" s="188">
        <v>4.405842297231112</v>
      </c>
      <c r="P690" s="188">
        <v>964.6914447310355</v>
      </c>
      <c r="Q690" s="189">
        <v>264.3505378338667</v>
      </c>
    </row>
    <row r="691" spans="1:17" ht="11.25">
      <c r="A691" s="346"/>
      <c r="B691" s="185" t="s">
        <v>301</v>
      </c>
      <c r="C691" s="214" t="s">
        <v>295</v>
      </c>
      <c r="D691" s="215">
        <v>12</v>
      </c>
      <c r="E691" s="215">
        <v>1980</v>
      </c>
      <c r="F691" s="216">
        <v>10.414</v>
      </c>
      <c r="G691" s="216">
        <v>1.275</v>
      </c>
      <c r="H691" s="216">
        <v>1.6</v>
      </c>
      <c r="I691" s="216">
        <v>7.538999</v>
      </c>
      <c r="J691" s="216">
        <v>468.68</v>
      </c>
      <c r="K691" s="216">
        <v>7.538999</v>
      </c>
      <c r="L691" s="216">
        <v>468.68</v>
      </c>
      <c r="M691" s="217">
        <v>0.016085599982930784</v>
      </c>
      <c r="N691" s="218">
        <v>291.357</v>
      </c>
      <c r="O691" s="218">
        <v>4.686652154226765</v>
      </c>
      <c r="P691" s="218">
        <v>965.135998975847</v>
      </c>
      <c r="Q691" s="219">
        <v>281.19912925360586</v>
      </c>
    </row>
    <row r="692" spans="1:17" ht="11.25">
      <c r="A692" s="346"/>
      <c r="B692" s="185" t="s">
        <v>90</v>
      </c>
      <c r="C692" s="192" t="s">
        <v>577</v>
      </c>
      <c r="D692" s="27">
        <v>4</v>
      </c>
      <c r="E692" s="227" t="s">
        <v>47</v>
      </c>
      <c r="F692" s="228">
        <v>3.436</v>
      </c>
      <c r="G692" s="186">
        <v>0.2729</v>
      </c>
      <c r="H692" s="186">
        <v>0.64</v>
      </c>
      <c r="I692" s="186">
        <v>2.5231</v>
      </c>
      <c r="J692" s="186">
        <v>156.81</v>
      </c>
      <c r="K692" s="186">
        <v>2.5231</v>
      </c>
      <c r="L692" s="186">
        <v>156.81</v>
      </c>
      <c r="M692" s="187">
        <v>0.01609017282061093</v>
      </c>
      <c r="N692" s="230">
        <v>168.8</v>
      </c>
      <c r="O692" s="188">
        <v>2.716021172119125</v>
      </c>
      <c r="P692" s="188">
        <v>965.4103692366558</v>
      </c>
      <c r="Q692" s="189">
        <v>162.9612703271475</v>
      </c>
    </row>
    <row r="693" spans="1:17" ht="11.25">
      <c r="A693" s="346"/>
      <c r="B693" s="185" t="s">
        <v>183</v>
      </c>
      <c r="C693" s="226" t="s">
        <v>191</v>
      </c>
      <c r="D693" s="227">
        <v>46</v>
      </c>
      <c r="E693" s="227" t="s">
        <v>27</v>
      </c>
      <c r="F693" s="186">
        <v>36.710003</v>
      </c>
      <c r="G693" s="186">
        <v>2.946372</v>
      </c>
      <c r="H693" s="186">
        <v>3.6</v>
      </c>
      <c r="I693" s="186">
        <v>30.163631</v>
      </c>
      <c r="J693" s="186">
        <v>1872.78</v>
      </c>
      <c r="K693" s="186">
        <v>30.16363</v>
      </c>
      <c r="L693" s="186">
        <v>1872.78</v>
      </c>
      <c r="M693" s="187">
        <v>0.016106339238992302</v>
      </c>
      <c r="N693" s="188">
        <v>248.3</v>
      </c>
      <c r="O693" s="188">
        <v>3.999204033041789</v>
      </c>
      <c r="P693" s="188">
        <v>966.3803543395381</v>
      </c>
      <c r="Q693" s="189">
        <v>239.95224198250733</v>
      </c>
    </row>
    <row r="694" spans="1:17" ht="11.25">
      <c r="A694" s="346"/>
      <c r="B694" s="185" t="s">
        <v>90</v>
      </c>
      <c r="C694" s="192" t="s">
        <v>578</v>
      </c>
      <c r="D694" s="27">
        <v>4</v>
      </c>
      <c r="E694" s="227" t="s">
        <v>47</v>
      </c>
      <c r="F694" s="228">
        <v>2.5667</v>
      </c>
      <c r="G694" s="186">
        <v>0.1637</v>
      </c>
      <c r="H694" s="186">
        <v>0</v>
      </c>
      <c r="I694" s="186">
        <v>2.403</v>
      </c>
      <c r="J694" s="186">
        <v>149.17</v>
      </c>
      <c r="K694" s="186">
        <v>2.403</v>
      </c>
      <c r="L694" s="186">
        <v>149.17</v>
      </c>
      <c r="M694" s="187">
        <v>0.01610913722598378</v>
      </c>
      <c r="N694" s="230">
        <v>168.8</v>
      </c>
      <c r="O694" s="188">
        <v>2.719222363746062</v>
      </c>
      <c r="P694" s="188">
        <v>966.5482335590267</v>
      </c>
      <c r="Q694" s="189">
        <v>163.15334182476371</v>
      </c>
    </row>
    <row r="695" spans="1:17" ht="11.25">
      <c r="A695" s="346"/>
      <c r="B695" s="185" t="s">
        <v>173</v>
      </c>
      <c r="C695" s="192" t="s">
        <v>155</v>
      </c>
      <c r="D695" s="27">
        <v>48</v>
      </c>
      <c r="E695" s="27">
        <v>1963</v>
      </c>
      <c r="F695" s="186">
        <v>37.906</v>
      </c>
      <c r="G695" s="186">
        <v>6.562383</v>
      </c>
      <c r="H695" s="186">
        <v>0.49</v>
      </c>
      <c r="I695" s="186">
        <v>30.85362</v>
      </c>
      <c r="J695" s="186">
        <v>1913.87</v>
      </c>
      <c r="K695" s="186">
        <v>30.85362</v>
      </c>
      <c r="L695" s="186">
        <v>1913.87</v>
      </c>
      <c r="M695" s="187">
        <v>0.016121063604111044</v>
      </c>
      <c r="N695" s="188">
        <v>266.28700000000003</v>
      </c>
      <c r="O695" s="188">
        <v>4.292829663947918</v>
      </c>
      <c r="P695" s="188">
        <v>967.2638162466627</v>
      </c>
      <c r="Q695" s="189">
        <v>257.5697798368751</v>
      </c>
    </row>
    <row r="696" spans="1:17" ht="11.25">
      <c r="A696" s="346"/>
      <c r="B696" s="185" t="s">
        <v>383</v>
      </c>
      <c r="C696" s="192" t="s">
        <v>396</v>
      </c>
      <c r="D696" s="27">
        <v>14</v>
      </c>
      <c r="E696" s="27">
        <v>1984</v>
      </c>
      <c r="F696" s="186">
        <v>14.772</v>
      </c>
      <c r="G696" s="186">
        <v>0.69745</v>
      </c>
      <c r="H696" s="186">
        <v>2.068</v>
      </c>
      <c r="I696" s="186">
        <v>12.00655</v>
      </c>
      <c r="J696" s="186">
        <v>744.57</v>
      </c>
      <c r="K696" s="186">
        <v>12.00655</v>
      </c>
      <c r="L696" s="186">
        <v>744.57</v>
      </c>
      <c r="M696" s="187">
        <v>0.016125481821722604</v>
      </c>
      <c r="N696" s="188">
        <v>294.191</v>
      </c>
      <c r="O696" s="188">
        <v>4.743971622614394</v>
      </c>
      <c r="P696" s="188">
        <v>967.5289093033563</v>
      </c>
      <c r="Q696" s="189">
        <v>284.6382973568637</v>
      </c>
    </row>
    <row r="697" spans="1:17" ht="11.25">
      <c r="A697" s="346"/>
      <c r="B697" s="185" t="s">
        <v>91</v>
      </c>
      <c r="C697" s="240" t="s">
        <v>607</v>
      </c>
      <c r="D697" s="241">
        <v>8</v>
      </c>
      <c r="E697" s="241">
        <v>1960</v>
      </c>
      <c r="F697" s="242">
        <v>7.875</v>
      </c>
      <c r="G697" s="242">
        <v>0.765</v>
      </c>
      <c r="H697" s="242">
        <v>1.12</v>
      </c>
      <c r="I697" s="242">
        <v>5.99</v>
      </c>
      <c r="J697" s="242">
        <v>371.41</v>
      </c>
      <c r="K697" s="242">
        <v>4.428814099999999</v>
      </c>
      <c r="L697" s="242">
        <v>274.57</v>
      </c>
      <c r="M697" s="243">
        <v>0.01613</v>
      </c>
      <c r="N697" s="244">
        <v>207.86</v>
      </c>
      <c r="O697" s="244">
        <v>3.3527818</v>
      </c>
      <c r="P697" s="244">
        <v>967.7999999999998</v>
      </c>
      <c r="Q697" s="245">
        <v>201.16690799999998</v>
      </c>
    </row>
    <row r="698" spans="1:17" ht="11.25">
      <c r="A698" s="346"/>
      <c r="B698" s="191" t="s">
        <v>841</v>
      </c>
      <c r="C698" s="198" t="s">
        <v>874</v>
      </c>
      <c r="D698" s="199">
        <v>6</v>
      </c>
      <c r="E698" s="231" t="s">
        <v>47</v>
      </c>
      <c r="F698" s="232">
        <v>6.65</v>
      </c>
      <c r="G698" s="233">
        <v>0.76</v>
      </c>
      <c r="H698" s="203">
        <v>0.96</v>
      </c>
      <c r="I698" s="233">
        <v>4.93</v>
      </c>
      <c r="J698" s="203">
        <v>305.61</v>
      </c>
      <c r="K698" s="233">
        <v>4.93</v>
      </c>
      <c r="L698" s="203">
        <v>305.61</v>
      </c>
      <c r="M698" s="187">
        <v>0.016131671084061383</v>
      </c>
      <c r="N698" s="234">
        <v>218.2</v>
      </c>
      <c r="O698" s="188">
        <v>3.5199306305421936</v>
      </c>
      <c r="P698" s="188">
        <v>967.900265043683</v>
      </c>
      <c r="Q698" s="189">
        <v>211.19583783253162</v>
      </c>
    </row>
    <row r="699" spans="1:17" ht="11.25">
      <c r="A699" s="346"/>
      <c r="B699" s="185" t="s">
        <v>90</v>
      </c>
      <c r="C699" s="192" t="s">
        <v>579</v>
      </c>
      <c r="D699" s="27">
        <v>16</v>
      </c>
      <c r="E699" s="227" t="s">
        <v>47</v>
      </c>
      <c r="F699" s="228">
        <v>12.4854</v>
      </c>
      <c r="G699" s="186">
        <v>1.2553</v>
      </c>
      <c r="H699" s="186">
        <v>0</v>
      </c>
      <c r="I699" s="186">
        <v>11.2301</v>
      </c>
      <c r="J699" s="186">
        <v>696.15</v>
      </c>
      <c r="K699" s="186">
        <v>11.2301</v>
      </c>
      <c r="L699" s="186">
        <v>696.15</v>
      </c>
      <c r="M699" s="187">
        <v>0.016131724484665662</v>
      </c>
      <c r="N699" s="230">
        <v>168.8</v>
      </c>
      <c r="O699" s="188">
        <v>2.723035093011564</v>
      </c>
      <c r="P699" s="188">
        <v>967.9034690799398</v>
      </c>
      <c r="Q699" s="189">
        <v>163.38210558069383</v>
      </c>
    </row>
    <row r="700" spans="1:17" ht="11.25">
      <c r="A700" s="346"/>
      <c r="B700" s="191" t="s">
        <v>826</v>
      </c>
      <c r="C700" s="192" t="s">
        <v>808</v>
      </c>
      <c r="D700" s="27">
        <v>55</v>
      </c>
      <c r="E700" s="27">
        <v>1966</v>
      </c>
      <c r="F700" s="186">
        <v>41.674</v>
      </c>
      <c r="G700" s="186">
        <v>0</v>
      </c>
      <c r="H700" s="186">
        <v>0</v>
      </c>
      <c r="I700" s="186">
        <v>41.674</v>
      </c>
      <c r="J700" s="186">
        <v>2582.66</v>
      </c>
      <c r="K700" s="186">
        <v>41.674</v>
      </c>
      <c r="L700" s="186">
        <v>2582.7</v>
      </c>
      <c r="M700" s="187">
        <v>0.016135826847872382</v>
      </c>
      <c r="N700" s="188">
        <v>299.8</v>
      </c>
      <c r="O700" s="188">
        <v>4.837520888992141</v>
      </c>
      <c r="P700" s="188">
        <v>968.1496108723429</v>
      </c>
      <c r="Q700" s="189">
        <v>290.2512533395284</v>
      </c>
    </row>
    <row r="701" spans="1:17" ht="11.25">
      <c r="A701" s="346"/>
      <c r="B701" s="191" t="s">
        <v>999</v>
      </c>
      <c r="C701" s="192" t="s">
        <v>1029</v>
      </c>
      <c r="D701" s="27">
        <v>40</v>
      </c>
      <c r="E701" s="27" t="s">
        <v>47</v>
      </c>
      <c r="F701" s="186">
        <f>G701+H701+I701</f>
        <v>46.547995</v>
      </c>
      <c r="G701" s="186">
        <v>3.0477600000000002</v>
      </c>
      <c r="H701" s="186">
        <v>6.4</v>
      </c>
      <c r="I701" s="186">
        <v>37.100235</v>
      </c>
      <c r="J701" s="186">
        <v>2298.36</v>
      </c>
      <c r="K701" s="186">
        <v>37.100235</v>
      </c>
      <c r="L701" s="186">
        <v>2298.36</v>
      </c>
      <c r="M701" s="187">
        <f>K701/L701</f>
        <v>0.01614204693781653</v>
      </c>
      <c r="N701" s="188">
        <v>233.8</v>
      </c>
      <c r="O701" s="188">
        <f>M701*N701</f>
        <v>3.7740105740615046</v>
      </c>
      <c r="P701" s="188">
        <f>M701*60*1000</f>
        <v>968.5228162689917</v>
      </c>
      <c r="Q701" s="189">
        <f>P701*N701/1000</f>
        <v>226.44063444369027</v>
      </c>
    </row>
    <row r="702" spans="1:17" ht="11.25">
      <c r="A702" s="346"/>
      <c r="B702" s="185" t="s">
        <v>331</v>
      </c>
      <c r="C702" s="220" t="s">
        <v>324</v>
      </c>
      <c r="D702" s="221">
        <v>24</v>
      </c>
      <c r="E702" s="221">
        <v>1962</v>
      </c>
      <c r="F702" s="222">
        <v>19.689</v>
      </c>
      <c r="G702" s="222">
        <v>1.777146</v>
      </c>
      <c r="H702" s="222">
        <v>0</v>
      </c>
      <c r="I702" s="222">
        <v>17.911855</v>
      </c>
      <c r="J702" s="222">
        <v>1108.08</v>
      </c>
      <c r="K702" s="222">
        <v>17.911855</v>
      </c>
      <c r="L702" s="222">
        <v>1108.08</v>
      </c>
      <c r="M702" s="223">
        <v>0.01616476698433326</v>
      </c>
      <c r="N702" s="224">
        <v>294.95400000000006</v>
      </c>
      <c r="O702" s="224">
        <v>4.767862681097034</v>
      </c>
      <c r="P702" s="224">
        <v>969.8860190599958</v>
      </c>
      <c r="Q702" s="225">
        <v>286.071760865822</v>
      </c>
    </row>
    <row r="703" spans="1:17" ht="11.25">
      <c r="A703" s="346"/>
      <c r="B703" s="185" t="s">
        <v>91</v>
      </c>
      <c r="C703" s="240" t="s">
        <v>602</v>
      </c>
      <c r="D703" s="241">
        <v>36</v>
      </c>
      <c r="E703" s="241"/>
      <c r="F703" s="242">
        <v>33</v>
      </c>
      <c r="G703" s="242">
        <v>2.703</v>
      </c>
      <c r="H703" s="242">
        <v>5.76</v>
      </c>
      <c r="I703" s="242">
        <v>24.537</v>
      </c>
      <c r="J703" s="242">
        <v>1516.15</v>
      </c>
      <c r="K703" s="242">
        <v>23.769714399999998</v>
      </c>
      <c r="L703" s="242">
        <v>1469.08</v>
      </c>
      <c r="M703" s="243">
        <v>0.01618</v>
      </c>
      <c r="N703" s="244">
        <v>207.86</v>
      </c>
      <c r="O703" s="244">
        <v>3.3631748000000004</v>
      </c>
      <c r="P703" s="244">
        <v>970.8</v>
      </c>
      <c r="Q703" s="245">
        <v>201.790488</v>
      </c>
    </row>
    <row r="704" spans="1:17" ht="11.25">
      <c r="A704" s="346"/>
      <c r="B704" s="185" t="s">
        <v>41</v>
      </c>
      <c r="C704" s="190" t="s">
        <v>37</v>
      </c>
      <c r="D704" s="27">
        <v>20</v>
      </c>
      <c r="E704" s="27" t="s">
        <v>643</v>
      </c>
      <c r="F704" s="186">
        <v>21.950000000000003</v>
      </c>
      <c r="G704" s="186">
        <v>1.569</v>
      </c>
      <c r="H704" s="186">
        <v>3.2</v>
      </c>
      <c r="I704" s="186">
        <v>17.181</v>
      </c>
      <c r="J704" s="186"/>
      <c r="K704" s="186">
        <v>17.181</v>
      </c>
      <c r="L704" s="186">
        <v>1061.52</v>
      </c>
      <c r="M704" s="187">
        <v>0.01618528148315623</v>
      </c>
      <c r="N704" s="188">
        <v>231.73</v>
      </c>
      <c r="O704" s="188">
        <v>3.750615278091793</v>
      </c>
      <c r="P704" s="188">
        <v>971.1168889893737</v>
      </c>
      <c r="Q704" s="189">
        <v>225.03691668550755</v>
      </c>
    </row>
    <row r="705" spans="1:17" ht="11.25">
      <c r="A705" s="346"/>
      <c r="B705" s="185" t="s">
        <v>173</v>
      </c>
      <c r="C705" s="192" t="s">
        <v>156</v>
      </c>
      <c r="D705" s="27">
        <v>87</v>
      </c>
      <c r="E705" s="27">
        <v>1983</v>
      </c>
      <c r="F705" s="186">
        <v>78.11</v>
      </c>
      <c r="G705" s="186">
        <v>9.211488</v>
      </c>
      <c r="H705" s="186">
        <v>14.08</v>
      </c>
      <c r="I705" s="186">
        <v>54.818511</v>
      </c>
      <c r="J705" s="186">
        <v>3382.64</v>
      </c>
      <c r="K705" s="186">
        <v>54.818511</v>
      </c>
      <c r="L705" s="186">
        <v>3382.64</v>
      </c>
      <c r="M705" s="187">
        <v>0.016205836565522786</v>
      </c>
      <c r="N705" s="188">
        <v>266.28700000000003</v>
      </c>
      <c r="O705" s="188">
        <v>4.315403601523367</v>
      </c>
      <c r="P705" s="188">
        <v>972.3501939313671</v>
      </c>
      <c r="Q705" s="189">
        <v>258.924216091402</v>
      </c>
    </row>
    <row r="706" spans="1:17" ht="11.25">
      <c r="A706" s="346"/>
      <c r="B706" s="185" t="s">
        <v>91</v>
      </c>
      <c r="C706" s="198" t="s">
        <v>609</v>
      </c>
      <c r="D706" s="199">
        <v>10</v>
      </c>
      <c r="E706" s="246">
        <v>1945</v>
      </c>
      <c r="F706" s="203">
        <v>4.813</v>
      </c>
      <c r="G706" s="203">
        <v>0.734</v>
      </c>
      <c r="H706" s="203"/>
      <c r="I706" s="203">
        <v>4.079</v>
      </c>
      <c r="J706" s="203">
        <v>251.68</v>
      </c>
      <c r="K706" s="203">
        <v>4.079</v>
      </c>
      <c r="L706" s="203">
        <v>251.68</v>
      </c>
      <c r="M706" s="247">
        <v>0.016207088366179272</v>
      </c>
      <c r="N706" s="248">
        <v>207.86</v>
      </c>
      <c r="O706" s="248">
        <v>3.3688053877940236</v>
      </c>
      <c r="P706" s="248">
        <v>972.4253019707564</v>
      </c>
      <c r="Q706" s="249">
        <v>202.12832326764143</v>
      </c>
    </row>
    <row r="707" spans="1:17" ht="11.25">
      <c r="A707" s="346"/>
      <c r="B707" s="191" t="s">
        <v>999</v>
      </c>
      <c r="C707" s="192" t="s">
        <v>1030</v>
      </c>
      <c r="D707" s="27">
        <v>94</v>
      </c>
      <c r="E707" s="27" t="s">
        <v>47</v>
      </c>
      <c r="F707" s="186">
        <f>G707+H707+I707</f>
        <v>57.751</v>
      </c>
      <c r="G707" s="186">
        <v>3.6210000000000004</v>
      </c>
      <c r="H707" s="186">
        <v>0.8300000000000001</v>
      </c>
      <c r="I707" s="186">
        <v>53.3</v>
      </c>
      <c r="J707" s="186">
        <v>3285.65</v>
      </c>
      <c r="K707" s="186">
        <v>53.3</v>
      </c>
      <c r="L707" s="186">
        <v>3285.65</v>
      </c>
      <c r="M707" s="187">
        <f>K707/L707</f>
        <v>0.016222056518497098</v>
      </c>
      <c r="N707" s="188">
        <v>233.8</v>
      </c>
      <c r="O707" s="188">
        <f>M707*N707</f>
        <v>3.792716814024622</v>
      </c>
      <c r="P707" s="188">
        <f>M707*60*1000</f>
        <v>973.3233911098259</v>
      </c>
      <c r="Q707" s="189">
        <f>P707*N707/1000</f>
        <v>227.5630088414773</v>
      </c>
    </row>
    <row r="708" spans="1:17" ht="11.25">
      <c r="A708" s="346"/>
      <c r="B708" s="191" t="s">
        <v>826</v>
      </c>
      <c r="C708" s="192" t="s">
        <v>815</v>
      </c>
      <c r="D708" s="27">
        <v>8</v>
      </c>
      <c r="E708" s="27">
        <v>1970</v>
      </c>
      <c r="F708" s="186">
        <v>6.698</v>
      </c>
      <c r="G708" s="186">
        <v>0</v>
      </c>
      <c r="H708" s="186">
        <v>0</v>
      </c>
      <c r="I708" s="186">
        <v>6.698</v>
      </c>
      <c r="J708" s="186">
        <v>412.7</v>
      </c>
      <c r="K708" s="186">
        <v>6.698</v>
      </c>
      <c r="L708" s="186">
        <v>412.7</v>
      </c>
      <c r="M708" s="187">
        <v>0.016229706808819966</v>
      </c>
      <c r="N708" s="188">
        <v>299.8</v>
      </c>
      <c r="O708" s="188">
        <v>4.865666101284226</v>
      </c>
      <c r="P708" s="188">
        <v>973.7824085291979</v>
      </c>
      <c r="Q708" s="189">
        <v>291.93996607705355</v>
      </c>
    </row>
    <row r="709" spans="1:17" ht="11.25">
      <c r="A709" s="346"/>
      <c r="B709" s="185" t="s">
        <v>383</v>
      </c>
      <c r="C709" s="192" t="s">
        <v>397</v>
      </c>
      <c r="D709" s="27">
        <v>14</v>
      </c>
      <c r="E709" s="27">
        <v>1983</v>
      </c>
      <c r="F709" s="186">
        <v>15.818</v>
      </c>
      <c r="G709" s="186">
        <v>0.9657</v>
      </c>
      <c r="H709" s="186">
        <v>2.08</v>
      </c>
      <c r="I709" s="186">
        <v>12.772299</v>
      </c>
      <c r="J709" s="186">
        <v>786.5</v>
      </c>
      <c r="K709" s="186">
        <v>12.772299</v>
      </c>
      <c r="L709" s="186">
        <v>786.5</v>
      </c>
      <c r="M709" s="187">
        <v>0.016239413858868405</v>
      </c>
      <c r="N709" s="188">
        <v>294.191</v>
      </c>
      <c r="O709" s="188">
        <v>4.777489402554354</v>
      </c>
      <c r="P709" s="188">
        <v>974.3648315321043</v>
      </c>
      <c r="Q709" s="189">
        <v>286.6493641532613</v>
      </c>
    </row>
    <row r="710" spans="1:17" ht="11.25">
      <c r="A710" s="346"/>
      <c r="B710" s="185" t="s">
        <v>89</v>
      </c>
      <c r="C710" s="226" t="s">
        <v>84</v>
      </c>
      <c r="D710" s="227">
        <v>28</v>
      </c>
      <c r="E710" s="227">
        <v>1969</v>
      </c>
      <c r="F710" s="228">
        <v>17.8</v>
      </c>
      <c r="G710" s="228">
        <v>2.6</v>
      </c>
      <c r="H710" s="228">
        <v>0.3</v>
      </c>
      <c r="I710" s="228">
        <v>14.9</v>
      </c>
      <c r="J710" s="228">
        <v>917.1</v>
      </c>
      <c r="K710" s="228">
        <v>14.9</v>
      </c>
      <c r="L710" s="228">
        <v>917.1</v>
      </c>
      <c r="M710" s="229">
        <v>0.01624686511830771</v>
      </c>
      <c r="N710" s="230">
        <v>223.8</v>
      </c>
      <c r="O710" s="230">
        <v>3.6360484134772655</v>
      </c>
      <c r="P710" s="230">
        <v>974.8119070984627</v>
      </c>
      <c r="Q710" s="189">
        <v>218.16290480863591</v>
      </c>
    </row>
    <row r="711" spans="1:17" ht="11.25">
      <c r="A711" s="346"/>
      <c r="B711" s="191" t="s">
        <v>760</v>
      </c>
      <c r="C711" s="192" t="s">
        <v>750</v>
      </c>
      <c r="D711" s="27">
        <v>20</v>
      </c>
      <c r="E711" s="27" t="s">
        <v>47</v>
      </c>
      <c r="F711" s="186">
        <v>21.826999999999998</v>
      </c>
      <c r="G711" s="186">
        <v>1.576</v>
      </c>
      <c r="H711" s="186">
        <v>3.2</v>
      </c>
      <c r="I711" s="186">
        <v>17.051</v>
      </c>
      <c r="J711" s="186">
        <v>1049.01</v>
      </c>
      <c r="K711" s="186">
        <v>17.051</v>
      </c>
      <c r="L711" s="186">
        <v>1049.01</v>
      </c>
      <c r="M711" s="187">
        <v>0.01625437317089446</v>
      </c>
      <c r="N711" s="188">
        <v>330.16</v>
      </c>
      <c r="O711" s="188">
        <v>5.366543846102515</v>
      </c>
      <c r="P711" s="188">
        <v>975.2623902536677</v>
      </c>
      <c r="Q711" s="189">
        <v>321.99263076615097</v>
      </c>
    </row>
    <row r="712" spans="1:17" ht="11.25">
      <c r="A712" s="346"/>
      <c r="B712" s="191" t="s">
        <v>999</v>
      </c>
      <c r="C712" s="192" t="s">
        <v>1031</v>
      </c>
      <c r="D712" s="27">
        <v>12</v>
      </c>
      <c r="E712" s="27" t="s">
        <v>47</v>
      </c>
      <c r="F712" s="186">
        <f>G712+H712+I712</f>
        <v>10.100002</v>
      </c>
      <c r="G712" s="186">
        <v>0.204</v>
      </c>
      <c r="H712" s="186">
        <v>0.12</v>
      </c>
      <c r="I712" s="186">
        <v>9.776002</v>
      </c>
      <c r="J712" s="186">
        <v>600.89</v>
      </c>
      <c r="K712" s="186">
        <v>9.776002</v>
      </c>
      <c r="L712" s="186">
        <v>600.89</v>
      </c>
      <c r="M712" s="187">
        <f>K712/L712</f>
        <v>0.016269204014045833</v>
      </c>
      <c r="N712" s="188">
        <v>233.8</v>
      </c>
      <c r="O712" s="188">
        <f>M712*N712</f>
        <v>3.803739898483916</v>
      </c>
      <c r="P712" s="188">
        <f>M712*60*1000</f>
        <v>976.15224084275</v>
      </c>
      <c r="Q712" s="189">
        <f>P712*N712/1000</f>
        <v>228.22439390903497</v>
      </c>
    </row>
    <row r="713" spans="1:17" ht="11.25">
      <c r="A713" s="346"/>
      <c r="B713" s="185" t="s">
        <v>301</v>
      </c>
      <c r="C713" s="214" t="s">
        <v>296</v>
      </c>
      <c r="D713" s="215">
        <v>13</v>
      </c>
      <c r="E713" s="215">
        <v>1900</v>
      </c>
      <c r="F713" s="216">
        <v>10.547</v>
      </c>
      <c r="G713" s="216">
        <v>0.714</v>
      </c>
      <c r="H713" s="216">
        <v>1.92</v>
      </c>
      <c r="I713" s="216">
        <v>7.912999</v>
      </c>
      <c r="J713" s="216">
        <v>485.29</v>
      </c>
      <c r="K713" s="216">
        <v>7.912999</v>
      </c>
      <c r="L713" s="216">
        <v>485.29</v>
      </c>
      <c r="M713" s="217">
        <v>0.016305712048465867</v>
      </c>
      <c r="N713" s="218">
        <v>291.357</v>
      </c>
      <c r="O713" s="218">
        <v>4.75078334530487</v>
      </c>
      <c r="P713" s="218">
        <v>978.342722907952</v>
      </c>
      <c r="Q713" s="219">
        <v>285.0470007182922</v>
      </c>
    </row>
    <row r="714" spans="1:17" ht="11.25">
      <c r="A714" s="346"/>
      <c r="B714" s="185" t="s">
        <v>91</v>
      </c>
      <c r="C714" s="240" t="s">
        <v>608</v>
      </c>
      <c r="D714" s="241">
        <v>12</v>
      </c>
      <c r="E714" s="241">
        <v>1949</v>
      </c>
      <c r="F714" s="242">
        <v>12.501000000000001</v>
      </c>
      <c r="G714" s="242">
        <v>1.62</v>
      </c>
      <c r="H714" s="242">
        <v>1.84</v>
      </c>
      <c r="I714" s="242">
        <v>9.041</v>
      </c>
      <c r="J714" s="242">
        <v>554.28</v>
      </c>
      <c r="K714" s="242">
        <v>9.041</v>
      </c>
      <c r="L714" s="242">
        <v>554.28</v>
      </c>
      <c r="M714" s="243">
        <v>0.016311250631449812</v>
      </c>
      <c r="N714" s="244">
        <v>207.86</v>
      </c>
      <c r="O714" s="244">
        <v>3.390456556253158</v>
      </c>
      <c r="P714" s="244">
        <v>978.6750378869888</v>
      </c>
      <c r="Q714" s="245">
        <v>203.4273933751895</v>
      </c>
    </row>
    <row r="715" spans="1:17" ht="11.25">
      <c r="A715" s="346"/>
      <c r="B715" s="191" t="s">
        <v>923</v>
      </c>
      <c r="C715" s="192" t="s">
        <v>934</v>
      </c>
      <c r="D715" s="27">
        <v>12</v>
      </c>
      <c r="E715" s="27">
        <v>1963</v>
      </c>
      <c r="F715" s="186">
        <v>10.756</v>
      </c>
      <c r="G715" s="186">
        <v>0.741</v>
      </c>
      <c r="H715" s="186">
        <v>1.92</v>
      </c>
      <c r="I715" s="186">
        <v>8.094</v>
      </c>
      <c r="J715" s="186">
        <v>495.63</v>
      </c>
      <c r="K715" s="186">
        <v>8.094</v>
      </c>
      <c r="L715" s="186">
        <v>495.63</v>
      </c>
      <c r="M715" s="187">
        <f>K715/L715</f>
        <v>0.01633073058531566</v>
      </c>
      <c r="N715" s="188">
        <v>308.8</v>
      </c>
      <c r="O715" s="188">
        <f>M715*N715</f>
        <v>5.042929604745476</v>
      </c>
      <c r="P715" s="188">
        <f>M715*60*1000</f>
        <v>979.8438351189395</v>
      </c>
      <c r="Q715" s="189">
        <f>P715*N715/1000</f>
        <v>302.57577628472853</v>
      </c>
    </row>
    <row r="716" spans="1:17" ht="11.25">
      <c r="A716" s="346"/>
      <c r="B716" s="191" t="s">
        <v>980</v>
      </c>
      <c r="C716" s="192" t="s">
        <v>965</v>
      </c>
      <c r="D716" s="27">
        <v>12</v>
      </c>
      <c r="E716" s="27">
        <v>1960</v>
      </c>
      <c r="F716" s="186">
        <v>12.181</v>
      </c>
      <c r="G716" s="186">
        <v>1.142</v>
      </c>
      <c r="H716" s="186">
        <v>1.92</v>
      </c>
      <c r="I716" s="186">
        <v>9.119</v>
      </c>
      <c r="J716" s="186">
        <v>557.91</v>
      </c>
      <c r="K716" s="186">
        <v>6.904</v>
      </c>
      <c r="L716" s="186">
        <v>422.39</v>
      </c>
      <c r="M716" s="187">
        <f>K716/L716</f>
        <v>0.016345083927176308</v>
      </c>
      <c r="N716" s="188">
        <v>278.495</v>
      </c>
      <c r="O716" s="188">
        <f>M716*N716</f>
        <v>4.552024148298966</v>
      </c>
      <c r="P716" s="188">
        <f>M716*60*1000</f>
        <v>980.7050356305784</v>
      </c>
      <c r="Q716" s="189">
        <f>P716*N716/1000</f>
        <v>273.12144889793797</v>
      </c>
    </row>
    <row r="717" spans="1:17" ht="11.25">
      <c r="A717" s="346"/>
      <c r="B717" s="185" t="s">
        <v>365</v>
      </c>
      <c r="C717" s="192" t="s">
        <v>357</v>
      </c>
      <c r="D717" s="27">
        <v>8</v>
      </c>
      <c r="E717" s="27">
        <v>1966</v>
      </c>
      <c r="F717" s="186">
        <v>6.441</v>
      </c>
      <c r="G717" s="186">
        <v>0</v>
      </c>
      <c r="H717" s="186">
        <v>0</v>
      </c>
      <c r="I717" s="186">
        <v>6.441</v>
      </c>
      <c r="J717" s="186">
        <v>393.89</v>
      </c>
      <c r="K717" s="186">
        <v>6.441</v>
      </c>
      <c r="L717" s="186">
        <v>393.89</v>
      </c>
      <c r="M717" s="187">
        <v>0.016352281093706365</v>
      </c>
      <c r="N717" s="188">
        <v>258.4</v>
      </c>
      <c r="O717" s="188">
        <v>4.225429434613725</v>
      </c>
      <c r="P717" s="188">
        <v>981.136865622382</v>
      </c>
      <c r="Q717" s="189">
        <v>253.52576607682346</v>
      </c>
    </row>
    <row r="718" spans="1:17" ht="11.25">
      <c r="A718" s="346"/>
      <c r="B718" s="185" t="s">
        <v>490</v>
      </c>
      <c r="C718" s="192" t="s">
        <v>480</v>
      </c>
      <c r="D718" s="27">
        <v>85</v>
      </c>
      <c r="E718" s="27">
        <v>1970</v>
      </c>
      <c r="F718" s="186">
        <v>83.21</v>
      </c>
      <c r="G718" s="186">
        <v>6.8004</v>
      </c>
      <c r="H718" s="186">
        <v>13.6</v>
      </c>
      <c r="I718" s="186">
        <v>62.8096</v>
      </c>
      <c r="J718" s="186">
        <v>3839.76</v>
      </c>
      <c r="K718" s="186">
        <v>62.8096</v>
      </c>
      <c r="L718" s="186">
        <v>3839.76</v>
      </c>
      <c r="M718" s="187">
        <v>0.016357689022230556</v>
      </c>
      <c r="N718" s="188">
        <v>205.138</v>
      </c>
      <c r="O718" s="188">
        <v>3.3555836106423316</v>
      </c>
      <c r="P718" s="188">
        <v>981.4613413338334</v>
      </c>
      <c r="Q718" s="189">
        <v>201.33501663853988</v>
      </c>
    </row>
    <row r="719" spans="1:17" ht="11.25">
      <c r="A719" s="346"/>
      <c r="B719" s="185" t="s">
        <v>116</v>
      </c>
      <c r="C719" s="192" t="s">
        <v>508</v>
      </c>
      <c r="D719" s="27">
        <v>12</v>
      </c>
      <c r="E719" s="27">
        <v>1958</v>
      </c>
      <c r="F719" s="186">
        <v>13.270001</v>
      </c>
      <c r="G719" s="186">
        <v>0.92378</v>
      </c>
      <c r="H719" s="186">
        <v>1.853</v>
      </c>
      <c r="I719" s="186">
        <v>10.493221</v>
      </c>
      <c r="J719" s="186">
        <v>641.11</v>
      </c>
      <c r="K719" s="186">
        <v>10.493221</v>
      </c>
      <c r="L719" s="186">
        <v>641.11</v>
      </c>
      <c r="M719" s="187">
        <v>0.016367270827159146</v>
      </c>
      <c r="N719" s="188">
        <v>207.536</v>
      </c>
      <c r="O719" s="188">
        <v>3.3967979183853005</v>
      </c>
      <c r="P719" s="188">
        <v>982.0362496295488</v>
      </c>
      <c r="Q719" s="189">
        <v>203.80787510311805</v>
      </c>
    </row>
    <row r="720" spans="1:17" ht="11.25">
      <c r="A720" s="346"/>
      <c r="B720" s="191" t="s">
        <v>827</v>
      </c>
      <c r="C720" s="192" t="s">
        <v>837</v>
      </c>
      <c r="D720" s="27">
        <v>30</v>
      </c>
      <c r="E720" s="27">
        <v>1990</v>
      </c>
      <c r="F720" s="186">
        <v>39.7</v>
      </c>
      <c r="G720" s="186">
        <v>2.2</v>
      </c>
      <c r="H720" s="186">
        <v>4.6</v>
      </c>
      <c r="I720" s="186">
        <v>32.7</v>
      </c>
      <c r="J720" s="186">
        <v>1996.3</v>
      </c>
      <c r="K720" s="186">
        <v>32.7</v>
      </c>
      <c r="L720" s="186">
        <v>1996.3</v>
      </c>
      <c r="M720" s="187">
        <v>0.01638</v>
      </c>
      <c r="N720" s="188">
        <v>204.26</v>
      </c>
      <c r="O720" s="188">
        <v>3.35</v>
      </c>
      <c r="P720" s="188">
        <v>982.82</v>
      </c>
      <c r="Q720" s="189">
        <v>200.75</v>
      </c>
    </row>
    <row r="721" spans="1:17" ht="11.25">
      <c r="A721" s="346"/>
      <c r="B721" s="185" t="s">
        <v>490</v>
      </c>
      <c r="C721" s="192" t="s">
        <v>454</v>
      </c>
      <c r="D721" s="27">
        <v>45</v>
      </c>
      <c r="E721" s="27">
        <v>1992</v>
      </c>
      <c r="F721" s="186">
        <v>58.39</v>
      </c>
      <c r="G721" s="186">
        <v>4.505265</v>
      </c>
      <c r="H721" s="186">
        <v>7.2</v>
      </c>
      <c r="I721" s="186">
        <v>46.68474</v>
      </c>
      <c r="J721" s="186">
        <v>2843.99</v>
      </c>
      <c r="K721" s="186">
        <v>46.68474</v>
      </c>
      <c r="L721" s="186">
        <v>2843.99</v>
      </c>
      <c r="M721" s="187">
        <v>0.016415226495170517</v>
      </c>
      <c r="N721" s="188">
        <v>205.138</v>
      </c>
      <c r="O721" s="188">
        <v>3.3673867327662896</v>
      </c>
      <c r="P721" s="188">
        <v>984.913589710231</v>
      </c>
      <c r="Q721" s="189">
        <v>202.04320396597737</v>
      </c>
    </row>
    <row r="722" spans="1:17" ht="11.25">
      <c r="A722" s="346"/>
      <c r="B722" s="185" t="s">
        <v>109</v>
      </c>
      <c r="C722" s="192" t="s">
        <v>247</v>
      </c>
      <c r="D722" s="27">
        <v>150</v>
      </c>
      <c r="E722" s="27">
        <v>1987</v>
      </c>
      <c r="F722" s="186">
        <v>70.579</v>
      </c>
      <c r="G722" s="186">
        <v>0</v>
      </c>
      <c r="H722" s="186">
        <v>0</v>
      </c>
      <c r="I722" s="186">
        <v>70.579</v>
      </c>
      <c r="J722" s="186">
        <v>4299.06</v>
      </c>
      <c r="K722" s="186">
        <v>70.579</v>
      </c>
      <c r="L722" s="186">
        <v>4299.06</v>
      </c>
      <c r="M722" s="187">
        <v>0.016417309830521087</v>
      </c>
      <c r="N722" s="188">
        <v>239.364</v>
      </c>
      <c r="O722" s="188">
        <v>3.9297129502728496</v>
      </c>
      <c r="P722" s="188">
        <v>985.0385898312652</v>
      </c>
      <c r="Q722" s="189">
        <v>235.78277701637097</v>
      </c>
    </row>
    <row r="723" spans="1:17" ht="11.25">
      <c r="A723" s="346"/>
      <c r="B723" s="185" t="s">
        <v>116</v>
      </c>
      <c r="C723" s="192" t="s">
        <v>509</v>
      </c>
      <c r="D723" s="27">
        <v>9</v>
      </c>
      <c r="E723" s="27">
        <v>1959</v>
      </c>
      <c r="F723" s="186">
        <v>5.908</v>
      </c>
      <c r="G723" s="186">
        <v>0</v>
      </c>
      <c r="H723" s="186">
        <v>0</v>
      </c>
      <c r="I723" s="186">
        <v>5.908</v>
      </c>
      <c r="J723" s="186">
        <v>359.86</v>
      </c>
      <c r="K723" s="186">
        <v>5.908</v>
      </c>
      <c r="L723" s="186">
        <v>359.86</v>
      </c>
      <c r="M723" s="187">
        <v>0.016417495692769412</v>
      </c>
      <c r="N723" s="188">
        <v>207.536</v>
      </c>
      <c r="O723" s="188">
        <v>3.4072213860945926</v>
      </c>
      <c r="P723" s="188">
        <v>985.0497415661648</v>
      </c>
      <c r="Q723" s="189">
        <v>204.4332831656756</v>
      </c>
    </row>
    <row r="724" spans="1:17" ht="11.25">
      <c r="A724" s="346"/>
      <c r="B724" s="191" t="s">
        <v>760</v>
      </c>
      <c r="C724" s="192" t="s">
        <v>751</v>
      </c>
      <c r="D724" s="27">
        <v>12</v>
      </c>
      <c r="E724" s="27" t="s">
        <v>47</v>
      </c>
      <c r="F724" s="186">
        <v>11.57</v>
      </c>
      <c r="G724" s="186">
        <v>0.686</v>
      </c>
      <c r="H724" s="186">
        <v>1.76</v>
      </c>
      <c r="I724" s="186">
        <v>9.124</v>
      </c>
      <c r="J724" s="186">
        <v>555.41</v>
      </c>
      <c r="K724" s="186">
        <v>8.273</v>
      </c>
      <c r="L724" s="186">
        <v>503.56</v>
      </c>
      <c r="M724" s="187">
        <v>0.016429025339582175</v>
      </c>
      <c r="N724" s="188">
        <v>330.16</v>
      </c>
      <c r="O724" s="188">
        <v>5.424207006116451</v>
      </c>
      <c r="P724" s="188">
        <v>985.7415203749305</v>
      </c>
      <c r="Q724" s="189">
        <v>325.45242036698704</v>
      </c>
    </row>
    <row r="725" spans="1:17" ht="11.25">
      <c r="A725" s="346"/>
      <c r="B725" s="191" t="s">
        <v>826</v>
      </c>
      <c r="C725" s="192" t="s">
        <v>806</v>
      </c>
      <c r="D725" s="27">
        <v>17</v>
      </c>
      <c r="E725" s="27">
        <v>1975</v>
      </c>
      <c r="F725" s="186">
        <v>21.62</v>
      </c>
      <c r="G725" s="186">
        <v>0</v>
      </c>
      <c r="H725" s="186">
        <v>0</v>
      </c>
      <c r="I725" s="186">
        <v>21.62</v>
      </c>
      <c r="J725" s="186">
        <v>1315.92</v>
      </c>
      <c r="K725" s="186">
        <v>21.62</v>
      </c>
      <c r="L725" s="186">
        <v>1315.9</v>
      </c>
      <c r="M725" s="187">
        <v>0.01642981989512881</v>
      </c>
      <c r="N725" s="188">
        <v>299.8</v>
      </c>
      <c r="O725" s="188">
        <v>4.925660004559617</v>
      </c>
      <c r="P725" s="188">
        <v>985.7891937077286</v>
      </c>
      <c r="Q725" s="189">
        <v>295.53960027357704</v>
      </c>
    </row>
    <row r="726" spans="1:17" ht="11.25">
      <c r="A726" s="346"/>
      <c r="B726" s="185" t="s">
        <v>301</v>
      </c>
      <c r="C726" s="214" t="s">
        <v>297</v>
      </c>
      <c r="D726" s="215">
        <v>12</v>
      </c>
      <c r="E726" s="215">
        <v>1988</v>
      </c>
      <c r="F726" s="216">
        <v>12.786</v>
      </c>
      <c r="G726" s="216">
        <v>0.867</v>
      </c>
      <c r="H726" s="216">
        <v>1.92</v>
      </c>
      <c r="I726" s="216">
        <v>9.999</v>
      </c>
      <c r="J726" s="216">
        <v>608.15</v>
      </c>
      <c r="K726" s="216">
        <v>9.999</v>
      </c>
      <c r="L726" s="216">
        <v>608.15</v>
      </c>
      <c r="M726" s="217">
        <v>0.016441667351804655</v>
      </c>
      <c r="N726" s="218">
        <v>291.357</v>
      </c>
      <c r="O726" s="218">
        <v>4.790394874619749</v>
      </c>
      <c r="P726" s="218">
        <v>986.5000411082792</v>
      </c>
      <c r="Q726" s="219">
        <v>287.42369247718494</v>
      </c>
    </row>
    <row r="727" spans="1:17" ht="11.25">
      <c r="A727" s="346"/>
      <c r="B727" s="191" t="s">
        <v>760</v>
      </c>
      <c r="C727" s="192" t="s">
        <v>752</v>
      </c>
      <c r="D727" s="27">
        <v>45</v>
      </c>
      <c r="E727" s="27" t="s">
        <v>47</v>
      </c>
      <c r="F727" s="186">
        <v>41.525999999999996</v>
      </c>
      <c r="G727" s="186">
        <v>3.024</v>
      </c>
      <c r="H727" s="186">
        <v>7.2</v>
      </c>
      <c r="I727" s="186">
        <v>31.302</v>
      </c>
      <c r="J727" s="186">
        <v>1903.57</v>
      </c>
      <c r="K727" s="186">
        <v>31.302</v>
      </c>
      <c r="L727" s="186">
        <v>1903.57</v>
      </c>
      <c r="M727" s="187">
        <v>0.016443839732712746</v>
      </c>
      <c r="N727" s="188">
        <v>330.16</v>
      </c>
      <c r="O727" s="188">
        <v>5.429098126152441</v>
      </c>
      <c r="P727" s="188">
        <v>986.6303839627648</v>
      </c>
      <c r="Q727" s="189">
        <v>325.7458875691465</v>
      </c>
    </row>
    <row r="728" spans="1:17" ht="11.25">
      <c r="A728" s="346"/>
      <c r="B728" s="191" t="s">
        <v>719</v>
      </c>
      <c r="C728" s="192" t="s">
        <v>710</v>
      </c>
      <c r="D728" s="27">
        <v>42</v>
      </c>
      <c r="E728" s="27" t="s">
        <v>47</v>
      </c>
      <c r="F728" s="186">
        <v>34.82</v>
      </c>
      <c r="G728" s="193">
        <v>2.75</v>
      </c>
      <c r="H728" s="193">
        <v>0.42</v>
      </c>
      <c r="I728" s="193">
        <v>31.65</v>
      </c>
      <c r="J728" s="186">
        <v>1954.43</v>
      </c>
      <c r="K728" s="186">
        <v>30.69</v>
      </c>
      <c r="L728" s="186">
        <v>1864.61</v>
      </c>
      <c r="M728" s="194">
        <v>0.016459205946551828</v>
      </c>
      <c r="N728" s="195">
        <v>200.8</v>
      </c>
      <c r="O728" s="196">
        <v>3.3050085540676073</v>
      </c>
      <c r="P728" s="196">
        <v>987.5523567931098</v>
      </c>
      <c r="Q728" s="197">
        <v>198.30051324405648</v>
      </c>
    </row>
    <row r="729" spans="1:17" ht="11.25">
      <c r="A729" s="346"/>
      <c r="B729" s="185" t="s">
        <v>90</v>
      </c>
      <c r="C729" s="192" t="s">
        <v>580</v>
      </c>
      <c r="D729" s="27">
        <v>18</v>
      </c>
      <c r="E729" s="227" t="s">
        <v>47</v>
      </c>
      <c r="F729" s="228">
        <v>14.631</v>
      </c>
      <c r="G729" s="186">
        <v>1.6374</v>
      </c>
      <c r="H729" s="186">
        <v>0</v>
      </c>
      <c r="I729" s="186">
        <v>12.9936</v>
      </c>
      <c r="J729" s="186">
        <v>788.29</v>
      </c>
      <c r="K729" s="186">
        <v>12.9936</v>
      </c>
      <c r="L729" s="186">
        <v>788.29</v>
      </c>
      <c r="M729" s="187">
        <v>0.016483273922033772</v>
      </c>
      <c r="N729" s="230">
        <v>168.8</v>
      </c>
      <c r="O729" s="188">
        <v>2.7823766380393007</v>
      </c>
      <c r="P729" s="188">
        <v>988.9964353220263</v>
      </c>
      <c r="Q729" s="189">
        <v>166.94259828235806</v>
      </c>
    </row>
    <row r="730" spans="1:17" ht="11.25">
      <c r="A730" s="346"/>
      <c r="B730" s="185" t="s">
        <v>91</v>
      </c>
      <c r="C730" s="198" t="s">
        <v>604</v>
      </c>
      <c r="D730" s="199">
        <v>14</v>
      </c>
      <c r="E730" s="250"/>
      <c r="F730" s="203">
        <v>9.101</v>
      </c>
      <c r="G730" s="203">
        <v>0.714</v>
      </c>
      <c r="H730" s="203"/>
      <c r="I730" s="203">
        <v>8.387</v>
      </c>
      <c r="J730" s="203">
        <v>508.13</v>
      </c>
      <c r="K730" s="203">
        <v>8.387</v>
      </c>
      <c r="L730" s="203">
        <v>508.13</v>
      </c>
      <c r="M730" s="247">
        <v>0.016505618640898983</v>
      </c>
      <c r="N730" s="248">
        <v>207.86</v>
      </c>
      <c r="O730" s="248">
        <v>3.4308578906972627</v>
      </c>
      <c r="P730" s="248">
        <v>990.3371184539391</v>
      </c>
      <c r="Q730" s="249">
        <v>205.8514734418358</v>
      </c>
    </row>
    <row r="731" spans="1:17" ht="11.25">
      <c r="A731" s="346"/>
      <c r="B731" s="185" t="s">
        <v>383</v>
      </c>
      <c r="C731" s="192" t="s">
        <v>398</v>
      </c>
      <c r="D731" s="27">
        <v>11</v>
      </c>
      <c r="E731" s="27">
        <v>1984</v>
      </c>
      <c r="F731" s="186">
        <v>11.385</v>
      </c>
      <c r="G731" s="186">
        <v>0.37555</v>
      </c>
      <c r="H731" s="186">
        <v>1.14</v>
      </c>
      <c r="I731" s="186">
        <v>9.869452</v>
      </c>
      <c r="J731" s="186">
        <v>597.68</v>
      </c>
      <c r="K731" s="186">
        <v>9.869452</v>
      </c>
      <c r="L731" s="186">
        <v>597.68</v>
      </c>
      <c r="M731" s="187">
        <v>0.016512936688528983</v>
      </c>
      <c r="N731" s="188">
        <v>294.191</v>
      </c>
      <c r="O731" s="188">
        <v>4.85795735733503</v>
      </c>
      <c r="P731" s="188">
        <v>990.776201311739</v>
      </c>
      <c r="Q731" s="189">
        <v>291.47744144010176</v>
      </c>
    </row>
    <row r="732" spans="1:17" ht="11.25">
      <c r="A732" s="346"/>
      <c r="B732" s="191" t="s">
        <v>684</v>
      </c>
      <c r="C732" s="192" t="s">
        <v>673</v>
      </c>
      <c r="D732" s="27">
        <v>20</v>
      </c>
      <c r="E732" s="27">
        <v>1980</v>
      </c>
      <c r="F732" s="186">
        <v>22.719</v>
      </c>
      <c r="G732" s="186">
        <v>2.295</v>
      </c>
      <c r="H732" s="186">
        <v>3.2</v>
      </c>
      <c r="I732" s="186">
        <v>17.224</v>
      </c>
      <c r="J732" s="186">
        <v>1039.5</v>
      </c>
      <c r="K732" s="186">
        <v>17.224</v>
      </c>
      <c r="L732" s="186">
        <v>1039.5</v>
      </c>
      <c r="M732" s="187">
        <v>0.01656950456950457</v>
      </c>
      <c r="N732" s="188">
        <v>245.6</v>
      </c>
      <c r="O732" s="188">
        <v>4.069470322270322</v>
      </c>
      <c r="P732" s="188">
        <v>994.1702741702743</v>
      </c>
      <c r="Q732" s="189">
        <v>244.16821933621935</v>
      </c>
    </row>
    <row r="733" spans="1:17" ht="11.25">
      <c r="A733" s="346"/>
      <c r="B733" s="191" t="s">
        <v>999</v>
      </c>
      <c r="C733" s="192" t="s">
        <v>1032</v>
      </c>
      <c r="D733" s="27">
        <v>19</v>
      </c>
      <c r="E733" s="27" t="s">
        <v>47</v>
      </c>
      <c r="F733" s="186">
        <f>G733+H733+I733</f>
        <v>9.415001</v>
      </c>
      <c r="G733" s="186">
        <v>0</v>
      </c>
      <c r="H733" s="186">
        <v>0</v>
      </c>
      <c r="I733" s="186">
        <v>9.415001</v>
      </c>
      <c r="J733" s="186">
        <v>568.16</v>
      </c>
      <c r="K733" s="186">
        <v>9.415001</v>
      </c>
      <c r="L733" s="186">
        <v>568.16</v>
      </c>
      <c r="M733" s="187">
        <f>K733/L733</f>
        <v>0.016571038087862575</v>
      </c>
      <c r="N733" s="188">
        <v>233.8</v>
      </c>
      <c r="O733" s="188">
        <f>M733*N733</f>
        <v>3.87430870494227</v>
      </c>
      <c r="P733" s="188">
        <f>M733*60*1000</f>
        <v>994.2622852717544</v>
      </c>
      <c r="Q733" s="189">
        <f>P733*N733/1000</f>
        <v>232.4585222965362</v>
      </c>
    </row>
    <row r="734" spans="1:17" ht="11.25">
      <c r="A734" s="346"/>
      <c r="B734" s="185" t="s">
        <v>173</v>
      </c>
      <c r="C734" s="192" t="s">
        <v>160</v>
      </c>
      <c r="D734" s="27">
        <v>22</v>
      </c>
      <c r="E734" s="27">
        <v>1981</v>
      </c>
      <c r="F734" s="186">
        <v>25.135</v>
      </c>
      <c r="G734" s="186">
        <v>2.241677</v>
      </c>
      <c r="H734" s="186">
        <v>3.52</v>
      </c>
      <c r="I734" s="186">
        <v>19.373321</v>
      </c>
      <c r="J734" s="186">
        <v>1167.51</v>
      </c>
      <c r="K734" s="186">
        <v>19.373321</v>
      </c>
      <c r="L734" s="186">
        <v>1167.51</v>
      </c>
      <c r="M734" s="187">
        <v>0.01659370883332905</v>
      </c>
      <c r="N734" s="188">
        <v>266.28700000000003</v>
      </c>
      <c r="O734" s="188">
        <v>4.418688944100693</v>
      </c>
      <c r="P734" s="188">
        <v>995.6225299997429</v>
      </c>
      <c r="Q734" s="189">
        <v>265.1213366460416</v>
      </c>
    </row>
    <row r="735" spans="1:17" ht="11.25">
      <c r="A735" s="346"/>
      <c r="B735" s="191" t="s">
        <v>827</v>
      </c>
      <c r="C735" s="192" t="s">
        <v>835</v>
      </c>
      <c r="D735" s="27">
        <v>20</v>
      </c>
      <c r="E735" s="27">
        <v>1989</v>
      </c>
      <c r="F735" s="186">
        <v>21.7</v>
      </c>
      <c r="G735" s="186">
        <v>2.3</v>
      </c>
      <c r="H735" s="186">
        <v>3</v>
      </c>
      <c r="I735" s="186">
        <v>16.4</v>
      </c>
      <c r="J735" s="186">
        <v>985.5</v>
      </c>
      <c r="K735" s="186">
        <v>16.4</v>
      </c>
      <c r="L735" s="186">
        <v>985.5</v>
      </c>
      <c r="M735" s="187">
        <v>0.01664</v>
      </c>
      <c r="N735" s="188">
        <v>204.26</v>
      </c>
      <c r="O735" s="188">
        <v>3.4</v>
      </c>
      <c r="P735" s="188">
        <v>998.48</v>
      </c>
      <c r="Q735" s="189">
        <v>203.95</v>
      </c>
    </row>
    <row r="736" spans="1:17" ht="11.25">
      <c r="A736" s="346"/>
      <c r="B736" s="191" t="s">
        <v>999</v>
      </c>
      <c r="C736" s="192" t="s">
        <v>1033</v>
      </c>
      <c r="D736" s="27">
        <v>10</v>
      </c>
      <c r="E736" s="27" t="s">
        <v>47</v>
      </c>
      <c r="F736" s="186">
        <f>G736+H736+I736</f>
        <v>11.164002</v>
      </c>
      <c r="G736" s="186">
        <v>0.306</v>
      </c>
      <c r="H736" s="186">
        <v>1.1300000000000001</v>
      </c>
      <c r="I736" s="186">
        <v>9.728002</v>
      </c>
      <c r="J736" s="186">
        <v>584.3000000000001</v>
      </c>
      <c r="K736" s="186">
        <v>9.728002</v>
      </c>
      <c r="L736" s="186">
        <v>584.3000000000001</v>
      </c>
      <c r="M736" s="187">
        <f>K736/L736</f>
        <v>0.0166489851103885</v>
      </c>
      <c r="N736" s="188">
        <v>233.8</v>
      </c>
      <c r="O736" s="188">
        <f>M736*N736</f>
        <v>3.8925327188088312</v>
      </c>
      <c r="P736" s="188">
        <f>M736*60*1000</f>
        <v>998.9391066233098</v>
      </c>
      <c r="Q736" s="189">
        <f>P736*N736/1000</f>
        <v>233.55196312852985</v>
      </c>
    </row>
    <row r="737" spans="1:17" ht="11.25">
      <c r="A737" s="346"/>
      <c r="B737" s="185" t="s">
        <v>412</v>
      </c>
      <c r="C737" s="235" t="s">
        <v>443</v>
      </c>
      <c r="D737" s="207">
        <v>35</v>
      </c>
      <c r="E737" s="207">
        <v>1972</v>
      </c>
      <c r="F737" s="208">
        <v>33.42</v>
      </c>
      <c r="G737" s="208">
        <v>2.349162</v>
      </c>
      <c r="H737" s="208">
        <v>5.76</v>
      </c>
      <c r="I737" s="208">
        <v>25.310842</v>
      </c>
      <c r="J737" s="208">
        <v>1516.82</v>
      </c>
      <c r="K737" s="208">
        <v>25.310842</v>
      </c>
      <c r="L737" s="208">
        <v>1516.82</v>
      </c>
      <c r="M737" s="209">
        <v>0.016686780237602353</v>
      </c>
      <c r="N737" s="210">
        <v>223.34100000000004</v>
      </c>
      <c r="O737" s="210">
        <v>3.7268421850463476</v>
      </c>
      <c r="P737" s="210">
        <v>1001.2068142561412</v>
      </c>
      <c r="Q737" s="211">
        <v>223.61053110278087</v>
      </c>
    </row>
    <row r="738" spans="1:17" ht="11.25">
      <c r="A738" s="346"/>
      <c r="B738" s="191" t="s">
        <v>684</v>
      </c>
      <c r="C738" s="192" t="s">
        <v>672</v>
      </c>
      <c r="D738" s="27">
        <v>20</v>
      </c>
      <c r="E738" s="27">
        <v>1984</v>
      </c>
      <c r="F738" s="186">
        <v>22.342</v>
      </c>
      <c r="G738" s="186">
        <v>1.377</v>
      </c>
      <c r="H738" s="186">
        <v>3.2</v>
      </c>
      <c r="I738" s="186">
        <v>17.765</v>
      </c>
      <c r="J738" s="186">
        <v>1064.3</v>
      </c>
      <c r="K738" s="186">
        <v>17.765</v>
      </c>
      <c r="L738" s="186">
        <v>1064.3</v>
      </c>
      <c r="M738" s="187">
        <v>0.01669172225876163</v>
      </c>
      <c r="N738" s="188">
        <v>245.6</v>
      </c>
      <c r="O738" s="188">
        <v>4.099486986751856</v>
      </c>
      <c r="P738" s="188">
        <v>1001.5033355256977</v>
      </c>
      <c r="Q738" s="189">
        <v>245.96921920511136</v>
      </c>
    </row>
    <row r="739" spans="1:17" ht="11.25">
      <c r="A739" s="346"/>
      <c r="B739" s="185" t="s">
        <v>365</v>
      </c>
      <c r="C739" s="192" t="s">
        <v>361</v>
      </c>
      <c r="D739" s="27">
        <v>8</v>
      </c>
      <c r="E739" s="27">
        <v>1969</v>
      </c>
      <c r="F739" s="186">
        <v>6.966</v>
      </c>
      <c r="G739" s="186">
        <v>0</v>
      </c>
      <c r="H739" s="186">
        <v>0</v>
      </c>
      <c r="I739" s="186">
        <v>6.966</v>
      </c>
      <c r="J739" s="186">
        <v>416.7</v>
      </c>
      <c r="K739" s="186">
        <v>6.966</v>
      </c>
      <c r="L739" s="186">
        <v>416.7</v>
      </c>
      <c r="M739" s="187">
        <v>0.0167170626349892</v>
      </c>
      <c r="N739" s="188">
        <v>281.656</v>
      </c>
      <c r="O739" s="188">
        <v>4.708460993520519</v>
      </c>
      <c r="P739" s="188">
        <v>1003.0237580993522</v>
      </c>
      <c r="Q739" s="189">
        <v>282.5076596112312</v>
      </c>
    </row>
    <row r="740" spans="1:17" ht="11.25">
      <c r="A740" s="346"/>
      <c r="B740" s="185" t="s">
        <v>173</v>
      </c>
      <c r="C740" s="192" t="s">
        <v>159</v>
      </c>
      <c r="D740" s="27">
        <v>47</v>
      </c>
      <c r="E740" s="27" t="s">
        <v>47</v>
      </c>
      <c r="F740" s="186">
        <v>35.934</v>
      </c>
      <c r="G740" s="186">
        <v>4.498009</v>
      </c>
      <c r="H740" s="186">
        <v>0</v>
      </c>
      <c r="I740" s="186">
        <v>31.435987</v>
      </c>
      <c r="J740" s="186">
        <v>1879.63</v>
      </c>
      <c r="K740" s="186">
        <v>31.435987</v>
      </c>
      <c r="L740" s="186">
        <v>1879.63</v>
      </c>
      <c r="M740" s="187">
        <v>0.01672456121683523</v>
      </c>
      <c r="N740" s="188">
        <v>266.28700000000003</v>
      </c>
      <c r="O740" s="188">
        <v>4.453533232747403</v>
      </c>
      <c r="P740" s="188">
        <v>1003.4736730101137</v>
      </c>
      <c r="Q740" s="189">
        <v>267.21199396484417</v>
      </c>
    </row>
    <row r="741" spans="1:17" ht="11.25">
      <c r="A741" s="346"/>
      <c r="B741" s="191" t="s">
        <v>922</v>
      </c>
      <c r="C741" s="192" t="s">
        <v>915</v>
      </c>
      <c r="D741" s="27">
        <v>32</v>
      </c>
      <c r="E741" s="27">
        <v>1960</v>
      </c>
      <c r="F741" s="186">
        <v>23.838</v>
      </c>
      <c r="G741" s="186">
        <v>3.0827</v>
      </c>
      <c r="H741" s="186">
        <v>0.32</v>
      </c>
      <c r="I741" s="186">
        <v>20.4353</v>
      </c>
      <c r="J741" s="186">
        <v>1221.57</v>
      </c>
      <c r="K741" s="186">
        <v>20.4353</v>
      </c>
      <c r="L741" s="186">
        <v>1221.57</v>
      </c>
      <c r="M741" s="187">
        <f>K741/L741</f>
        <v>0.016728717961312083</v>
      </c>
      <c r="N741" s="188">
        <v>256.368</v>
      </c>
      <c r="O741" s="188">
        <f>M741*N741</f>
        <v>4.2887079663056555</v>
      </c>
      <c r="P741" s="188">
        <f>M741*60*1000</f>
        <v>1003.723077678725</v>
      </c>
      <c r="Q741" s="189">
        <f>P741*N741/1000</f>
        <v>257.32247797833935</v>
      </c>
    </row>
    <row r="742" spans="1:17" ht="11.25">
      <c r="A742" s="346"/>
      <c r="B742" s="185" t="s">
        <v>490</v>
      </c>
      <c r="C742" s="192" t="s">
        <v>455</v>
      </c>
      <c r="D742" s="27">
        <v>20</v>
      </c>
      <c r="E742" s="27">
        <v>1994</v>
      </c>
      <c r="F742" s="186">
        <v>23</v>
      </c>
      <c r="G742" s="186">
        <v>1.41675</v>
      </c>
      <c r="H742" s="186">
        <v>2.72</v>
      </c>
      <c r="I742" s="186">
        <v>18.86325</v>
      </c>
      <c r="J742" s="186">
        <v>1127.46</v>
      </c>
      <c r="K742" s="186">
        <v>18.86325</v>
      </c>
      <c r="L742" s="186">
        <v>1127.46</v>
      </c>
      <c r="M742" s="187">
        <v>0.01673074876270555</v>
      </c>
      <c r="N742" s="188">
        <v>205.138</v>
      </c>
      <c r="O742" s="188">
        <v>3.4321123396838913</v>
      </c>
      <c r="P742" s="188">
        <v>1003.8449257623332</v>
      </c>
      <c r="Q742" s="189">
        <v>205.92674038103348</v>
      </c>
    </row>
    <row r="743" spans="1:17" ht="11.25">
      <c r="A743" s="346"/>
      <c r="B743" s="191" t="s">
        <v>719</v>
      </c>
      <c r="C743" s="192" t="s">
        <v>711</v>
      </c>
      <c r="D743" s="27">
        <v>107</v>
      </c>
      <c r="E743" s="27" t="s">
        <v>47</v>
      </c>
      <c r="F743" s="186">
        <v>64.9</v>
      </c>
      <c r="G743" s="193">
        <v>3.01</v>
      </c>
      <c r="H743" s="193">
        <v>16.73</v>
      </c>
      <c r="I743" s="193">
        <v>45.16</v>
      </c>
      <c r="J743" s="186">
        <v>2639.07</v>
      </c>
      <c r="K743" s="186">
        <v>41.99</v>
      </c>
      <c r="L743" s="186">
        <v>2507.08</v>
      </c>
      <c r="M743" s="194">
        <v>0.016748568055267483</v>
      </c>
      <c r="N743" s="195">
        <v>200.8</v>
      </c>
      <c r="O743" s="196">
        <v>3.3631124654977107</v>
      </c>
      <c r="P743" s="196">
        <v>1004.9140833160491</v>
      </c>
      <c r="Q743" s="197">
        <v>201.78674792986268</v>
      </c>
    </row>
    <row r="744" spans="1:17" ht="11.25">
      <c r="A744" s="346"/>
      <c r="B744" s="191" t="s">
        <v>684</v>
      </c>
      <c r="C744" s="192" t="s">
        <v>674</v>
      </c>
      <c r="D744" s="27">
        <v>20</v>
      </c>
      <c r="E744" s="27">
        <v>1981</v>
      </c>
      <c r="F744" s="186">
        <v>22.119</v>
      </c>
      <c r="G744" s="186">
        <v>1.785</v>
      </c>
      <c r="H744" s="186">
        <v>3.2</v>
      </c>
      <c r="I744" s="186">
        <v>17.134</v>
      </c>
      <c r="J744" s="186">
        <v>1019.7</v>
      </c>
      <c r="K744" s="186">
        <v>17.134</v>
      </c>
      <c r="L744" s="186">
        <v>1019.7</v>
      </c>
      <c r="M744" s="187">
        <v>0.016802981269000684</v>
      </c>
      <c r="N744" s="188">
        <v>245.6</v>
      </c>
      <c r="O744" s="188">
        <v>4.126812199666568</v>
      </c>
      <c r="P744" s="188">
        <v>1008.178876140041</v>
      </c>
      <c r="Q744" s="189">
        <v>247.60873197999408</v>
      </c>
    </row>
    <row r="745" spans="1:17" ht="11.25">
      <c r="A745" s="346"/>
      <c r="B745" s="185" t="s">
        <v>175</v>
      </c>
      <c r="C745" s="26" t="s">
        <v>527</v>
      </c>
      <c r="D745" s="27">
        <v>45</v>
      </c>
      <c r="E745" s="27">
        <v>1985</v>
      </c>
      <c r="F745" s="186">
        <v>14</v>
      </c>
      <c r="G745" s="186">
        <v>0.8</v>
      </c>
      <c r="H745" s="186">
        <v>1.9</v>
      </c>
      <c r="I745" s="186">
        <v>11.3</v>
      </c>
      <c r="J745" s="186">
        <v>672.31</v>
      </c>
      <c r="K745" s="186">
        <v>11.3</v>
      </c>
      <c r="L745" s="186">
        <v>672.31</v>
      </c>
      <c r="M745" s="187">
        <v>0.01680772262795437</v>
      </c>
      <c r="N745" s="188">
        <v>302.26</v>
      </c>
      <c r="O745" s="188">
        <v>5.080302241525487</v>
      </c>
      <c r="P745" s="188">
        <v>1008.4633576772621</v>
      </c>
      <c r="Q745" s="189">
        <v>304.81813449152924</v>
      </c>
    </row>
    <row r="746" spans="1:17" ht="11.25">
      <c r="A746" s="346"/>
      <c r="B746" s="191" t="s">
        <v>999</v>
      </c>
      <c r="C746" s="192" t="s">
        <v>1034</v>
      </c>
      <c r="D746" s="27">
        <v>20</v>
      </c>
      <c r="E746" s="27" t="s">
        <v>47</v>
      </c>
      <c r="F746" s="186">
        <f>G746+H746+I746</f>
        <v>22.800002000000003</v>
      </c>
      <c r="G746" s="186">
        <v>1.581</v>
      </c>
      <c r="H746" s="186">
        <v>3.12</v>
      </c>
      <c r="I746" s="186">
        <v>18.099002000000002</v>
      </c>
      <c r="J746" s="186">
        <v>1076.74</v>
      </c>
      <c r="K746" s="186">
        <v>18.099002000000002</v>
      </c>
      <c r="L746" s="186">
        <v>1076.74</v>
      </c>
      <c r="M746" s="187">
        <f>K746/L746</f>
        <v>0.01680907368538366</v>
      </c>
      <c r="N746" s="188">
        <v>233.8</v>
      </c>
      <c r="O746" s="188">
        <f>M746*N746</f>
        <v>3.9299614276427</v>
      </c>
      <c r="P746" s="188">
        <f>M746*60*1000</f>
        <v>1008.5444211230197</v>
      </c>
      <c r="Q746" s="189">
        <f>P746*N746/1000</f>
        <v>235.797685658562</v>
      </c>
    </row>
    <row r="747" spans="1:17" ht="11.25">
      <c r="A747" s="346"/>
      <c r="B747" s="185" t="s">
        <v>91</v>
      </c>
      <c r="C747" s="240" t="s">
        <v>605</v>
      </c>
      <c r="D747" s="241">
        <v>11</v>
      </c>
      <c r="E747" s="241">
        <v>1961</v>
      </c>
      <c r="F747" s="242">
        <v>11.708999999999998</v>
      </c>
      <c r="G747" s="242">
        <v>1.059</v>
      </c>
      <c r="H747" s="242">
        <v>1.36</v>
      </c>
      <c r="I747" s="242">
        <v>9.29</v>
      </c>
      <c r="J747" s="242">
        <v>552.31</v>
      </c>
      <c r="K747" s="242">
        <v>6.834975200000001</v>
      </c>
      <c r="L747" s="242">
        <v>406.36</v>
      </c>
      <c r="M747" s="243">
        <v>0.01682</v>
      </c>
      <c r="N747" s="244">
        <v>207.86</v>
      </c>
      <c r="O747" s="244">
        <v>3.4962052000000003</v>
      </c>
      <c r="P747" s="244">
        <v>1009.2</v>
      </c>
      <c r="Q747" s="245">
        <v>209.77231200000003</v>
      </c>
    </row>
    <row r="748" spans="1:17" ht="11.25">
      <c r="A748" s="346"/>
      <c r="B748" s="191" t="s">
        <v>998</v>
      </c>
      <c r="C748" s="192" t="s">
        <v>990</v>
      </c>
      <c r="D748" s="27">
        <v>12</v>
      </c>
      <c r="E748" s="27">
        <v>1986</v>
      </c>
      <c r="F748" s="186">
        <v>11.7</v>
      </c>
      <c r="G748" s="186">
        <v>0.663</v>
      </c>
      <c r="H748" s="186">
        <v>1.92</v>
      </c>
      <c r="I748" s="186">
        <v>9.117</v>
      </c>
      <c r="J748" s="186">
        <v>540</v>
      </c>
      <c r="K748" s="186">
        <v>9.117</v>
      </c>
      <c r="L748" s="186">
        <v>540</v>
      </c>
      <c r="M748" s="187">
        <f>I748/L748</f>
        <v>0.016883333333333334</v>
      </c>
      <c r="N748" s="188">
        <v>221.8</v>
      </c>
      <c r="O748" s="188">
        <f>M748*N748</f>
        <v>3.7447233333333334</v>
      </c>
      <c r="P748" s="188">
        <f>M748*60*1000</f>
        <v>1012.9999999999999</v>
      </c>
      <c r="Q748" s="189">
        <f>O748*60</f>
        <v>224.6834</v>
      </c>
    </row>
    <row r="749" spans="1:17" ht="11.25">
      <c r="A749" s="346"/>
      <c r="B749" s="185" t="s">
        <v>109</v>
      </c>
      <c r="C749" s="190" t="s">
        <v>108</v>
      </c>
      <c r="D749" s="27">
        <v>18</v>
      </c>
      <c r="E749" s="27">
        <v>1959</v>
      </c>
      <c r="F749" s="186">
        <v>14.199399999999999</v>
      </c>
      <c r="G749" s="186">
        <v>1.3598400000000002</v>
      </c>
      <c r="H749" s="186">
        <v>0.18</v>
      </c>
      <c r="I749" s="186">
        <v>12.659559999999999</v>
      </c>
      <c r="J749" s="186">
        <v>749.42</v>
      </c>
      <c r="K749" s="186">
        <v>12.659559999999999</v>
      </c>
      <c r="L749" s="186">
        <v>749.42</v>
      </c>
      <c r="M749" s="187">
        <v>0.016892476848763043</v>
      </c>
      <c r="N749" s="188">
        <v>239.364</v>
      </c>
      <c r="O749" s="188">
        <v>4.043450828427317</v>
      </c>
      <c r="P749" s="188">
        <v>1013.5486109257826</v>
      </c>
      <c r="Q749" s="189">
        <v>242.607049705639</v>
      </c>
    </row>
    <row r="750" spans="1:17" ht="11.25">
      <c r="A750" s="346"/>
      <c r="B750" s="185" t="s">
        <v>91</v>
      </c>
      <c r="C750" s="240" t="s">
        <v>611</v>
      </c>
      <c r="D750" s="241">
        <v>18</v>
      </c>
      <c r="E750" s="241"/>
      <c r="F750" s="242">
        <v>23.913</v>
      </c>
      <c r="G750" s="242">
        <v>1.404</v>
      </c>
      <c r="H750" s="242">
        <v>2.88</v>
      </c>
      <c r="I750" s="242">
        <v>19.629</v>
      </c>
      <c r="J750" s="242">
        <v>1161.96</v>
      </c>
      <c r="K750" s="242">
        <v>19.629</v>
      </c>
      <c r="L750" s="242">
        <v>1161.96</v>
      </c>
      <c r="M750" s="243">
        <v>0.01689300836517608</v>
      </c>
      <c r="N750" s="244">
        <v>207.86</v>
      </c>
      <c r="O750" s="244">
        <v>3.5113807187855004</v>
      </c>
      <c r="P750" s="244">
        <v>1013.5805019105649</v>
      </c>
      <c r="Q750" s="245">
        <v>210.68284312713004</v>
      </c>
    </row>
    <row r="751" spans="1:17" ht="11.25">
      <c r="A751" s="346"/>
      <c r="B751" s="191" t="s">
        <v>826</v>
      </c>
      <c r="C751" s="192" t="s">
        <v>813</v>
      </c>
      <c r="D751" s="27">
        <v>6</v>
      </c>
      <c r="E751" s="27">
        <v>1980</v>
      </c>
      <c r="F751" s="186">
        <v>7.432</v>
      </c>
      <c r="G751" s="186">
        <v>0</v>
      </c>
      <c r="H751" s="186">
        <v>1.12</v>
      </c>
      <c r="I751" s="186">
        <v>6.312</v>
      </c>
      <c r="J751" s="186">
        <v>373.61</v>
      </c>
      <c r="K751" s="186">
        <v>6.312</v>
      </c>
      <c r="L751" s="186">
        <v>373.61</v>
      </c>
      <c r="M751" s="187">
        <v>0.0168946227349375</v>
      </c>
      <c r="N751" s="188">
        <v>299.8</v>
      </c>
      <c r="O751" s="188">
        <v>5.065007895934263</v>
      </c>
      <c r="P751" s="188">
        <v>1013.67736409625</v>
      </c>
      <c r="Q751" s="189">
        <v>303.90047375605576</v>
      </c>
    </row>
    <row r="752" spans="1:17" ht="11.25">
      <c r="A752" s="346"/>
      <c r="B752" s="185" t="s">
        <v>173</v>
      </c>
      <c r="C752" s="192" t="s">
        <v>158</v>
      </c>
      <c r="D752" s="27">
        <v>60</v>
      </c>
      <c r="E752" s="27">
        <v>1981</v>
      </c>
      <c r="F752" s="186">
        <v>72.728</v>
      </c>
      <c r="G752" s="186">
        <v>10.071121</v>
      </c>
      <c r="H752" s="186">
        <v>9.6</v>
      </c>
      <c r="I752" s="186">
        <v>53.056875</v>
      </c>
      <c r="J752" s="186">
        <v>3139.2</v>
      </c>
      <c r="K752" s="186">
        <v>53.056875</v>
      </c>
      <c r="L752" s="186">
        <v>3139.2</v>
      </c>
      <c r="M752" s="187">
        <v>0.0169014000382263</v>
      </c>
      <c r="N752" s="188">
        <v>266.28700000000003</v>
      </c>
      <c r="O752" s="188">
        <v>4.500623111979167</v>
      </c>
      <c r="P752" s="188">
        <v>1014.084002293578</v>
      </c>
      <c r="Q752" s="189">
        <v>270.03738671875004</v>
      </c>
    </row>
    <row r="753" spans="1:17" ht="11.25">
      <c r="A753" s="346"/>
      <c r="B753" s="191" t="s">
        <v>826</v>
      </c>
      <c r="C753" s="192" t="s">
        <v>814</v>
      </c>
      <c r="D753" s="27">
        <v>17</v>
      </c>
      <c r="E753" s="27">
        <v>1969</v>
      </c>
      <c r="F753" s="186">
        <v>13.105</v>
      </c>
      <c r="G753" s="186">
        <v>0</v>
      </c>
      <c r="H753" s="186">
        <v>0</v>
      </c>
      <c r="I753" s="186">
        <v>13.105</v>
      </c>
      <c r="J753" s="186">
        <v>744.88</v>
      </c>
      <c r="K753" s="186">
        <v>13.105</v>
      </c>
      <c r="L753" s="186">
        <v>774.88</v>
      </c>
      <c r="M753" s="187">
        <v>0.016912296097460252</v>
      </c>
      <c r="N753" s="188">
        <v>299.8</v>
      </c>
      <c r="O753" s="188">
        <v>5.070306370018583</v>
      </c>
      <c r="P753" s="188">
        <v>1014.7377658476152</v>
      </c>
      <c r="Q753" s="189">
        <v>304.218382201115</v>
      </c>
    </row>
    <row r="754" spans="1:17" ht="11.25">
      <c r="A754" s="346"/>
      <c r="B754" s="191" t="s">
        <v>980</v>
      </c>
      <c r="C754" s="192" t="s">
        <v>964</v>
      </c>
      <c r="D754" s="27">
        <v>12</v>
      </c>
      <c r="E754" s="27">
        <v>1965</v>
      </c>
      <c r="F754" s="186">
        <v>10.341</v>
      </c>
      <c r="G754" s="186">
        <v>1.184</v>
      </c>
      <c r="H754" s="186">
        <v>0.192</v>
      </c>
      <c r="I754" s="186">
        <v>8.965</v>
      </c>
      <c r="J754" s="186">
        <v>529.58</v>
      </c>
      <c r="K754" s="186">
        <v>8.125</v>
      </c>
      <c r="L754" s="186">
        <v>479.98</v>
      </c>
      <c r="M754" s="187">
        <f>K754/L754</f>
        <v>0.016927788657860744</v>
      </c>
      <c r="N754" s="188">
        <v>278.495</v>
      </c>
      <c r="O754" s="188">
        <f>M754*N754</f>
        <v>4.714304502270928</v>
      </c>
      <c r="P754" s="188">
        <f>M754*60*1000</f>
        <v>1015.6673194716445</v>
      </c>
      <c r="Q754" s="189">
        <f>P754*N754/1000</f>
        <v>282.85827013625567</v>
      </c>
    </row>
    <row r="755" spans="1:17" ht="11.25">
      <c r="A755" s="346"/>
      <c r="B755" s="191" t="s">
        <v>684</v>
      </c>
      <c r="C755" s="192" t="s">
        <v>671</v>
      </c>
      <c r="D755" s="27">
        <v>20</v>
      </c>
      <c r="E755" s="27">
        <v>1984</v>
      </c>
      <c r="F755" s="186">
        <v>22.654</v>
      </c>
      <c r="G755" s="186">
        <v>1.377</v>
      </c>
      <c r="H755" s="186">
        <v>3.2</v>
      </c>
      <c r="I755" s="186">
        <v>18.077</v>
      </c>
      <c r="J755" s="186">
        <v>1065.45</v>
      </c>
      <c r="K755" s="186">
        <v>18.077</v>
      </c>
      <c r="L755" s="186">
        <v>1065.45</v>
      </c>
      <c r="M755" s="187">
        <v>0.016966539959641466</v>
      </c>
      <c r="N755" s="188">
        <v>245.6</v>
      </c>
      <c r="O755" s="188">
        <v>4.166982214087944</v>
      </c>
      <c r="P755" s="188">
        <v>1017.992397578488</v>
      </c>
      <c r="Q755" s="189">
        <v>250.01893284527662</v>
      </c>
    </row>
    <row r="756" spans="1:17" ht="11.25">
      <c r="A756" s="346"/>
      <c r="B756" s="191" t="s">
        <v>684</v>
      </c>
      <c r="C756" s="192" t="s">
        <v>681</v>
      </c>
      <c r="D756" s="27">
        <v>20</v>
      </c>
      <c r="E756" s="27">
        <v>1981</v>
      </c>
      <c r="F756" s="186">
        <v>23.263</v>
      </c>
      <c r="G756" s="186">
        <v>2.499</v>
      </c>
      <c r="H756" s="186">
        <v>3.2</v>
      </c>
      <c r="I756" s="186">
        <v>17.564</v>
      </c>
      <c r="J756" s="186">
        <v>1034.85</v>
      </c>
      <c r="K756" s="186">
        <v>17.564</v>
      </c>
      <c r="L756" s="186">
        <v>1034.85</v>
      </c>
      <c r="M756" s="187">
        <v>0.016972508092960335</v>
      </c>
      <c r="N756" s="188">
        <v>245.6</v>
      </c>
      <c r="O756" s="188">
        <v>4.168447987631058</v>
      </c>
      <c r="P756" s="188">
        <v>1018.35048557762</v>
      </c>
      <c r="Q756" s="189">
        <v>250.10687925786348</v>
      </c>
    </row>
    <row r="757" spans="1:17" ht="11.25">
      <c r="A757" s="346"/>
      <c r="B757" s="191" t="s">
        <v>684</v>
      </c>
      <c r="C757" s="192" t="s">
        <v>676</v>
      </c>
      <c r="D757" s="27">
        <v>20</v>
      </c>
      <c r="E757" s="27">
        <v>1984</v>
      </c>
      <c r="F757" s="186">
        <v>22.361</v>
      </c>
      <c r="G757" s="186">
        <v>1.224</v>
      </c>
      <c r="H757" s="186">
        <v>3.2</v>
      </c>
      <c r="I757" s="186">
        <v>17.937</v>
      </c>
      <c r="J757" s="186">
        <v>1056.6</v>
      </c>
      <c r="K757" s="186">
        <v>17.937</v>
      </c>
      <c r="L757" s="186">
        <v>1056.6</v>
      </c>
      <c r="M757" s="187">
        <v>0.016976149914821128</v>
      </c>
      <c r="N757" s="188">
        <v>245.6</v>
      </c>
      <c r="O757" s="188">
        <v>4.169342419080069</v>
      </c>
      <c r="P757" s="188">
        <v>1018.5689948892677</v>
      </c>
      <c r="Q757" s="189">
        <v>250.16054514480413</v>
      </c>
    </row>
    <row r="758" spans="1:17" ht="11.25">
      <c r="A758" s="346"/>
      <c r="B758" s="191" t="s">
        <v>826</v>
      </c>
      <c r="C758" s="192" t="s">
        <v>812</v>
      </c>
      <c r="D758" s="27">
        <v>10</v>
      </c>
      <c r="E758" s="27">
        <v>1973</v>
      </c>
      <c r="F758" s="186">
        <v>13.665</v>
      </c>
      <c r="G758" s="186">
        <v>0</v>
      </c>
      <c r="H758" s="186">
        <v>0</v>
      </c>
      <c r="I758" s="186">
        <v>13.665</v>
      </c>
      <c r="J758" s="186">
        <v>804.68</v>
      </c>
      <c r="K758" s="186">
        <v>13.665</v>
      </c>
      <c r="L758" s="186">
        <v>804.68</v>
      </c>
      <c r="M758" s="187">
        <v>0.01698190585077298</v>
      </c>
      <c r="N758" s="188">
        <v>299.8</v>
      </c>
      <c r="O758" s="188">
        <v>5.091175374061739</v>
      </c>
      <c r="P758" s="188">
        <v>1018.9143510463788</v>
      </c>
      <c r="Q758" s="189">
        <v>305.47052244370434</v>
      </c>
    </row>
    <row r="759" spans="1:17" ht="11.25">
      <c r="A759" s="346"/>
      <c r="B759" s="185" t="s">
        <v>413</v>
      </c>
      <c r="C759" s="238" t="s">
        <v>429</v>
      </c>
      <c r="D759" s="239">
        <v>33</v>
      </c>
      <c r="E759" s="239">
        <v>1978</v>
      </c>
      <c r="F759" s="208">
        <v>21.397</v>
      </c>
      <c r="G759" s="208">
        <v>2.499</v>
      </c>
      <c r="H759" s="208">
        <v>0.27</v>
      </c>
      <c r="I759" s="208">
        <v>18.628001</v>
      </c>
      <c r="J759" s="208">
        <v>1095.47</v>
      </c>
      <c r="K759" s="208">
        <v>18.628001</v>
      </c>
      <c r="L759" s="208">
        <v>1095.47</v>
      </c>
      <c r="M759" s="209">
        <v>0.01700457429231289</v>
      </c>
      <c r="N759" s="210">
        <v>307.271</v>
      </c>
      <c r="O759" s="210">
        <v>5.225012547373274</v>
      </c>
      <c r="P759" s="210">
        <v>1020.2744575387734</v>
      </c>
      <c r="Q759" s="211">
        <v>313.5007528423964</v>
      </c>
    </row>
    <row r="760" spans="1:17" ht="11.25">
      <c r="A760" s="346"/>
      <c r="B760" s="191" t="s">
        <v>719</v>
      </c>
      <c r="C760" s="192" t="s">
        <v>713</v>
      </c>
      <c r="D760" s="27">
        <v>22</v>
      </c>
      <c r="E760" s="27" t="s">
        <v>47</v>
      </c>
      <c r="F760" s="186">
        <v>17.454</v>
      </c>
      <c r="G760" s="186">
        <v>0.714</v>
      </c>
      <c r="H760" s="186">
        <v>0.17</v>
      </c>
      <c r="I760" s="186">
        <v>16.57</v>
      </c>
      <c r="J760" s="186">
        <v>896.35</v>
      </c>
      <c r="K760" s="186">
        <v>11.39</v>
      </c>
      <c r="L760" s="186">
        <v>669.04</v>
      </c>
      <c r="M760" s="194">
        <v>0.01702439316034916</v>
      </c>
      <c r="N760" s="195">
        <v>200.8</v>
      </c>
      <c r="O760" s="196">
        <v>3.4184981465981115</v>
      </c>
      <c r="P760" s="196">
        <v>1021.4635896209496</v>
      </c>
      <c r="Q760" s="197">
        <v>205.1098887958867</v>
      </c>
    </row>
    <row r="761" spans="1:17" ht="11.25">
      <c r="A761" s="346"/>
      <c r="B761" s="191" t="s">
        <v>761</v>
      </c>
      <c r="C761" s="192" t="s">
        <v>784</v>
      </c>
      <c r="D761" s="27">
        <v>32</v>
      </c>
      <c r="E761" s="27">
        <v>1960</v>
      </c>
      <c r="F761" s="186">
        <v>20.14</v>
      </c>
      <c r="G761" s="186">
        <v>0</v>
      </c>
      <c r="H761" s="186">
        <v>0</v>
      </c>
      <c r="I761" s="186">
        <v>20.14</v>
      </c>
      <c r="J761" s="186">
        <v>1181.42</v>
      </c>
      <c r="K761" s="186">
        <v>20.14</v>
      </c>
      <c r="L761" s="186">
        <v>1181.42</v>
      </c>
      <c r="M761" s="187">
        <v>0.01704728208427147</v>
      </c>
      <c r="N761" s="188">
        <v>250.92</v>
      </c>
      <c r="O761" s="188">
        <v>4.277504020585397</v>
      </c>
      <c r="P761" s="188">
        <v>1022.8369250562881</v>
      </c>
      <c r="Q761" s="189">
        <v>256.6502412351238</v>
      </c>
    </row>
    <row r="762" spans="1:17" ht="11.25">
      <c r="A762" s="346"/>
      <c r="B762" s="191" t="s">
        <v>841</v>
      </c>
      <c r="C762" s="198" t="s">
        <v>875</v>
      </c>
      <c r="D762" s="199">
        <v>4</v>
      </c>
      <c r="E762" s="200" t="s">
        <v>47</v>
      </c>
      <c r="F762" s="232">
        <v>3.82</v>
      </c>
      <c r="G762" s="233">
        <v>0.15</v>
      </c>
      <c r="H762" s="203">
        <v>0.4</v>
      </c>
      <c r="I762" s="233">
        <v>3.27</v>
      </c>
      <c r="J762" s="203">
        <v>191.55</v>
      </c>
      <c r="K762" s="233">
        <v>3.27</v>
      </c>
      <c r="L762" s="203">
        <v>191.55</v>
      </c>
      <c r="M762" s="187">
        <v>0.017071260767423647</v>
      </c>
      <c r="N762" s="234">
        <v>218.2</v>
      </c>
      <c r="O762" s="188">
        <v>3.7249490994518397</v>
      </c>
      <c r="P762" s="188">
        <v>1024.2756460454189</v>
      </c>
      <c r="Q762" s="189">
        <v>223.49694596711038</v>
      </c>
    </row>
    <row r="763" spans="1:17" ht="11.25">
      <c r="A763" s="346"/>
      <c r="B763" s="185" t="s">
        <v>365</v>
      </c>
      <c r="C763" s="192" t="s">
        <v>362</v>
      </c>
      <c r="D763" s="27">
        <v>20</v>
      </c>
      <c r="E763" s="27">
        <v>1982</v>
      </c>
      <c r="F763" s="186">
        <v>23.378</v>
      </c>
      <c r="G763" s="186">
        <v>1.3949</v>
      </c>
      <c r="H763" s="186">
        <v>3.2</v>
      </c>
      <c r="I763" s="186">
        <v>18.7831</v>
      </c>
      <c r="J763" s="186">
        <v>1095.85</v>
      </c>
      <c r="K763" s="186">
        <v>18.7831</v>
      </c>
      <c r="L763" s="186">
        <v>1095.85</v>
      </c>
      <c r="M763" s="187">
        <v>0.01714021079527308</v>
      </c>
      <c r="N763" s="188">
        <v>281.32900000000006</v>
      </c>
      <c r="O763" s="188">
        <v>4.822038362823381</v>
      </c>
      <c r="P763" s="188">
        <v>1028.4126477163848</v>
      </c>
      <c r="Q763" s="189">
        <v>289.3223017694029</v>
      </c>
    </row>
    <row r="764" spans="1:17" ht="11.25">
      <c r="A764" s="346"/>
      <c r="B764" s="191" t="s">
        <v>826</v>
      </c>
      <c r="C764" s="192" t="s">
        <v>816</v>
      </c>
      <c r="D764" s="27">
        <v>1</v>
      </c>
      <c r="E764" s="27">
        <v>1984</v>
      </c>
      <c r="F764" s="186">
        <v>1.03</v>
      </c>
      <c r="G764" s="186">
        <v>0</v>
      </c>
      <c r="H764" s="186">
        <v>0</v>
      </c>
      <c r="I764" s="186">
        <v>1.03</v>
      </c>
      <c r="J764" s="186">
        <v>60.1</v>
      </c>
      <c r="K764" s="186">
        <v>1.03</v>
      </c>
      <c r="L764" s="186">
        <v>60.09</v>
      </c>
      <c r="M764" s="187">
        <v>0.01714095523381594</v>
      </c>
      <c r="N764" s="188">
        <v>298.8</v>
      </c>
      <c r="O764" s="188">
        <v>5.121717423864204</v>
      </c>
      <c r="P764" s="188">
        <v>1028.4573140289565</v>
      </c>
      <c r="Q764" s="189">
        <v>307.30304543185224</v>
      </c>
    </row>
    <row r="765" spans="1:17" ht="11.25">
      <c r="A765" s="346"/>
      <c r="B765" s="185" t="s">
        <v>173</v>
      </c>
      <c r="C765" s="192" t="s">
        <v>154</v>
      </c>
      <c r="D765" s="27">
        <v>32</v>
      </c>
      <c r="E765" s="27">
        <v>1960</v>
      </c>
      <c r="F765" s="186">
        <v>24.425</v>
      </c>
      <c r="G765" s="186">
        <v>3.277006</v>
      </c>
      <c r="H765" s="186">
        <v>0.32</v>
      </c>
      <c r="I765" s="186">
        <v>20.827995</v>
      </c>
      <c r="J765" s="186">
        <v>1214.62</v>
      </c>
      <c r="K765" s="186">
        <v>20.827995</v>
      </c>
      <c r="L765" s="186">
        <v>1214.62</v>
      </c>
      <c r="M765" s="187">
        <v>0.017147745797039406</v>
      </c>
      <c r="N765" s="188">
        <v>266.28700000000003</v>
      </c>
      <c r="O765" s="188">
        <v>4.566221785056233</v>
      </c>
      <c r="P765" s="188">
        <v>1028.8647478223643</v>
      </c>
      <c r="Q765" s="189">
        <v>273.97330710337394</v>
      </c>
    </row>
    <row r="766" spans="1:17" ht="11.25">
      <c r="A766" s="346"/>
      <c r="B766" s="191" t="s">
        <v>980</v>
      </c>
      <c r="C766" s="192" t="s">
        <v>963</v>
      </c>
      <c r="D766" s="27">
        <v>5</v>
      </c>
      <c r="E766" s="27">
        <v>1947</v>
      </c>
      <c r="F766" s="186">
        <v>3.947</v>
      </c>
      <c r="G766" s="186">
        <v>0.451</v>
      </c>
      <c r="H766" s="186">
        <v>0.08</v>
      </c>
      <c r="I766" s="186">
        <v>3.416</v>
      </c>
      <c r="J766" s="186">
        <v>198.86</v>
      </c>
      <c r="K766" s="186">
        <v>1.98</v>
      </c>
      <c r="L766" s="186">
        <v>115.27</v>
      </c>
      <c r="M766" s="187">
        <f>K766/L766</f>
        <v>0.017177062548798475</v>
      </c>
      <c r="N766" s="188">
        <v>278.495</v>
      </c>
      <c r="O766" s="188">
        <f>M766*N766</f>
        <v>4.783726034527631</v>
      </c>
      <c r="P766" s="188">
        <f>M766*60*1000</f>
        <v>1030.6237529279085</v>
      </c>
      <c r="Q766" s="189">
        <f>P766*N766/1000</f>
        <v>287.0235620716579</v>
      </c>
    </row>
    <row r="767" spans="1:17" ht="11.25">
      <c r="A767" s="346"/>
      <c r="B767" s="185" t="s">
        <v>175</v>
      </c>
      <c r="C767" s="26" t="s">
        <v>544</v>
      </c>
      <c r="D767" s="27">
        <v>20</v>
      </c>
      <c r="E767" s="27">
        <v>1978</v>
      </c>
      <c r="F767" s="186">
        <v>20.6</v>
      </c>
      <c r="G767" s="186">
        <v>1.7</v>
      </c>
      <c r="H767" s="186">
        <v>3.2</v>
      </c>
      <c r="I767" s="186">
        <v>15.7</v>
      </c>
      <c r="J767" s="186">
        <v>910.74</v>
      </c>
      <c r="K767" s="186">
        <v>15.7</v>
      </c>
      <c r="L767" s="186">
        <v>910.74</v>
      </c>
      <c r="M767" s="187">
        <v>0.017238728945692512</v>
      </c>
      <c r="N767" s="188">
        <v>302.26</v>
      </c>
      <c r="O767" s="188">
        <v>5.210578211125019</v>
      </c>
      <c r="P767" s="188">
        <v>1034.3237367415506</v>
      </c>
      <c r="Q767" s="189">
        <v>312.6346926675011</v>
      </c>
    </row>
    <row r="768" spans="1:17" ht="11.25">
      <c r="A768" s="346"/>
      <c r="B768" s="191" t="s">
        <v>923</v>
      </c>
      <c r="C768" s="192" t="s">
        <v>935</v>
      </c>
      <c r="D768" s="27">
        <v>9</v>
      </c>
      <c r="E768" s="27">
        <v>1992</v>
      </c>
      <c r="F768" s="186">
        <v>7.29</v>
      </c>
      <c r="G768" s="186">
        <v>0</v>
      </c>
      <c r="H768" s="186">
        <v>0</v>
      </c>
      <c r="I768" s="186">
        <v>0</v>
      </c>
      <c r="J768" s="186">
        <v>422.73</v>
      </c>
      <c r="K768" s="186">
        <v>7.3</v>
      </c>
      <c r="L768" s="186">
        <v>422.7</v>
      </c>
      <c r="M768" s="187">
        <f>K768/L768</f>
        <v>0.01726993139342323</v>
      </c>
      <c r="N768" s="188">
        <v>308.8</v>
      </c>
      <c r="O768" s="188">
        <f>M768*N768</f>
        <v>5.332954814289094</v>
      </c>
      <c r="P768" s="188">
        <f>M768*60*1000</f>
        <v>1036.1958836053936</v>
      </c>
      <c r="Q768" s="189">
        <f>P768*N768/1000</f>
        <v>319.97728885734557</v>
      </c>
    </row>
    <row r="769" spans="1:17" ht="11.25">
      <c r="A769" s="346"/>
      <c r="B769" s="191" t="s">
        <v>684</v>
      </c>
      <c r="C769" s="192" t="s">
        <v>678</v>
      </c>
      <c r="D769" s="27">
        <v>20</v>
      </c>
      <c r="E769" s="27">
        <v>1983</v>
      </c>
      <c r="F769" s="186">
        <v>23.126</v>
      </c>
      <c r="G769" s="186">
        <v>1.989</v>
      </c>
      <c r="H769" s="186">
        <v>3.2</v>
      </c>
      <c r="I769" s="186">
        <v>17.937</v>
      </c>
      <c r="J769" s="186">
        <v>1037.85</v>
      </c>
      <c r="K769" s="186">
        <v>17.937</v>
      </c>
      <c r="L769" s="186">
        <v>1037.85</v>
      </c>
      <c r="M769" s="187">
        <v>0.017282844341667873</v>
      </c>
      <c r="N769" s="188">
        <v>245.6</v>
      </c>
      <c r="O769" s="188">
        <v>4.24466657031363</v>
      </c>
      <c r="P769" s="188">
        <v>1036.9706605000724</v>
      </c>
      <c r="Q769" s="189">
        <v>254.6799942188178</v>
      </c>
    </row>
    <row r="770" spans="1:17" ht="11.25">
      <c r="A770" s="346"/>
      <c r="B770" s="191" t="s">
        <v>684</v>
      </c>
      <c r="C770" s="192" t="s">
        <v>678</v>
      </c>
      <c r="D770" s="27">
        <v>20</v>
      </c>
      <c r="E770" s="27">
        <v>1983</v>
      </c>
      <c r="F770" s="186">
        <v>23.126</v>
      </c>
      <c r="G770" s="186">
        <v>1.989</v>
      </c>
      <c r="H770" s="186">
        <v>3.2</v>
      </c>
      <c r="I770" s="186">
        <v>17.937</v>
      </c>
      <c r="J770" s="186">
        <v>1037.85</v>
      </c>
      <c r="K770" s="186">
        <v>17.937</v>
      </c>
      <c r="L770" s="186">
        <v>1037.85</v>
      </c>
      <c r="M770" s="187">
        <v>0.017282844341667873</v>
      </c>
      <c r="N770" s="188">
        <v>245.6</v>
      </c>
      <c r="O770" s="188">
        <v>4.24466657031363</v>
      </c>
      <c r="P770" s="188">
        <v>1036.9706605000724</v>
      </c>
      <c r="Q770" s="189">
        <v>254.6799942188178</v>
      </c>
    </row>
    <row r="771" spans="1:17" ht="11.25">
      <c r="A771" s="346"/>
      <c r="B771" s="191" t="s">
        <v>684</v>
      </c>
      <c r="C771" s="192" t="s">
        <v>680</v>
      </c>
      <c r="D771" s="27">
        <v>62</v>
      </c>
      <c r="E771" s="27">
        <v>1977</v>
      </c>
      <c r="F771" s="186">
        <v>77.521</v>
      </c>
      <c r="G771" s="186">
        <v>4.947</v>
      </c>
      <c r="H771" s="186">
        <v>10</v>
      </c>
      <c r="I771" s="186">
        <v>62.574</v>
      </c>
      <c r="J771" s="186">
        <v>3618.22</v>
      </c>
      <c r="K771" s="186">
        <v>62.574</v>
      </c>
      <c r="L771" s="186">
        <v>3618.22</v>
      </c>
      <c r="M771" s="187">
        <v>0.01729413910707475</v>
      </c>
      <c r="N771" s="188">
        <v>245.6</v>
      </c>
      <c r="O771" s="188">
        <v>4.247440564697558</v>
      </c>
      <c r="P771" s="188">
        <v>1037.648346424485</v>
      </c>
      <c r="Q771" s="189">
        <v>254.8464338818535</v>
      </c>
    </row>
    <row r="772" spans="1:17" ht="11.25">
      <c r="A772" s="346"/>
      <c r="B772" s="191" t="s">
        <v>719</v>
      </c>
      <c r="C772" s="192" t="s">
        <v>714</v>
      </c>
      <c r="D772" s="27">
        <v>14</v>
      </c>
      <c r="E772" s="27" t="s">
        <v>47</v>
      </c>
      <c r="F772" s="186">
        <v>11.59</v>
      </c>
      <c r="G772" s="186">
        <v>0.65</v>
      </c>
      <c r="H772" s="186">
        <v>0.13</v>
      </c>
      <c r="I772" s="186">
        <v>10.81</v>
      </c>
      <c r="J772" s="186">
        <v>624.59</v>
      </c>
      <c r="K772" s="186">
        <v>10.81</v>
      </c>
      <c r="L772" s="186">
        <v>624.59</v>
      </c>
      <c r="M772" s="194">
        <v>0.01730735362397733</v>
      </c>
      <c r="N772" s="195">
        <v>200.8</v>
      </c>
      <c r="O772" s="196">
        <v>3.475316607694648</v>
      </c>
      <c r="P772" s="196">
        <v>1038.4412174386398</v>
      </c>
      <c r="Q772" s="197">
        <v>208.51899646167888</v>
      </c>
    </row>
    <row r="773" spans="1:17" ht="11.25">
      <c r="A773" s="346"/>
      <c r="B773" s="185" t="s">
        <v>116</v>
      </c>
      <c r="C773" s="192" t="s">
        <v>510</v>
      </c>
      <c r="D773" s="27">
        <v>9</v>
      </c>
      <c r="E773" s="27">
        <v>1961</v>
      </c>
      <c r="F773" s="186">
        <v>6.241</v>
      </c>
      <c r="G773" s="186">
        <v>0</v>
      </c>
      <c r="H773" s="186">
        <v>0</v>
      </c>
      <c r="I773" s="186">
        <v>6.241</v>
      </c>
      <c r="J773" s="186">
        <v>360.49</v>
      </c>
      <c r="K773" s="186">
        <v>6.241</v>
      </c>
      <c r="L773" s="186">
        <v>360.49</v>
      </c>
      <c r="M773" s="187">
        <v>0.017312546811284638</v>
      </c>
      <c r="N773" s="188">
        <v>207.536</v>
      </c>
      <c r="O773" s="188">
        <v>3.5929767150267686</v>
      </c>
      <c r="P773" s="188">
        <v>1038.7528086770783</v>
      </c>
      <c r="Q773" s="189">
        <v>215.57860290160613</v>
      </c>
    </row>
    <row r="774" spans="1:17" ht="11.25">
      <c r="A774" s="346"/>
      <c r="B774" s="185" t="s">
        <v>412</v>
      </c>
      <c r="C774" s="235" t="s">
        <v>444</v>
      </c>
      <c r="D774" s="207">
        <v>20</v>
      </c>
      <c r="E774" s="207">
        <v>1978</v>
      </c>
      <c r="F774" s="208">
        <v>22.815</v>
      </c>
      <c r="G774" s="208">
        <v>1.431621</v>
      </c>
      <c r="H774" s="208">
        <v>3.2</v>
      </c>
      <c r="I774" s="208">
        <v>18.18338</v>
      </c>
      <c r="J774" s="208">
        <v>1050.01</v>
      </c>
      <c r="K774" s="208">
        <v>18.18338</v>
      </c>
      <c r="L774" s="208">
        <v>1050.01</v>
      </c>
      <c r="M774" s="209">
        <v>0.017317339834858714</v>
      </c>
      <c r="N774" s="210">
        <v>223.34100000000004</v>
      </c>
      <c r="O774" s="210">
        <v>3.867671996057181</v>
      </c>
      <c r="P774" s="210">
        <v>1039.0403900915228</v>
      </c>
      <c r="Q774" s="211">
        <v>232.06031976343084</v>
      </c>
    </row>
    <row r="775" spans="1:17" ht="11.25">
      <c r="A775" s="346"/>
      <c r="B775" s="185" t="s">
        <v>116</v>
      </c>
      <c r="C775" s="192" t="s">
        <v>112</v>
      </c>
      <c r="D775" s="27">
        <v>12</v>
      </c>
      <c r="E775" s="27">
        <v>1956</v>
      </c>
      <c r="F775" s="186">
        <v>10.690000000000001</v>
      </c>
      <c r="G775" s="186">
        <v>0.70642</v>
      </c>
      <c r="H775" s="186">
        <v>0.12</v>
      </c>
      <c r="I775" s="186">
        <v>9.86358</v>
      </c>
      <c r="J775" s="186">
        <v>568.69</v>
      </c>
      <c r="K775" s="186">
        <v>9.86358</v>
      </c>
      <c r="L775" s="186">
        <v>568.69</v>
      </c>
      <c r="M775" s="187">
        <v>0.01734438797939123</v>
      </c>
      <c r="N775" s="188">
        <v>207.536</v>
      </c>
      <c r="O775" s="188">
        <v>3.5995849036909386</v>
      </c>
      <c r="P775" s="188">
        <v>1040.6632787634737</v>
      </c>
      <c r="Q775" s="189">
        <v>215.9750942214563</v>
      </c>
    </row>
    <row r="776" spans="1:17" ht="11.25">
      <c r="A776" s="346"/>
      <c r="B776" s="191" t="s">
        <v>684</v>
      </c>
      <c r="C776" s="192" t="s">
        <v>682</v>
      </c>
      <c r="D776" s="27">
        <v>36</v>
      </c>
      <c r="E776" s="27">
        <v>1981</v>
      </c>
      <c r="F776" s="186">
        <v>47.935</v>
      </c>
      <c r="G776" s="186">
        <v>3.315</v>
      </c>
      <c r="H776" s="186">
        <v>8.64</v>
      </c>
      <c r="I776" s="186">
        <v>35.98</v>
      </c>
      <c r="J776" s="186">
        <v>2072.96</v>
      </c>
      <c r="K776" s="186">
        <v>35.98</v>
      </c>
      <c r="L776" s="186">
        <v>2072.96</v>
      </c>
      <c r="M776" s="187">
        <v>0.01735682309354739</v>
      </c>
      <c r="N776" s="188">
        <v>245.6</v>
      </c>
      <c r="O776" s="188">
        <v>4.262835751775238</v>
      </c>
      <c r="P776" s="188">
        <v>1041.4093856128432</v>
      </c>
      <c r="Q776" s="189">
        <v>255.77014510651426</v>
      </c>
    </row>
    <row r="777" spans="1:17" ht="11.25">
      <c r="A777" s="346"/>
      <c r="B777" s="191" t="s">
        <v>980</v>
      </c>
      <c r="C777" s="192" t="s">
        <v>962</v>
      </c>
      <c r="D777" s="27">
        <v>6</v>
      </c>
      <c r="E777" s="27">
        <v>1986</v>
      </c>
      <c r="F777" s="186">
        <v>8.05</v>
      </c>
      <c r="G777" s="186"/>
      <c r="H777" s="186"/>
      <c r="I777" s="186">
        <v>8.05</v>
      </c>
      <c r="J777" s="186">
        <v>407.89</v>
      </c>
      <c r="K777" s="186">
        <v>3.367</v>
      </c>
      <c r="L777" s="186">
        <v>193.9</v>
      </c>
      <c r="M777" s="187">
        <f>K777/L777</f>
        <v>0.01736462093862816</v>
      </c>
      <c r="N777" s="188">
        <v>278.495</v>
      </c>
      <c r="O777" s="188">
        <f>M777*N777</f>
        <v>4.835960108303249</v>
      </c>
      <c r="P777" s="188">
        <f>M777*60*1000</f>
        <v>1041.8772563176894</v>
      </c>
      <c r="Q777" s="189">
        <f>P777*N777/1000</f>
        <v>290.1576064981949</v>
      </c>
    </row>
    <row r="778" spans="1:17" ht="11.25">
      <c r="A778" s="346"/>
      <c r="B778" s="191" t="s">
        <v>841</v>
      </c>
      <c r="C778" s="198" t="s">
        <v>871</v>
      </c>
      <c r="D778" s="199">
        <v>105</v>
      </c>
      <c r="E778" s="231" t="s">
        <v>47</v>
      </c>
      <c r="F778" s="201">
        <v>69.58</v>
      </c>
      <c r="G778" s="202">
        <v>7.13</v>
      </c>
      <c r="H778" s="203">
        <v>17.13</v>
      </c>
      <c r="I778" s="202">
        <v>45.32</v>
      </c>
      <c r="J778" s="203">
        <v>2608.98</v>
      </c>
      <c r="K778" s="202">
        <v>44.12</v>
      </c>
      <c r="L778" s="203">
        <v>2539.69</v>
      </c>
      <c r="M778" s="187">
        <v>0.017372198969165527</v>
      </c>
      <c r="N778" s="204">
        <v>218.2</v>
      </c>
      <c r="O778" s="188">
        <v>3.790613815071918</v>
      </c>
      <c r="P778" s="188">
        <v>1042.3319381499316</v>
      </c>
      <c r="Q778" s="189">
        <v>227.43682890431506</v>
      </c>
    </row>
    <row r="779" spans="1:17" ht="11.25">
      <c r="A779" s="346"/>
      <c r="B779" s="191" t="s">
        <v>922</v>
      </c>
      <c r="C779" s="192" t="s">
        <v>916</v>
      </c>
      <c r="D779" s="27">
        <v>60</v>
      </c>
      <c r="E779" s="27">
        <v>1989</v>
      </c>
      <c r="F779" s="186">
        <v>56.121</v>
      </c>
      <c r="G779" s="186">
        <v>9.7413</v>
      </c>
      <c r="H779" s="186">
        <v>5.97</v>
      </c>
      <c r="I779" s="186">
        <v>40.4097</v>
      </c>
      <c r="J779" s="186">
        <v>2325.9</v>
      </c>
      <c r="K779" s="186">
        <v>40.4097</v>
      </c>
      <c r="L779" s="186">
        <v>2325.9</v>
      </c>
      <c r="M779" s="187">
        <f>K779/L779</f>
        <v>0.01737379079066168</v>
      </c>
      <c r="N779" s="188">
        <v>256.368</v>
      </c>
      <c r="O779" s="188">
        <f>M779*N779</f>
        <v>4.454083997420353</v>
      </c>
      <c r="P779" s="188">
        <f>M779*60*1000</f>
        <v>1042.4274474397007</v>
      </c>
      <c r="Q779" s="189">
        <f>P779*N779/1000</f>
        <v>267.2450398452212</v>
      </c>
    </row>
    <row r="780" spans="1:17" ht="11.25">
      <c r="A780" s="346"/>
      <c r="B780" s="191" t="s">
        <v>999</v>
      </c>
      <c r="C780" s="192" t="s">
        <v>1035</v>
      </c>
      <c r="D780" s="27">
        <v>8</v>
      </c>
      <c r="E780" s="27" t="s">
        <v>47</v>
      </c>
      <c r="F780" s="186">
        <f>G780+H780+I780</f>
        <v>7.698</v>
      </c>
      <c r="G780" s="186">
        <v>0.7140000000000001</v>
      </c>
      <c r="H780" s="186">
        <v>0.08</v>
      </c>
      <c r="I780" s="186">
        <v>6.904</v>
      </c>
      <c r="J780" s="186">
        <v>396.8</v>
      </c>
      <c r="K780" s="186">
        <v>6.904</v>
      </c>
      <c r="L780" s="186">
        <v>396.8</v>
      </c>
      <c r="M780" s="187">
        <f>K780/L780</f>
        <v>0.017399193548387096</v>
      </c>
      <c r="N780" s="188">
        <v>233.8</v>
      </c>
      <c r="O780" s="188">
        <f>M780*N780</f>
        <v>4.067931451612903</v>
      </c>
      <c r="P780" s="188">
        <f>M780*60*1000</f>
        <v>1043.9516129032259</v>
      </c>
      <c r="Q780" s="189">
        <f>P780*N780/1000</f>
        <v>244.0758870967742</v>
      </c>
    </row>
    <row r="781" spans="1:17" ht="11.25">
      <c r="A781" s="346"/>
      <c r="B781" s="191" t="s">
        <v>684</v>
      </c>
      <c r="C781" s="192" t="s">
        <v>679</v>
      </c>
      <c r="D781" s="27">
        <v>20</v>
      </c>
      <c r="E781" s="27">
        <v>1980</v>
      </c>
      <c r="F781" s="186">
        <v>22.824</v>
      </c>
      <c r="G781" s="186">
        <v>1.53</v>
      </c>
      <c r="H781" s="186">
        <v>3.2</v>
      </c>
      <c r="I781" s="186">
        <v>18.094</v>
      </c>
      <c r="J781" s="186">
        <v>1039</v>
      </c>
      <c r="K781" s="186">
        <v>18.094</v>
      </c>
      <c r="L781" s="186">
        <v>1039</v>
      </c>
      <c r="M781" s="187">
        <v>0.017414821944177095</v>
      </c>
      <c r="N781" s="188">
        <v>245.6</v>
      </c>
      <c r="O781" s="188">
        <v>4.277080269489894</v>
      </c>
      <c r="P781" s="188">
        <v>1044.8893166506257</v>
      </c>
      <c r="Q781" s="189">
        <v>256.6248161693937</v>
      </c>
    </row>
    <row r="782" spans="1:17" ht="11.25">
      <c r="A782" s="346"/>
      <c r="B782" s="191" t="s">
        <v>684</v>
      </c>
      <c r="C782" s="192" t="s">
        <v>683</v>
      </c>
      <c r="D782" s="27">
        <v>20</v>
      </c>
      <c r="E782" s="27">
        <v>1982</v>
      </c>
      <c r="F782" s="186">
        <v>22.854</v>
      </c>
      <c r="G782" s="186">
        <v>1.632</v>
      </c>
      <c r="H782" s="186">
        <v>3.2</v>
      </c>
      <c r="I782" s="186">
        <v>18.022</v>
      </c>
      <c r="J782" s="186">
        <v>1034.74</v>
      </c>
      <c r="K782" s="186">
        <v>18.022</v>
      </c>
      <c r="L782" s="186">
        <v>1034.74</v>
      </c>
      <c r="M782" s="187">
        <v>0.017416935655333705</v>
      </c>
      <c r="N782" s="188">
        <v>245.6</v>
      </c>
      <c r="O782" s="188">
        <v>4.277599396949958</v>
      </c>
      <c r="P782" s="188">
        <v>1045.0161393200224</v>
      </c>
      <c r="Q782" s="189">
        <v>256.6559638169975</v>
      </c>
    </row>
    <row r="783" spans="1:17" ht="11.25">
      <c r="A783" s="346"/>
      <c r="B783" s="185" t="s">
        <v>41</v>
      </c>
      <c r="C783" s="190" t="s">
        <v>645</v>
      </c>
      <c r="D783" s="27">
        <v>43</v>
      </c>
      <c r="E783" s="27" t="s">
        <v>643</v>
      </c>
      <c r="F783" s="186">
        <v>18.61</v>
      </c>
      <c r="G783" s="186">
        <v>0</v>
      </c>
      <c r="H783" s="186">
        <v>0</v>
      </c>
      <c r="I783" s="186">
        <v>18.61</v>
      </c>
      <c r="J783" s="186"/>
      <c r="K783" s="186">
        <v>18.61</v>
      </c>
      <c r="L783" s="186">
        <v>1067.17</v>
      </c>
      <c r="M783" s="187">
        <v>0.017438646138853226</v>
      </c>
      <c r="N783" s="188">
        <v>231.73</v>
      </c>
      <c r="O783" s="188">
        <v>4.041057469756458</v>
      </c>
      <c r="P783" s="188">
        <v>1046.3187683311937</v>
      </c>
      <c r="Q783" s="189">
        <v>242.4634481853875</v>
      </c>
    </row>
    <row r="784" spans="1:17" ht="11.25">
      <c r="A784" s="346"/>
      <c r="B784" s="185" t="s">
        <v>90</v>
      </c>
      <c r="C784" s="192" t="s">
        <v>581</v>
      </c>
      <c r="D784" s="27">
        <v>5</v>
      </c>
      <c r="E784" s="227" t="s">
        <v>47</v>
      </c>
      <c r="F784" s="228">
        <v>4.57</v>
      </c>
      <c r="G784" s="186">
        <v>0.4093</v>
      </c>
      <c r="H784" s="186">
        <v>0.8</v>
      </c>
      <c r="I784" s="186">
        <v>3.3607</v>
      </c>
      <c r="J784" s="186">
        <v>192.6</v>
      </c>
      <c r="K784" s="186">
        <v>3.3607</v>
      </c>
      <c r="L784" s="186">
        <v>192.6</v>
      </c>
      <c r="M784" s="187">
        <v>0.017449117341640705</v>
      </c>
      <c r="N784" s="230">
        <v>168.8</v>
      </c>
      <c r="O784" s="188">
        <v>2.945411007268951</v>
      </c>
      <c r="P784" s="188">
        <v>1046.9470404984422</v>
      </c>
      <c r="Q784" s="189">
        <v>176.72466043613704</v>
      </c>
    </row>
    <row r="785" spans="1:17" ht="11.25">
      <c r="A785" s="346"/>
      <c r="B785" s="185" t="s">
        <v>91</v>
      </c>
      <c r="C785" s="240" t="s">
        <v>606</v>
      </c>
      <c r="D785" s="241">
        <v>8</v>
      </c>
      <c r="E785" s="241">
        <v>1959</v>
      </c>
      <c r="F785" s="242">
        <v>8.274</v>
      </c>
      <c r="G785" s="242">
        <v>0.663</v>
      </c>
      <c r="H785" s="242">
        <v>1.2</v>
      </c>
      <c r="I785" s="242">
        <v>6.411</v>
      </c>
      <c r="J785" s="242">
        <v>366.96</v>
      </c>
      <c r="K785" s="242">
        <v>5.6438581999999995</v>
      </c>
      <c r="L785" s="242">
        <v>323.06</v>
      </c>
      <c r="M785" s="243">
        <v>0.01747</v>
      </c>
      <c r="N785" s="244">
        <v>207.86</v>
      </c>
      <c r="O785" s="244">
        <v>3.6313142000000003</v>
      </c>
      <c r="P785" s="244">
        <v>1048.2</v>
      </c>
      <c r="Q785" s="245">
        <v>217.87885200000002</v>
      </c>
    </row>
    <row r="786" spans="1:17" ht="11.25">
      <c r="A786" s="346"/>
      <c r="B786" s="185" t="s">
        <v>173</v>
      </c>
      <c r="C786" s="192" t="s">
        <v>164</v>
      </c>
      <c r="D786" s="27">
        <v>13</v>
      </c>
      <c r="E786" s="27" t="s">
        <v>47</v>
      </c>
      <c r="F786" s="186">
        <v>6.953</v>
      </c>
      <c r="G786" s="186">
        <v>0</v>
      </c>
      <c r="H786" s="186">
        <v>0</v>
      </c>
      <c r="I786" s="186">
        <v>6.953</v>
      </c>
      <c r="J786" s="186">
        <v>397.64</v>
      </c>
      <c r="K786" s="186">
        <v>6.953</v>
      </c>
      <c r="L786" s="186">
        <v>397.64</v>
      </c>
      <c r="M786" s="187">
        <v>0.017485665426013482</v>
      </c>
      <c r="N786" s="188">
        <v>266.28700000000003</v>
      </c>
      <c r="O786" s="188">
        <v>4.6562053892968525</v>
      </c>
      <c r="P786" s="188">
        <v>1049.139925560809</v>
      </c>
      <c r="Q786" s="189">
        <v>279.3723233578111</v>
      </c>
    </row>
    <row r="787" spans="1:17" ht="11.25">
      <c r="A787" s="346"/>
      <c r="B787" s="191" t="s">
        <v>923</v>
      </c>
      <c r="C787" s="192" t="s">
        <v>936</v>
      </c>
      <c r="D787" s="27">
        <v>6</v>
      </c>
      <c r="E787" s="27">
        <v>1986</v>
      </c>
      <c r="F787" s="186">
        <v>8.11</v>
      </c>
      <c r="G787" s="186">
        <v>0.603</v>
      </c>
      <c r="H787" s="186">
        <v>0.88</v>
      </c>
      <c r="I787" s="186">
        <v>6.626</v>
      </c>
      <c r="J787" s="186">
        <v>378.43</v>
      </c>
      <c r="K787" s="186">
        <v>6.626</v>
      </c>
      <c r="L787" s="186">
        <v>378.43</v>
      </c>
      <c r="M787" s="187">
        <f>K787/L787</f>
        <v>0.01750918267579209</v>
      </c>
      <c r="N787" s="188">
        <v>308.8</v>
      </c>
      <c r="O787" s="188">
        <f>M787*N787</f>
        <v>5.406835610284598</v>
      </c>
      <c r="P787" s="188">
        <f>M787*60*1000</f>
        <v>1050.5509605475254</v>
      </c>
      <c r="Q787" s="189">
        <f>P787*N787/1000</f>
        <v>324.4101366170758</v>
      </c>
    </row>
    <row r="788" spans="1:17" ht="11.25">
      <c r="A788" s="346"/>
      <c r="B788" s="191" t="s">
        <v>923</v>
      </c>
      <c r="C788" s="192" t="s">
        <v>937</v>
      </c>
      <c r="D788" s="27">
        <v>10</v>
      </c>
      <c r="E788" s="27">
        <v>1978</v>
      </c>
      <c r="F788" s="186">
        <v>12.758</v>
      </c>
      <c r="G788" s="186">
        <v>1.59</v>
      </c>
      <c r="H788" s="186">
        <v>1.52</v>
      </c>
      <c r="I788" s="186">
        <v>9.647</v>
      </c>
      <c r="J788" s="186">
        <v>550</v>
      </c>
      <c r="K788" s="186">
        <v>9.647</v>
      </c>
      <c r="L788" s="186">
        <v>550</v>
      </c>
      <c r="M788" s="187">
        <f>K788/L788</f>
        <v>0.01754</v>
      </c>
      <c r="N788" s="188">
        <v>308.8</v>
      </c>
      <c r="O788" s="188">
        <f>M788*N788</f>
        <v>5.416352</v>
      </c>
      <c r="P788" s="188">
        <f>M788*60*1000</f>
        <v>1052.4</v>
      </c>
      <c r="Q788" s="189">
        <f>P788*N788/1000</f>
        <v>324.98112000000003</v>
      </c>
    </row>
    <row r="789" spans="1:17" ht="11.25">
      <c r="A789" s="346"/>
      <c r="B789" s="185" t="s">
        <v>412</v>
      </c>
      <c r="C789" s="235" t="s">
        <v>445</v>
      </c>
      <c r="D789" s="207">
        <v>19</v>
      </c>
      <c r="E789" s="207">
        <v>1978</v>
      </c>
      <c r="F789" s="208">
        <v>22.918</v>
      </c>
      <c r="G789" s="208">
        <v>1.092828</v>
      </c>
      <c r="H789" s="208">
        <v>3.2</v>
      </c>
      <c r="I789" s="208">
        <v>18.625173</v>
      </c>
      <c r="J789" s="208">
        <v>1059.15</v>
      </c>
      <c r="K789" s="208">
        <v>18.625173</v>
      </c>
      <c r="L789" s="208">
        <v>1059.15</v>
      </c>
      <c r="M789" s="209">
        <v>0.01758501911910494</v>
      </c>
      <c r="N789" s="210">
        <v>223.34100000000004</v>
      </c>
      <c r="O789" s="210">
        <v>3.9274557550800173</v>
      </c>
      <c r="P789" s="210">
        <v>1055.1011471462966</v>
      </c>
      <c r="Q789" s="211">
        <v>235.64734530480106</v>
      </c>
    </row>
    <row r="790" spans="1:17" ht="11.25">
      <c r="A790" s="346"/>
      <c r="B790" s="185" t="s">
        <v>116</v>
      </c>
      <c r="C790" s="192" t="s">
        <v>511</v>
      </c>
      <c r="D790" s="27">
        <v>14</v>
      </c>
      <c r="E790" s="27">
        <v>1969</v>
      </c>
      <c r="F790" s="186">
        <v>15.141001</v>
      </c>
      <c r="G790" s="186">
        <v>0.92378</v>
      </c>
      <c r="H790" s="186">
        <v>1.573</v>
      </c>
      <c r="I790" s="186">
        <v>12.644221</v>
      </c>
      <c r="J790" s="186">
        <v>717.57</v>
      </c>
      <c r="K790" s="186">
        <v>12.644221</v>
      </c>
      <c r="L790" s="186">
        <v>717.57</v>
      </c>
      <c r="M790" s="187">
        <v>0.017620888554426745</v>
      </c>
      <c r="N790" s="188">
        <v>207.536</v>
      </c>
      <c r="O790" s="188">
        <v>3.656968727031509</v>
      </c>
      <c r="P790" s="188">
        <v>1057.253313265605</v>
      </c>
      <c r="Q790" s="189">
        <v>219.41812362189057</v>
      </c>
    </row>
    <row r="791" spans="1:17" ht="11.25">
      <c r="A791" s="346"/>
      <c r="B791" s="191" t="s">
        <v>684</v>
      </c>
      <c r="C791" s="192" t="s">
        <v>677</v>
      </c>
      <c r="D791" s="27">
        <v>20</v>
      </c>
      <c r="E791" s="27">
        <v>1984</v>
      </c>
      <c r="F791" s="186">
        <v>23.74</v>
      </c>
      <c r="G791" s="186">
        <v>1.734</v>
      </c>
      <c r="H791" s="186">
        <v>3.2</v>
      </c>
      <c r="I791" s="186">
        <v>18.806</v>
      </c>
      <c r="J791" s="186">
        <v>1066.74</v>
      </c>
      <c r="K791" s="186">
        <v>18.806</v>
      </c>
      <c r="L791" s="186">
        <v>1066.74</v>
      </c>
      <c r="M791" s="187">
        <v>0.017629412977857774</v>
      </c>
      <c r="N791" s="188">
        <v>245.6</v>
      </c>
      <c r="O791" s="188">
        <v>4.32978382736187</v>
      </c>
      <c r="P791" s="188">
        <v>1057.7647786714665</v>
      </c>
      <c r="Q791" s="189">
        <v>259.7870296417122</v>
      </c>
    </row>
    <row r="792" spans="1:17" ht="11.25">
      <c r="A792" s="346"/>
      <c r="B792" s="185" t="s">
        <v>91</v>
      </c>
      <c r="C792" s="240" t="s">
        <v>603</v>
      </c>
      <c r="D792" s="241">
        <v>13</v>
      </c>
      <c r="E792" s="241"/>
      <c r="F792" s="242">
        <v>11.517</v>
      </c>
      <c r="G792" s="242">
        <v>1.789</v>
      </c>
      <c r="H792" s="242"/>
      <c r="I792" s="242">
        <v>9.728</v>
      </c>
      <c r="J792" s="242">
        <v>551.79</v>
      </c>
      <c r="K792" s="242">
        <v>9.728</v>
      </c>
      <c r="L792" s="242">
        <v>551.79</v>
      </c>
      <c r="M792" s="243">
        <v>0.017629895431232896</v>
      </c>
      <c r="N792" s="244">
        <v>207.86</v>
      </c>
      <c r="O792" s="244">
        <v>3.66455006433607</v>
      </c>
      <c r="P792" s="244">
        <v>1057.7937258739737</v>
      </c>
      <c r="Q792" s="245">
        <v>219.8730038601642</v>
      </c>
    </row>
    <row r="793" spans="1:17" ht="11.25">
      <c r="A793" s="346"/>
      <c r="B793" s="185" t="s">
        <v>116</v>
      </c>
      <c r="C793" s="192" t="s">
        <v>113</v>
      </c>
      <c r="D793" s="27">
        <v>8</v>
      </c>
      <c r="E793" s="27">
        <v>1960</v>
      </c>
      <c r="F793" s="186">
        <v>8.23</v>
      </c>
      <c r="G793" s="186">
        <v>0.48906</v>
      </c>
      <c r="H793" s="186">
        <v>1.28</v>
      </c>
      <c r="I793" s="186">
        <v>6.46094</v>
      </c>
      <c r="J793" s="186">
        <v>365.71</v>
      </c>
      <c r="K793" s="186">
        <v>6.46094</v>
      </c>
      <c r="L793" s="186">
        <v>365.71</v>
      </c>
      <c r="M793" s="187">
        <v>0.017666839845779443</v>
      </c>
      <c r="N793" s="188">
        <v>207.536</v>
      </c>
      <c r="O793" s="188">
        <v>3.6665052742336823</v>
      </c>
      <c r="P793" s="188">
        <v>1060.0103907467667</v>
      </c>
      <c r="Q793" s="189">
        <v>219.99031645402096</v>
      </c>
    </row>
    <row r="794" spans="1:17" ht="11.25">
      <c r="A794" s="346"/>
      <c r="B794" s="185" t="s">
        <v>412</v>
      </c>
      <c r="C794" s="235" t="s">
        <v>446</v>
      </c>
      <c r="D794" s="207">
        <v>45</v>
      </c>
      <c r="E794" s="207">
        <v>1972</v>
      </c>
      <c r="F794" s="208">
        <v>42.423</v>
      </c>
      <c r="G794" s="208">
        <v>2.686221</v>
      </c>
      <c r="H794" s="208">
        <v>7.2</v>
      </c>
      <c r="I794" s="208">
        <v>32.536781</v>
      </c>
      <c r="J794" s="208">
        <v>1840.92</v>
      </c>
      <c r="K794" s="208">
        <v>32.536781</v>
      </c>
      <c r="L794" s="208">
        <v>1840.92</v>
      </c>
      <c r="M794" s="209">
        <v>0.017674196054146836</v>
      </c>
      <c r="N794" s="210">
        <v>223.34100000000004</v>
      </c>
      <c r="O794" s="210">
        <v>3.947372620929209</v>
      </c>
      <c r="P794" s="210">
        <v>1060.4517632488103</v>
      </c>
      <c r="Q794" s="211">
        <v>236.84235725575257</v>
      </c>
    </row>
    <row r="795" spans="1:17" ht="11.25">
      <c r="A795" s="346"/>
      <c r="B795" s="191" t="s">
        <v>826</v>
      </c>
      <c r="C795" s="192" t="s">
        <v>819</v>
      </c>
      <c r="D795" s="27">
        <v>19</v>
      </c>
      <c r="E795" s="27">
        <v>1986</v>
      </c>
      <c r="F795" s="186">
        <v>15.04</v>
      </c>
      <c r="G795" s="186">
        <v>0</v>
      </c>
      <c r="H795" s="186">
        <v>0</v>
      </c>
      <c r="I795" s="186">
        <v>15.04</v>
      </c>
      <c r="J795" s="186">
        <v>850.94</v>
      </c>
      <c r="K795" s="186">
        <v>15.04</v>
      </c>
      <c r="L795" s="186">
        <v>850.94</v>
      </c>
      <c r="M795" s="187">
        <v>0.017674571650175098</v>
      </c>
      <c r="N795" s="188">
        <v>299.8</v>
      </c>
      <c r="O795" s="188">
        <v>5.298836580722495</v>
      </c>
      <c r="P795" s="188">
        <v>1060.4742990105058</v>
      </c>
      <c r="Q795" s="189">
        <v>317.9301948433496</v>
      </c>
    </row>
    <row r="796" spans="1:17" ht="11.25">
      <c r="A796" s="346"/>
      <c r="B796" s="185" t="s">
        <v>413</v>
      </c>
      <c r="C796" s="238" t="s">
        <v>430</v>
      </c>
      <c r="D796" s="239">
        <v>20</v>
      </c>
      <c r="E796" s="239">
        <v>0</v>
      </c>
      <c r="F796" s="208">
        <v>20.145</v>
      </c>
      <c r="G796" s="208">
        <v>0</v>
      </c>
      <c r="H796" s="208">
        <v>0</v>
      </c>
      <c r="I796" s="208">
        <v>20.145</v>
      </c>
      <c r="J796" s="208">
        <v>1135.1</v>
      </c>
      <c r="K796" s="208">
        <v>20.145</v>
      </c>
      <c r="L796" s="208">
        <v>1135.1</v>
      </c>
      <c r="M796" s="209">
        <v>0.017747335036560657</v>
      </c>
      <c r="N796" s="210">
        <v>307.271</v>
      </c>
      <c r="O796" s="210">
        <v>5.45324138401903</v>
      </c>
      <c r="P796" s="210">
        <v>1064.8401021936393</v>
      </c>
      <c r="Q796" s="211">
        <v>327.1944830411418</v>
      </c>
    </row>
    <row r="797" spans="1:17" ht="11.25">
      <c r="A797" s="346"/>
      <c r="B797" s="191" t="s">
        <v>922</v>
      </c>
      <c r="C797" s="192" t="s">
        <v>917</v>
      </c>
      <c r="D797" s="27">
        <v>32</v>
      </c>
      <c r="E797" s="27">
        <v>1961</v>
      </c>
      <c r="F797" s="186">
        <v>25.3203</v>
      </c>
      <c r="G797" s="186">
        <v>3.7009</v>
      </c>
      <c r="H797" s="186">
        <v>0.32</v>
      </c>
      <c r="I797" s="186">
        <v>21.2994</v>
      </c>
      <c r="J797" s="186">
        <v>1197</v>
      </c>
      <c r="K797" s="186">
        <v>21.2993</v>
      </c>
      <c r="L797" s="186">
        <v>1197</v>
      </c>
      <c r="M797" s="187">
        <f>K797/L797</f>
        <v>0.01779390142021721</v>
      </c>
      <c r="N797" s="188">
        <v>256.368</v>
      </c>
      <c r="O797" s="188">
        <f>M797*N797</f>
        <v>4.561786919298245</v>
      </c>
      <c r="P797" s="188">
        <f>M797*60*1000</f>
        <v>1067.6340852130327</v>
      </c>
      <c r="Q797" s="189">
        <f>P797*N797/1000</f>
        <v>273.7072151578948</v>
      </c>
    </row>
    <row r="798" spans="1:17" ht="11.25">
      <c r="A798" s="346"/>
      <c r="B798" s="185" t="s">
        <v>116</v>
      </c>
      <c r="C798" s="192" t="s">
        <v>512</v>
      </c>
      <c r="D798" s="27">
        <v>9</v>
      </c>
      <c r="E798" s="27">
        <v>1953</v>
      </c>
      <c r="F798" s="186">
        <v>8.775002</v>
      </c>
      <c r="G798" s="186">
        <v>0.32604</v>
      </c>
      <c r="H798" s="186">
        <v>0.1</v>
      </c>
      <c r="I798" s="186">
        <v>8.348962</v>
      </c>
      <c r="J798" s="186">
        <v>467.4</v>
      </c>
      <c r="K798" s="186">
        <v>8.348962</v>
      </c>
      <c r="L798" s="186">
        <v>467.4</v>
      </c>
      <c r="M798" s="187">
        <v>0.017862563115104837</v>
      </c>
      <c r="N798" s="188">
        <v>207.536</v>
      </c>
      <c r="O798" s="188">
        <v>3.7071248986563976</v>
      </c>
      <c r="P798" s="188">
        <v>1071.7537869062903</v>
      </c>
      <c r="Q798" s="189">
        <v>222.4274939193839</v>
      </c>
    </row>
    <row r="799" spans="1:17" ht="11.25">
      <c r="A799" s="346"/>
      <c r="B799" s="185" t="s">
        <v>331</v>
      </c>
      <c r="C799" s="220" t="s">
        <v>321</v>
      </c>
      <c r="D799" s="221">
        <v>40</v>
      </c>
      <c r="E799" s="221">
        <v>1984</v>
      </c>
      <c r="F799" s="222">
        <v>46.4</v>
      </c>
      <c r="G799" s="222">
        <v>3.362787</v>
      </c>
      <c r="H799" s="222">
        <v>6.4</v>
      </c>
      <c r="I799" s="222">
        <v>36.637213</v>
      </c>
      <c r="J799" s="222">
        <v>2050.4</v>
      </c>
      <c r="K799" s="222">
        <v>36.637213</v>
      </c>
      <c r="L799" s="222">
        <v>2050.4</v>
      </c>
      <c r="M799" s="223">
        <v>0.017868324717128365</v>
      </c>
      <c r="N799" s="224">
        <v>294.95400000000006</v>
      </c>
      <c r="O799" s="224">
        <v>5.270333848615881</v>
      </c>
      <c r="P799" s="224">
        <v>1072.099483027702</v>
      </c>
      <c r="Q799" s="225">
        <v>316.22003091695285</v>
      </c>
    </row>
    <row r="800" spans="1:17" ht="11.25">
      <c r="A800" s="346"/>
      <c r="B800" s="185" t="s">
        <v>413</v>
      </c>
      <c r="C800" s="238" t="s">
        <v>431</v>
      </c>
      <c r="D800" s="239">
        <v>45</v>
      </c>
      <c r="E800" s="239">
        <v>1973</v>
      </c>
      <c r="F800" s="208">
        <v>21.073</v>
      </c>
      <c r="G800" s="208">
        <v>0</v>
      </c>
      <c r="H800" s="208">
        <v>0</v>
      </c>
      <c r="I800" s="208">
        <v>21.073001</v>
      </c>
      <c r="J800" s="208">
        <v>1179.28</v>
      </c>
      <c r="K800" s="208">
        <v>21.073001</v>
      </c>
      <c r="L800" s="208">
        <v>1179.28</v>
      </c>
      <c r="M800" s="209">
        <v>0.01786937877348891</v>
      </c>
      <c r="N800" s="210">
        <v>307.271</v>
      </c>
      <c r="O800" s="210">
        <v>5.4907418851087115</v>
      </c>
      <c r="P800" s="210">
        <v>1072.1627264093345</v>
      </c>
      <c r="Q800" s="211">
        <v>329.4445131065226</v>
      </c>
    </row>
    <row r="801" spans="1:17" ht="11.25">
      <c r="A801" s="346"/>
      <c r="B801" s="191" t="s">
        <v>760</v>
      </c>
      <c r="C801" s="192" t="s">
        <v>753</v>
      </c>
      <c r="D801" s="27">
        <v>8</v>
      </c>
      <c r="E801" s="27" t="s">
        <v>47</v>
      </c>
      <c r="F801" s="186">
        <v>8.184999999999999</v>
      </c>
      <c r="G801" s="186">
        <v>0.563</v>
      </c>
      <c r="H801" s="186">
        <v>1.28</v>
      </c>
      <c r="I801" s="186">
        <v>6.342</v>
      </c>
      <c r="J801" s="186">
        <v>354.78</v>
      </c>
      <c r="K801" s="186">
        <v>6.342</v>
      </c>
      <c r="L801" s="186">
        <v>354.78</v>
      </c>
      <c r="M801" s="187">
        <v>0.017875866734314225</v>
      </c>
      <c r="N801" s="188">
        <v>330.16</v>
      </c>
      <c r="O801" s="188">
        <v>5.901896161001185</v>
      </c>
      <c r="P801" s="188">
        <v>1072.5520040588535</v>
      </c>
      <c r="Q801" s="189">
        <v>354.1137696600711</v>
      </c>
    </row>
    <row r="802" spans="1:17" ht="11.25">
      <c r="A802" s="346"/>
      <c r="B802" s="191" t="s">
        <v>761</v>
      </c>
      <c r="C802" s="192" t="s">
        <v>785</v>
      </c>
      <c r="D802" s="27">
        <v>70</v>
      </c>
      <c r="E802" s="27">
        <v>1962</v>
      </c>
      <c r="F802" s="186">
        <v>60.956</v>
      </c>
      <c r="G802" s="186">
        <v>6.346</v>
      </c>
      <c r="H802" s="186">
        <v>0.7</v>
      </c>
      <c r="I802" s="186">
        <v>53.91</v>
      </c>
      <c r="J802" s="186">
        <v>3002.09</v>
      </c>
      <c r="K802" s="186">
        <v>53.91</v>
      </c>
      <c r="L802" s="186">
        <v>3002.09</v>
      </c>
      <c r="M802" s="187">
        <v>0.01795748961556782</v>
      </c>
      <c r="N802" s="188">
        <v>250.92</v>
      </c>
      <c r="O802" s="188">
        <v>4.505893294338277</v>
      </c>
      <c r="P802" s="188">
        <v>1077.4493769340693</v>
      </c>
      <c r="Q802" s="189">
        <v>270.35359766029666</v>
      </c>
    </row>
    <row r="803" spans="1:17" ht="11.25">
      <c r="A803" s="346"/>
      <c r="B803" s="191" t="s">
        <v>684</v>
      </c>
      <c r="C803" s="192" t="s">
        <v>675</v>
      </c>
      <c r="D803" s="27">
        <v>20</v>
      </c>
      <c r="E803" s="27">
        <v>1984</v>
      </c>
      <c r="F803" s="186">
        <v>23.477</v>
      </c>
      <c r="G803" s="186">
        <v>1.275</v>
      </c>
      <c r="H803" s="186">
        <v>3.2</v>
      </c>
      <c r="I803" s="186">
        <v>19.002</v>
      </c>
      <c r="J803" s="186">
        <v>1058.05</v>
      </c>
      <c r="K803" s="186">
        <v>19.002</v>
      </c>
      <c r="L803" s="186">
        <v>1058.05</v>
      </c>
      <c r="M803" s="187">
        <v>0.01795945371201739</v>
      </c>
      <c r="N803" s="188">
        <v>245.6</v>
      </c>
      <c r="O803" s="188">
        <v>4.410841831671471</v>
      </c>
      <c r="P803" s="188">
        <v>1077.5672227210434</v>
      </c>
      <c r="Q803" s="189">
        <v>264.6505099002882</v>
      </c>
    </row>
    <row r="804" spans="1:17" ht="11.25">
      <c r="A804" s="346"/>
      <c r="B804" s="191" t="s">
        <v>980</v>
      </c>
      <c r="C804" s="192" t="s">
        <v>961</v>
      </c>
      <c r="D804" s="27">
        <v>12</v>
      </c>
      <c r="E804" s="27">
        <v>1965</v>
      </c>
      <c r="F804" s="186">
        <v>10.904</v>
      </c>
      <c r="G804" s="186">
        <v>1.049</v>
      </c>
      <c r="H804" s="186">
        <v>0.192</v>
      </c>
      <c r="I804" s="186">
        <v>9.663</v>
      </c>
      <c r="J804" s="186">
        <v>537.55</v>
      </c>
      <c r="K804" s="186">
        <v>8.902</v>
      </c>
      <c r="L804" s="186">
        <v>495.2</v>
      </c>
      <c r="M804" s="187">
        <f>K804/L804</f>
        <v>0.017976575121163164</v>
      </c>
      <c r="N804" s="188">
        <v>279.495</v>
      </c>
      <c r="O804" s="188">
        <f>M804*N804</f>
        <v>5.024362863489499</v>
      </c>
      <c r="P804" s="188">
        <f>M804*60*1000</f>
        <v>1078.5945072697898</v>
      </c>
      <c r="Q804" s="189">
        <f>P804*N804/1000</f>
        <v>301.4617718093699</v>
      </c>
    </row>
    <row r="805" spans="1:17" ht="11.25">
      <c r="A805" s="346"/>
      <c r="B805" s="191" t="s">
        <v>999</v>
      </c>
      <c r="C805" s="192" t="s">
        <v>1036</v>
      </c>
      <c r="D805" s="27">
        <v>24</v>
      </c>
      <c r="E805" s="27" t="s">
        <v>47</v>
      </c>
      <c r="F805" s="186">
        <f>G805+H805+I805</f>
        <v>24.986</v>
      </c>
      <c r="G805" s="186">
        <v>0.867</v>
      </c>
      <c r="H805" s="186">
        <v>3.84</v>
      </c>
      <c r="I805" s="186">
        <v>20.279</v>
      </c>
      <c r="J805" s="186">
        <v>1127.22</v>
      </c>
      <c r="K805" s="186">
        <v>20.279</v>
      </c>
      <c r="L805" s="186">
        <v>1127.22</v>
      </c>
      <c r="M805" s="187">
        <f>K805/L805</f>
        <v>0.017990276964567696</v>
      </c>
      <c r="N805" s="188">
        <v>233.8</v>
      </c>
      <c r="O805" s="188">
        <f>M805*N805</f>
        <v>4.206126754315927</v>
      </c>
      <c r="P805" s="188">
        <f>M805*60*1000</f>
        <v>1079.4166178740618</v>
      </c>
      <c r="Q805" s="189">
        <f>P805*N805/1000</f>
        <v>252.36760525895565</v>
      </c>
    </row>
    <row r="806" spans="1:17" ht="11.25">
      <c r="A806" s="346"/>
      <c r="B806" s="185" t="s">
        <v>91</v>
      </c>
      <c r="C806" s="240" t="s">
        <v>614</v>
      </c>
      <c r="D806" s="241">
        <v>20</v>
      </c>
      <c r="E806" s="241"/>
      <c r="F806" s="242">
        <v>25</v>
      </c>
      <c r="G806" s="242">
        <v>1.965</v>
      </c>
      <c r="H806" s="242">
        <v>3.2</v>
      </c>
      <c r="I806" s="242">
        <v>19.835</v>
      </c>
      <c r="J806" s="242">
        <v>1101.98</v>
      </c>
      <c r="K806" s="242">
        <v>19.835</v>
      </c>
      <c r="L806" s="242">
        <v>1101.98</v>
      </c>
      <c r="M806" s="243">
        <v>0.017999419227209205</v>
      </c>
      <c r="N806" s="244">
        <v>207.86</v>
      </c>
      <c r="O806" s="244">
        <v>3.7413592805677056</v>
      </c>
      <c r="P806" s="244">
        <v>1079.9651536325523</v>
      </c>
      <c r="Q806" s="245">
        <v>224.48155683406233</v>
      </c>
    </row>
    <row r="807" spans="1:17" ht="11.25">
      <c r="A807" s="346"/>
      <c r="B807" s="185" t="s">
        <v>365</v>
      </c>
      <c r="C807" s="192" t="s">
        <v>363</v>
      </c>
      <c r="D807" s="27">
        <v>6</v>
      </c>
      <c r="E807" s="27">
        <v>1959</v>
      </c>
      <c r="F807" s="186">
        <v>7.2746</v>
      </c>
      <c r="G807" s="186">
        <v>0.663</v>
      </c>
      <c r="H807" s="186">
        <v>0.96</v>
      </c>
      <c r="I807" s="186">
        <v>5.6516</v>
      </c>
      <c r="J807" s="186">
        <v>313.25</v>
      </c>
      <c r="K807" s="186">
        <v>5.6516</v>
      </c>
      <c r="L807" s="186">
        <v>313.25</v>
      </c>
      <c r="M807" s="187">
        <v>0.018041819632881085</v>
      </c>
      <c r="N807" s="188">
        <v>274.026</v>
      </c>
      <c r="O807" s="188">
        <v>4.943927666719873</v>
      </c>
      <c r="P807" s="188">
        <v>1082.509177972865</v>
      </c>
      <c r="Q807" s="189">
        <v>296.6356600031923</v>
      </c>
    </row>
    <row r="808" spans="1:17" ht="12" thickBot="1">
      <c r="A808" s="347"/>
      <c r="B808" s="328" t="s">
        <v>71</v>
      </c>
      <c r="C808" s="329" t="s">
        <v>52</v>
      </c>
      <c r="D808" s="330">
        <v>108</v>
      </c>
      <c r="E808" s="330">
        <v>1968</v>
      </c>
      <c r="F808" s="331">
        <v>71.11</v>
      </c>
      <c r="G808" s="331">
        <v>7.74282</v>
      </c>
      <c r="H808" s="331">
        <v>17.2</v>
      </c>
      <c r="I808" s="331">
        <v>46.16718</v>
      </c>
      <c r="J808" s="331">
        <v>2558.44</v>
      </c>
      <c r="K808" s="331">
        <v>46.16718</v>
      </c>
      <c r="L808" s="331">
        <v>2558.44</v>
      </c>
      <c r="M808" s="332">
        <v>0.01804505089038633</v>
      </c>
      <c r="N808" s="333">
        <v>281.329</v>
      </c>
      <c r="O808" s="333">
        <v>5.076596121941496</v>
      </c>
      <c r="P808" s="333">
        <v>1082.7030534231799</v>
      </c>
      <c r="Q808" s="334">
        <v>304.5957673164898</v>
      </c>
    </row>
    <row r="809" spans="1:17" ht="11.25">
      <c r="A809" s="348" t="s">
        <v>1040</v>
      </c>
      <c r="B809" s="335" t="s">
        <v>980</v>
      </c>
      <c r="C809" s="336" t="s">
        <v>979</v>
      </c>
      <c r="D809" s="337">
        <v>4</v>
      </c>
      <c r="E809" s="337">
        <v>1950</v>
      </c>
      <c r="F809" s="338">
        <v>4.873</v>
      </c>
      <c r="G809" s="338">
        <v>0.733</v>
      </c>
      <c r="H809" s="338">
        <v>0.64</v>
      </c>
      <c r="I809" s="338">
        <v>3.5</v>
      </c>
      <c r="J809" s="338">
        <v>193.31</v>
      </c>
      <c r="K809" s="338">
        <v>3.5</v>
      </c>
      <c r="L809" s="338">
        <v>193.31</v>
      </c>
      <c r="M809" s="339">
        <f>K809/L809</f>
        <v>0.018105633438518443</v>
      </c>
      <c r="N809" s="340">
        <v>278.495</v>
      </c>
      <c r="O809" s="340">
        <f>M809*N809</f>
        <v>5.042328384460194</v>
      </c>
      <c r="P809" s="340">
        <f>M809*60*1000</f>
        <v>1086.3380063111065</v>
      </c>
      <c r="Q809" s="63">
        <f>P809*N809/1000</f>
        <v>302.53970306761164</v>
      </c>
    </row>
    <row r="810" spans="1:17" ht="11.25">
      <c r="A810" s="349"/>
      <c r="B810" s="256" t="s">
        <v>91</v>
      </c>
      <c r="C810" s="257" t="s">
        <v>613</v>
      </c>
      <c r="D810" s="258">
        <v>30</v>
      </c>
      <c r="E810" s="258">
        <v>1965</v>
      </c>
      <c r="F810" s="259">
        <v>28.061</v>
      </c>
      <c r="G810" s="259">
        <v>2.104</v>
      </c>
      <c r="H810" s="259">
        <v>4.18</v>
      </c>
      <c r="I810" s="259">
        <v>21.777</v>
      </c>
      <c r="J810" s="259">
        <v>1199.28</v>
      </c>
      <c r="K810" s="259">
        <v>17.840928799999997</v>
      </c>
      <c r="L810" s="259">
        <v>982.43</v>
      </c>
      <c r="M810" s="260">
        <v>0.01816</v>
      </c>
      <c r="N810" s="261">
        <v>207.86</v>
      </c>
      <c r="O810" s="261">
        <v>3.7747376</v>
      </c>
      <c r="P810" s="261">
        <v>1089.6</v>
      </c>
      <c r="Q810" s="262">
        <v>226.484256</v>
      </c>
    </row>
    <row r="811" spans="1:17" ht="11.25">
      <c r="A811" s="349"/>
      <c r="B811" s="251" t="s">
        <v>841</v>
      </c>
      <c r="C811" s="30" t="s">
        <v>876</v>
      </c>
      <c r="D811" s="60">
        <v>19</v>
      </c>
      <c r="E811" s="31" t="s">
        <v>47</v>
      </c>
      <c r="F811" s="55">
        <v>14.11</v>
      </c>
      <c r="G811" s="56">
        <v>1.42</v>
      </c>
      <c r="H811" s="57">
        <v>0.49</v>
      </c>
      <c r="I811" s="56">
        <v>12.2</v>
      </c>
      <c r="J811" s="57">
        <v>670.33</v>
      </c>
      <c r="K811" s="56">
        <v>12.2</v>
      </c>
      <c r="L811" s="57">
        <v>670.33</v>
      </c>
      <c r="M811" s="255">
        <v>0.018199991049184728</v>
      </c>
      <c r="N811" s="58">
        <v>218.2</v>
      </c>
      <c r="O811" s="65">
        <v>3.9712380469321076</v>
      </c>
      <c r="P811" s="65">
        <v>1091.9994629510836</v>
      </c>
      <c r="Q811" s="64">
        <v>238.27428281592645</v>
      </c>
    </row>
    <row r="812" spans="1:17" ht="11.25">
      <c r="A812" s="349"/>
      <c r="B812" s="251" t="s">
        <v>980</v>
      </c>
      <c r="C812" s="252" t="s">
        <v>978</v>
      </c>
      <c r="D812" s="253">
        <v>8</v>
      </c>
      <c r="E812" s="253">
        <v>1929</v>
      </c>
      <c r="F812" s="254">
        <v>4.341</v>
      </c>
      <c r="G812" s="254"/>
      <c r="H812" s="254">
        <v>0.064</v>
      </c>
      <c r="I812" s="254">
        <v>4.277</v>
      </c>
      <c r="J812" s="254">
        <v>233.78</v>
      </c>
      <c r="K812" s="254">
        <v>1.575</v>
      </c>
      <c r="L812" s="254">
        <v>86.11</v>
      </c>
      <c r="M812" s="255">
        <f>K812/L812</f>
        <v>0.018290558587852748</v>
      </c>
      <c r="N812" s="65">
        <v>278.495</v>
      </c>
      <c r="O812" s="65">
        <f>M812*N812</f>
        <v>5.093829113924051</v>
      </c>
      <c r="P812" s="65">
        <f>M812*60*1000</f>
        <v>1097.4335152711649</v>
      </c>
      <c r="Q812" s="64">
        <f>P812*N812/1000</f>
        <v>305.6297468354431</v>
      </c>
    </row>
    <row r="813" spans="1:17" ht="11.25">
      <c r="A813" s="349"/>
      <c r="B813" s="251" t="s">
        <v>761</v>
      </c>
      <c r="C813" s="252" t="s">
        <v>786</v>
      </c>
      <c r="D813" s="253">
        <v>79</v>
      </c>
      <c r="E813" s="253">
        <v>1960</v>
      </c>
      <c r="F813" s="254">
        <v>24</v>
      </c>
      <c r="G813" s="254">
        <v>0</v>
      </c>
      <c r="H813" s="254">
        <v>0</v>
      </c>
      <c r="I813" s="254">
        <v>24</v>
      </c>
      <c r="J813" s="254">
        <v>1307.92</v>
      </c>
      <c r="K813" s="254">
        <v>24</v>
      </c>
      <c r="L813" s="254">
        <v>1307.92</v>
      </c>
      <c r="M813" s="255">
        <v>0.01834974616184476</v>
      </c>
      <c r="N813" s="65">
        <v>250.92</v>
      </c>
      <c r="O813" s="65">
        <v>4.604318306930087</v>
      </c>
      <c r="P813" s="65">
        <v>1100.9847697106857</v>
      </c>
      <c r="Q813" s="64">
        <v>276.2590984158053</v>
      </c>
    </row>
    <row r="814" spans="1:17" ht="11.25">
      <c r="A814" s="349"/>
      <c r="B814" s="256" t="s">
        <v>89</v>
      </c>
      <c r="C814" s="24" t="s">
        <v>80</v>
      </c>
      <c r="D814" s="25">
        <v>12</v>
      </c>
      <c r="E814" s="25">
        <v>1962</v>
      </c>
      <c r="F814" s="49">
        <v>12.3</v>
      </c>
      <c r="G814" s="49">
        <v>0.7</v>
      </c>
      <c r="H814" s="49">
        <v>1.8</v>
      </c>
      <c r="I814" s="49">
        <v>9.8</v>
      </c>
      <c r="J814" s="49">
        <v>538</v>
      </c>
      <c r="K814" s="49">
        <v>8.3</v>
      </c>
      <c r="L814" s="49">
        <v>451.7</v>
      </c>
      <c r="M814" s="50">
        <v>0.01837502767323445</v>
      </c>
      <c r="N814" s="39">
        <v>223.8</v>
      </c>
      <c r="O814" s="39">
        <v>4.11233119326987</v>
      </c>
      <c r="P814" s="39">
        <v>1102.501660394067</v>
      </c>
      <c r="Q814" s="64">
        <v>246.7398715961922</v>
      </c>
    </row>
    <row r="815" spans="1:17" ht="11.25">
      <c r="A815" s="349"/>
      <c r="B815" s="256" t="s">
        <v>71</v>
      </c>
      <c r="C815" s="252" t="s">
        <v>62</v>
      </c>
      <c r="D815" s="253">
        <v>103</v>
      </c>
      <c r="E815" s="253">
        <v>1972</v>
      </c>
      <c r="F815" s="254">
        <v>69.53</v>
      </c>
      <c r="G815" s="254">
        <v>6.51984</v>
      </c>
      <c r="H815" s="254">
        <v>15.895</v>
      </c>
      <c r="I815" s="254">
        <v>47.11516</v>
      </c>
      <c r="J815" s="254">
        <v>2557.61</v>
      </c>
      <c r="K815" s="254">
        <v>45.379480840472155</v>
      </c>
      <c r="L815" s="254">
        <v>2463.39</v>
      </c>
      <c r="M815" s="255">
        <v>0.01842155762606496</v>
      </c>
      <c r="N815" s="65">
        <v>281.329</v>
      </c>
      <c r="O815" s="65">
        <v>5.182518385383228</v>
      </c>
      <c r="P815" s="65">
        <v>1105.2934575638976</v>
      </c>
      <c r="Q815" s="64">
        <v>310.9511031229938</v>
      </c>
    </row>
    <row r="816" spans="1:17" ht="11.25">
      <c r="A816" s="349"/>
      <c r="B816" s="251" t="s">
        <v>826</v>
      </c>
      <c r="C816" s="252" t="s">
        <v>817</v>
      </c>
      <c r="D816" s="253">
        <v>4</v>
      </c>
      <c r="E816" s="253">
        <v>1973</v>
      </c>
      <c r="F816" s="254">
        <v>3.225</v>
      </c>
      <c r="G816" s="254">
        <v>0</v>
      </c>
      <c r="H816" s="254">
        <v>0</v>
      </c>
      <c r="I816" s="254">
        <v>3.225</v>
      </c>
      <c r="J816" s="254">
        <v>174.77</v>
      </c>
      <c r="K816" s="254">
        <v>3.225</v>
      </c>
      <c r="L816" s="254">
        <v>174.77</v>
      </c>
      <c r="M816" s="255">
        <v>0.018452823711163243</v>
      </c>
      <c r="N816" s="65">
        <v>299.8</v>
      </c>
      <c r="O816" s="65">
        <v>5.53215654860674</v>
      </c>
      <c r="P816" s="65">
        <v>1107.1694226697946</v>
      </c>
      <c r="Q816" s="64">
        <v>331.9293929164044</v>
      </c>
    </row>
    <row r="817" spans="1:17" ht="11.25">
      <c r="A817" s="349"/>
      <c r="B817" s="256" t="s">
        <v>41</v>
      </c>
      <c r="C817" s="263" t="s">
        <v>39</v>
      </c>
      <c r="D817" s="253">
        <v>8</v>
      </c>
      <c r="E817" s="253" t="s">
        <v>643</v>
      </c>
      <c r="F817" s="254">
        <v>7.007</v>
      </c>
      <c r="G817" s="254">
        <v>0</v>
      </c>
      <c r="H817" s="254">
        <v>0</v>
      </c>
      <c r="I817" s="254">
        <v>7.007</v>
      </c>
      <c r="J817" s="254"/>
      <c r="K817" s="254">
        <v>7.007</v>
      </c>
      <c r="L817" s="254">
        <v>378.95</v>
      </c>
      <c r="M817" s="255">
        <v>0.01849056603773585</v>
      </c>
      <c r="N817" s="65">
        <v>231.73</v>
      </c>
      <c r="O817" s="65">
        <v>4.284818867924528</v>
      </c>
      <c r="P817" s="65">
        <v>1109.433962264151</v>
      </c>
      <c r="Q817" s="64">
        <v>257.0891320754717</v>
      </c>
    </row>
    <row r="818" spans="1:17" ht="11.25">
      <c r="A818" s="349"/>
      <c r="B818" s="251" t="s">
        <v>922</v>
      </c>
      <c r="C818" s="252" t="s">
        <v>918</v>
      </c>
      <c r="D818" s="253">
        <v>18</v>
      </c>
      <c r="E818" s="253">
        <v>1958</v>
      </c>
      <c r="F818" s="254">
        <v>22.6996</v>
      </c>
      <c r="G818" s="254">
        <v>2.3873</v>
      </c>
      <c r="H818" s="254">
        <v>1.77</v>
      </c>
      <c r="I818" s="254">
        <v>18.5423</v>
      </c>
      <c r="J818" s="254">
        <v>1002.77</v>
      </c>
      <c r="K818" s="254">
        <v>18.5423</v>
      </c>
      <c r="L818" s="254">
        <v>1002.77</v>
      </c>
      <c r="M818" s="255">
        <f>K818/L818</f>
        <v>0.0184910797092055</v>
      </c>
      <c r="N818" s="65">
        <v>256.368</v>
      </c>
      <c r="O818" s="65">
        <f>M818*N818</f>
        <v>4.740521122889596</v>
      </c>
      <c r="P818" s="65">
        <f>M818*60*1000</f>
        <v>1109.46478255233</v>
      </c>
      <c r="Q818" s="64">
        <f>P818*N818/1000</f>
        <v>284.4312673733757</v>
      </c>
    </row>
    <row r="819" spans="1:17" ht="11.25">
      <c r="A819" s="349"/>
      <c r="B819" s="251" t="s">
        <v>980</v>
      </c>
      <c r="C819" s="252" t="s">
        <v>977</v>
      </c>
      <c r="D819" s="253">
        <v>6</v>
      </c>
      <c r="E819" s="253">
        <v>1985</v>
      </c>
      <c r="F819" s="254">
        <v>5.476</v>
      </c>
      <c r="G819" s="254">
        <v>0.246</v>
      </c>
      <c r="H819" s="254">
        <v>0.96</v>
      </c>
      <c r="I819" s="254">
        <v>4.27</v>
      </c>
      <c r="J819" s="254">
        <v>230.55</v>
      </c>
      <c r="K819" s="254">
        <v>4.27</v>
      </c>
      <c r="L819" s="254">
        <v>230.55</v>
      </c>
      <c r="M819" s="255">
        <f>K819/L819</f>
        <v>0.018520928215137712</v>
      </c>
      <c r="N819" s="65">
        <v>278.495</v>
      </c>
      <c r="O819" s="65">
        <f>M819*N819</f>
        <v>5.157985903274778</v>
      </c>
      <c r="P819" s="65">
        <f>M819*60*1000</f>
        <v>1111.2556929082627</v>
      </c>
      <c r="Q819" s="64">
        <f>P819*N819/1000</f>
        <v>309.47915419648666</v>
      </c>
    </row>
    <row r="820" spans="1:17" ht="11.25">
      <c r="A820" s="349"/>
      <c r="B820" s="251" t="s">
        <v>761</v>
      </c>
      <c r="C820" s="252" t="s">
        <v>787</v>
      </c>
      <c r="D820" s="253">
        <v>22</v>
      </c>
      <c r="E820" s="253">
        <v>1961</v>
      </c>
      <c r="F820" s="254">
        <v>19.701</v>
      </c>
      <c r="G820" s="254">
        <v>2.818</v>
      </c>
      <c r="H820" s="254">
        <v>0.2</v>
      </c>
      <c r="I820" s="254">
        <v>16.683</v>
      </c>
      <c r="J820" s="254">
        <v>900.48</v>
      </c>
      <c r="K820" s="254">
        <v>16.683</v>
      </c>
      <c r="L820" s="254">
        <v>900.48</v>
      </c>
      <c r="M820" s="255">
        <v>0.018526785714285714</v>
      </c>
      <c r="N820" s="65">
        <v>250.92</v>
      </c>
      <c r="O820" s="65">
        <v>4.648741071428571</v>
      </c>
      <c r="P820" s="65">
        <v>1111.607142857143</v>
      </c>
      <c r="Q820" s="64">
        <v>278.92446428571424</v>
      </c>
    </row>
    <row r="821" spans="1:17" ht="11.25">
      <c r="A821" s="349"/>
      <c r="B821" s="251" t="s">
        <v>826</v>
      </c>
      <c r="C821" s="252" t="s">
        <v>821</v>
      </c>
      <c r="D821" s="253">
        <v>8</v>
      </c>
      <c r="E821" s="253">
        <v>1966</v>
      </c>
      <c r="F821" s="254">
        <v>6.51</v>
      </c>
      <c r="G821" s="254">
        <v>0</v>
      </c>
      <c r="H821" s="254">
        <v>0</v>
      </c>
      <c r="I821" s="254">
        <v>6.51</v>
      </c>
      <c r="J821" s="254">
        <v>350.9</v>
      </c>
      <c r="K821" s="254">
        <v>6.51</v>
      </c>
      <c r="L821" s="254">
        <v>350.9</v>
      </c>
      <c r="M821" s="255">
        <v>0.018552294100883444</v>
      </c>
      <c r="N821" s="65">
        <v>299.8</v>
      </c>
      <c r="O821" s="65">
        <v>5.561977771444857</v>
      </c>
      <c r="P821" s="65">
        <v>1113.1376460530066</v>
      </c>
      <c r="Q821" s="64">
        <v>333.71866628669136</v>
      </c>
    </row>
    <row r="822" spans="1:17" ht="11.25">
      <c r="A822" s="349"/>
      <c r="B822" s="256" t="s">
        <v>89</v>
      </c>
      <c r="C822" s="24" t="s">
        <v>81</v>
      </c>
      <c r="D822" s="25">
        <v>34</v>
      </c>
      <c r="E822" s="25">
        <v>1964</v>
      </c>
      <c r="F822" s="49">
        <v>22.2</v>
      </c>
      <c r="G822" s="49">
        <v>1.5</v>
      </c>
      <c r="H822" s="49">
        <v>0.2</v>
      </c>
      <c r="I822" s="49">
        <v>20.5</v>
      </c>
      <c r="J822" s="49">
        <v>1104.75</v>
      </c>
      <c r="K822" s="49">
        <v>20.5</v>
      </c>
      <c r="L822" s="49">
        <v>1104.8</v>
      </c>
      <c r="M822" s="50">
        <v>0.018555394641564086</v>
      </c>
      <c r="N822" s="39">
        <v>223.8</v>
      </c>
      <c r="O822" s="39">
        <v>4.152697320782043</v>
      </c>
      <c r="P822" s="39">
        <v>1113.3236784938451</v>
      </c>
      <c r="Q822" s="64">
        <v>249.16183924692257</v>
      </c>
    </row>
    <row r="823" spans="1:17" ht="11.25">
      <c r="A823" s="349"/>
      <c r="B823" s="256" t="s">
        <v>116</v>
      </c>
      <c r="C823" s="252" t="s">
        <v>513</v>
      </c>
      <c r="D823" s="253">
        <v>7</v>
      </c>
      <c r="E823" s="253">
        <v>1961</v>
      </c>
      <c r="F823" s="254">
        <v>7.114999</v>
      </c>
      <c r="G823" s="254">
        <v>0.325986</v>
      </c>
      <c r="H823" s="254">
        <v>0.919</v>
      </c>
      <c r="I823" s="254">
        <v>5.870013</v>
      </c>
      <c r="J823" s="254">
        <v>316.22</v>
      </c>
      <c r="K823" s="254">
        <v>5.870013</v>
      </c>
      <c r="L823" s="254">
        <v>316.22</v>
      </c>
      <c r="M823" s="255">
        <v>0.01856306685219151</v>
      </c>
      <c r="N823" s="65">
        <v>207.536</v>
      </c>
      <c r="O823" s="65">
        <v>3.8525046422364175</v>
      </c>
      <c r="P823" s="65">
        <v>1113.7840111314906</v>
      </c>
      <c r="Q823" s="64">
        <v>231.15027853418502</v>
      </c>
    </row>
    <row r="824" spans="1:17" ht="11.25">
      <c r="A824" s="349"/>
      <c r="B824" s="256" t="s">
        <v>90</v>
      </c>
      <c r="C824" s="252" t="s">
        <v>582</v>
      </c>
      <c r="D824" s="253">
        <v>9</v>
      </c>
      <c r="E824" s="25" t="s">
        <v>47</v>
      </c>
      <c r="F824" s="49">
        <v>14.362000000000002</v>
      </c>
      <c r="G824" s="254">
        <v>1.1243</v>
      </c>
      <c r="H824" s="254">
        <v>1.44</v>
      </c>
      <c r="I824" s="254">
        <v>11.7977</v>
      </c>
      <c r="J824" s="254">
        <v>635.51</v>
      </c>
      <c r="K824" s="254">
        <v>11.7977</v>
      </c>
      <c r="L824" s="254">
        <v>635.51</v>
      </c>
      <c r="M824" s="255">
        <v>0.018564145332095484</v>
      </c>
      <c r="N824" s="39">
        <v>168.8</v>
      </c>
      <c r="O824" s="65">
        <v>3.1336277320577177</v>
      </c>
      <c r="P824" s="65">
        <v>1113.848719925729</v>
      </c>
      <c r="Q824" s="64">
        <v>188.0176639234631</v>
      </c>
    </row>
    <row r="825" spans="1:17" ht="11.25">
      <c r="A825" s="349"/>
      <c r="B825" s="256" t="s">
        <v>91</v>
      </c>
      <c r="C825" s="264" t="s">
        <v>612</v>
      </c>
      <c r="D825" s="258">
        <v>8</v>
      </c>
      <c r="E825" s="258">
        <v>1959</v>
      </c>
      <c r="F825" s="259">
        <v>8.757</v>
      </c>
      <c r="G825" s="259">
        <v>0.765</v>
      </c>
      <c r="H825" s="259">
        <v>1.28</v>
      </c>
      <c r="I825" s="259">
        <v>6.712</v>
      </c>
      <c r="J825" s="259">
        <v>361.47</v>
      </c>
      <c r="K825" s="259">
        <v>6.712</v>
      </c>
      <c r="L825" s="259">
        <v>361.47</v>
      </c>
      <c r="M825" s="260">
        <v>0.018568622568954543</v>
      </c>
      <c r="N825" s="261">
        <v>207.86</v>
      </c>
      <c r="O825" s="261">
        <v>3.8596738871828915</v>
      </c>
      <c r="P825" s="261">
        <v>1114.1173541372727</v>
      </c>
      <c r="Q825" s="262">
        <v>231.5804332309735</v>
      </c>
    </row>
    <row r="826" spans="1:17" ht="11.25">
      <c r="A826" s="349"/>
      <c r="B826" s="256" t="s">
        <v>413</v>
      </c>
      <c r="C826" s="265" t="s">
        <v>432</v>
      </c>
      <c r="D826" s="266">
        <v>12</v>
      </c>
      <c r="E826" s="266">
        <v>1967</v>
      </c>
      <c r="F826" s="267">
        <v>11.653</v>
      </c>
      <c r="G826" s="267">
        <v>1.785</v>
      </c>
      <c r="H826" s="267">
        <v>0</v>
      </c>
      <c r="I826" s="267">
        <v>9.868001</v>
      </c>
      <c r="J826" s="267">
        <v>529.73</v>
      </c>
      <c r="K826" s="267">
        <v>9.868001</v>
      </c>
      <c r="L826" s="267">
        <v>529.73</v>
      </c>
      <c r="M826" s="268">
        <v>0.018628359730428708</v>
      </c>
      <c r="N826" s="269">
        <v>307.271</v>
      </c>
      <c r="O826" s="269">
        <v>5.72395472272856</v>
      </c>
      <c r="P826" s="269">
        <v>1117.7015838257225</v>
      </c>
      <c r="Q826" s="270">
        <v>343.4372833637136</v>
      </c>
    </row>
    <row r="827" spans="1:17" ht="11.25">
      <c r="A827" s="349"/>
      <c r="B827" s="256" t="s">
        <v>490</v>
      </c>
      <c r="C827" s="252" t="s">
        <v>489</v>
      </c>
      <c r="D827" s="253">
        <v>8</v>
      </c>
      <c r="E827" s="253">
        <v>1960</v>
      </c>
      <c r="F827" s="254">
        <v>5.38</v>
      </c>
      <c r="G827" s="254"/>
      <c r="H827" s="254"/>
      <c r="I827" s="254">
        <v>5.38</v>
      </c>
      <c r="J827" s="254">
        <v>288.58</v>
      </c>
      <c r="K827" s="254">
        <v>5.38</v>
      </c>
      <c r="L827" s="254">
        <v>288.58</v>
      </c>
      <c r="M827" s="255">
        <v>0.018643010603645437</v>
      </c>
      <c r="N827" s="65">
        <v>205.138</v>
      </c>
      <c r="O827" s="65">
        <v>3.824389909210618</v>
      </c>
      <c r="P827" s="65">
        <v>1118.5806362187263</v>
      </c>
      <c r="Q827" s="64">
        <v>229.46339455263708</v>
      </c>
    </row>
    <row r="828" spans="1:17" ht="11.25">
      <c r="A828" s="349"/>
      <c r="B828" s="256" t="s">
        <v>331</v>
      </c>
      <c r="C828" s="271" t="s">
        <v>325</v>
      </c>
      <c r="D828" s="272">
        <v>11</v>
      </c>
      <c r="E828" s="272">
        <v>1976</v>
      </c>
      <c r="F828" s="273">
        <v>9.293</v>
      </c>
      <c r="G828" s="273">
        <v>0</v>
      </c>
      <c r="H828" s="273">
        <v>0</v>
      </c>
      <c r="I828" s="273">
        <v>9.292997</v>
      </c>
      <c r="J828" s="273">
        <v>496.05</v>
      </c>
      <c r="K828" s="273">
        <v>9.292997</v>
      </c>
      <c r="L828" s="273">
        <v>496.05</v>
      </c>
      <c r="M828" s="274">
        <v>0.01873399254107449</v>
      </c>
      <c r="N828" s="275">
        <v>294.95400000000006</v>
      </c>
      <c r="O828" s="275">
        <v>5.525666035960086</v>
      </c>
      <c r="P828" s="275">
        <v>1124.0395524644694</v>
      </c>
      <c r="Q828" s="276">
        <v>331.53996215760515</v>
      </c>
    </row>
    <row r="829" spans="1:17" ht="11.25">
      <c r="A829" s="349"/>
      <c r="B829" s="251" t="s">
        <v>999</v>
      </c>
      <c r="C829" s="252" t="s">
        <v>1037</v>
      </c>
      <c r="D829" s="253">
        <v>109</v>
      </c>
      <c r="E829" s="253" t="s">
        <v>47</v>
      </c>
      <c r="F829" s="254">
        <f>G829+H829+I829</f>
        <v>68.240001</v>
      </c>
      <c r="G829" s="254">
        <v>3.7107600000000005</v>
      </c>
      <c r="H829" s="254">
        <v>16.38</v>
      </c>
      <c r="I829" s="254">
        <v>48.149241</v>
      </c>
      <c r="J829" s="254">
        <v>2560.75</v>
      </c>
      <c r="K829" s="254">
        <v>48.149241</v>
      </c>
      <c r="L829" s="254">
        <v>2560.75</v>
      </c>
      <c r="M829" s="255">
        <f>K829/L829</f>
        <v>0.018802788636141758</v>
      </c>
      <c r="N829" s="65">
        <v>233.8</v>
      </c>
      <c r="O829" s="65">
        <f>M829*N829</f>
        <v>4.396091983129943</v>
      </c>
      <c r="P829" s="65">
        <f>M829*60*1000</f>
        <v>1128.1673181685055</v>
      </c>
      <c r="Q829" s="64">
        <f>P829*N829/1000</f>
        <v>263.7655189877966</v>
      </c>
    </row>
    <row r="830" spans="1:17" ht="11.25">
      <c r="A830" s="349"/>
      <c r="B830" s="251" t="s">
        <v>761</v>
      </c>
      <c r="C830" s="252" t="s">
        <v>788</v>
      </c>
      <c r="D830" s="253">
        <v>32</v>
      </c>
      <c r="E830" s="253">
        <v>1961</v>
      </c>
      <c r="F830" s="254">
        <v>29.345</v>
      </c>
      <c r="G830" s="254">
        <v>2.387</v>
      </c>
      <c r="H830" s="254">
        <v>0.32</v>
      </c>
      <c r="I830" s="254">
        <v>26.638</v>
      </c>
      <c r="J830" s="254">
        <v>1416.56</v>
      </c>
      <c r="K830" s="254">
        <v>26.638</v>
      </c>
      <c r="L830" s="254">
        <v>1416.56</v>
      </c>
      <c r="M830" s="255">
        <v>0.018804710001694248</v>
      </c>
      <c r="N830" s="65">
        <v>250.92</v>
      </c>
      <c r="O830" s="65">
        <v>4.71847783362512</v>
      </c>
      <c r="P830" s="65">
        <v>1128.282600101655</v>
      </c>
      <c r="Q830" s="64">
        <v>283.1086700175072</v>
      </c>
    </row>
    <row r="831" spans="1:17" ht="11.25">
      <c r="A831" s="349"/>
      <c r="B831" s="256" t="s">
        <v>331</v>
      </c>
      <c r="C831" s="271" t="s">
        <v>327</v>
      </c>
      <c r="D831" s="272">
        <v>8</v>
      </c>
      <c r="E831" s="272">
        <v>1972</v>
      </c>
      <c r="F831" s="273">
        <v>9.403</v>
      </c>
      <c r="G831" s="273">
        <v>0.408</v>
      </c>
      <c r="H831" s="273">
        <v>0.67</v>
      </c>
      <c r="I831" s="273">
        <v>8.324999</v>
      </c>
      <c r="J831" s="273">
        <v>440.39</v>
      </c>
      <c r="K831" s="273">
        <v>8.324999</v>
      </c>
      <c r="L831" s="273">
        <v>440.39</v>
      </c>
      <c r="M831" s="274">
        <v>0.018903696723358843</v>
      </c>
      <c r="N831" s="275">
        <v>305.636</v>
      </c>
      <c r="O831" s="275">
        <v>5.7776502517405035</v>
      </c>
      <c r="P831" s="275">
        <v>1134.2218034015305</v>
      </c>
      <c r="Q831" s="276">
        <v>346.6590151044302</v>
      </c>
    </row>
    <row r="832" spans="1:17" ht="11.25">
      <c r="A832" s="349"/>
      <c r="B832" s="251" t="s">
        <v>827</v>
      </c>
      <c r="C832" s="252" t="s">
        <v>836</v>
      </c>
      <c r="D832" s="253">
        <v>15</v>
      </c>
      <c r="E832" s="253">
        <v>1977</v>
      </c>
      <c r="F832" s="254">
        <v>18.3</v>
      </c>
      <c r="G832" s="254">
        <v>1</v>
      </c>
      <c r="H832" s="254">
        <v>2.4</v>
      </c>
      <c r="I832" s="254">
        <v>14.8</v>
      </c>
      <c r="J832" s="254">
        <v>780.6</v>
      </c>
      <c r="K832" s="254">
        <v>14.8</v>
      </c>
      <c r="L832" s="254">
        <v>760.5</v>
      </c>
      <c r="M832" s="255">
        <v>0.01896</v>
      </c>
      <c r="N832" s="65">
        <v>204.26</v>
      </c>
      <c r="O832" s="65">
        <v>3.87</v>
      </c>
      <c r="P832" s="65">
        <v>1137.59</v>
      </c>
      <c r="Q832" s="64">
        <v>232.36</v>
      </c>
    </row>
    <row r="833" spans="1:17" ht="11.25">
      <c r="A833" s="349"/>
      <c r="B833" s="256" t="s">
        <v>89</v>
      </c>
      <c r="C833" s="24" t="s">
        <v>82</v>
      </c>
      <c r="D833" s="25">
        <v>8</v>
      </c>
      <c r="E833" s="25">
        <v>1962</v>
      </c>
      <c r="F833" s="49">
        <v>8.4</v>
      </c>
      <c r="G833" s="49">
        <v>0.5</v>
      </c>
      <c r="H833" s="49">
        <v>1.3</v>
      </c>
      <c r="I833" s="49">
        <v>6.6</v>
      </c>
      <c r="J833" s="49">
        <v>349.3</v>
      </c>
      <c r="K833" s="49">
        <v>5.8</v>
      </c>
      <c r="L833" s="49">
        <v>305.787</v>
      </c>
      <c r="M833" s="50">
        <v>0.018967451199691288</v>
      </c>
      <c r="N833" s="39">
        <v>223.8</v>
      </c>
      <c r="O833" s="39">
        <v>4.24491557849091</v>
      </c>
      <c r="P833" s="39">
        <v>1138.0470719814773</v>
      </c>
      <c r="Q833" s="64">
        <v>254.6949347094546</v>
      </c>
    </row>
    <row r="834" spans="1:17" ht="11.25">
      <c r="A834" s="349"/>
      <c r="B834" s="251" t="s">
        <v>950</v>
      </c>
      <c r="C834" s="252" t="s">
        <v>941</v>
      </c>
      <c r="D834" s="253">
        <v>56</v>
      </c>
      <c r="E834" s="253">
        <v>1965</v>
      </c>
      <c r="F834" s="254">
        <v>47.8</v>
      </c>
      <c r="G834" s="254">
        <v>2.51</v>
      </c>
      <c r="H834" s="254">
        <v>0.54</v>
      </c>
      <c r="I834" s="254">
        <v>44.749</v>
      </c>
      <c r="J834" s="254">
        <v>2355.17</v>
      </c>
      <c r="K834" s="254">
        <v>44.749</v>
      </c>
      <c r="L834" s="254">
        <v>2355.17</v>
      </c>
      <c r="M834" s="255">
        <f>K834/L834</f>
        <v>0.019000326940305796</v>
      </c>
      <c r="N834" s="65">
        <v>308.8</v>
      </c>
      <c r="O834" s="65">
        <f>M834*N834</f>
        <v>5.86730095916643</v>
      </c>
      <c r="P834" s="65">
        <f>M834*60*1000</f>
        <v>1140.0196164183478</v>
      </c>
      <c r="Q834" s="64">
        <f>P834*N834/1000</f>
        <v>352.0380575499858</v>
      </c>
    </row>
    <row r="835" spans="1:17" ht="11.25">
      <c r="A835" s="349"/>
      <c r="B835" s="256" t="s">
        <v>413</v>
      </c>
      <c r="C835" s="265" t="s">
        <v>433</v>
      </c>
      <c r="D835" s="266">
        <v>51</v>
      </c>
      <c r="E835" s="266">
        <v>1986</v>
      </c>
      <c r="F835" s="267">
        <v>46.736</v>
      </c>
      <c r="G835" s="267">
        <v>4.9215</v>
      </c>
      <c r="H835" s="267">
        <v>6.79</v>
      </c>
      <c r="I835" s="267">
        <v>35.024502</v>
      </c>
      <c r="J835" s="267">
        <v>1842.82</v>
      </c>
      <c r="K835" s="267">
        <v>35.024502</v>
      </c>
      <c r="L835" s="267">
        <v>1842.82</v>
      </c>
      <c r="M835" s="268">
        <v>0.01900592678612127</v>
      </c>
      <c r="N835" s="269">
        <v>307.271</v>
      </c>
      <c r="O835" s="269">
        <v>5.839970129498269</v>
      </c>
      <c r="P835" s="269">
        <v>1140.3556071672763</v>
      </c>
      <c r="Q835" s="270">
        <v>350.39820776989615</v>
      </c>
    </row>
    <row r="836" spans="1:17" ht="11.25">
      <c r="A836" s="349"/>
      <c r="B836" s="256" t="s">
        <v>173</v>
      </c>
      <c r="C836" s="252" t="s">
        <v>163</v>
      </c>
      <c r="D836" s="253">
        <v>108</v>
      </c>
      <c r="E836" s="253">
        <v>1990</v>
      </c>
      <c r="F836" s="254">
        <v>77.237</v>
      </c>
      <c r="G836" s="254">
        <v>9.709966</v>
      </c>
      <c r="H836" s="254">
        <v>17.2</v>
      </c>
      <c r="I836" s="254">
        <v>50.327038</v>
      </c>
      <c r="J836" s="254">
        <v>2642.7</v>
      </c>
      <c r="K836" s="254">
        <v>50.327038</v>
      </c>
      <c r="L836" s="254">
        <v>2642.7</v>
      </c>
      <c r="M836" s="255">
        <v>0.01904379536080524</v>
      </c>
      <c r="N836" s="65">
        <v>266.28700000000003</v>
      </c>
      <c r="O836" s="65">
        <v>5.071115135242745</v>
      </c>
      <c r="P836" s="65">
        <v>1142.6277216483143</v>
      </c>
      <c r="Q836" s="64">
        <v>304.2669081145647</v>
      </c>
    </row>
    <row r="837" spans="1:17" ht="11.25">
      <c r="A837" s="349"/>
      <c r="B837" s="251" t="s">
        <v>980</v>
      </c>
      <c r="C837" s="252" t="s">
        <v>976</v>
      </c>
      <c r="D837" s="253">
        <v>5</v>
      </c>
      <c r="E837" s="253">
        <v>1984</v>
      </c>
      <c r="F837" s="254">
        <v>3.687</v>
      </c>
      <c r="G837" s="254">
        <v>0.169</v>
      </c>
      <c r="H837" s="254">
        <v>0.08</v>
      </c>
      <c r="I837" s="254">
        <v>3.438</v>
      </c>
      <c r="J837" s="254">
        <v>180.46</v>
      </c>
      <c r="K837" s="254">
        <v>3.438</v>
      </c>
      <c r="L837" s="254">
        <v>180.46</v>
      </c>
      <c r="M837" s="255">
        <f>K837/L837</f>
        <v>0.019051313310428905</v>
      </c>
      <c r="N837" s="65">
        <v>278.495</v>
      </c>
      <c r="O837" s="65">
        <f>M837*N837</f>
        <v>5.305695500387898</v>
      </c>
      <c r="P837" s="65">
        <f>M837*60*1000</f>
        <v>1143.0787986257342</v>
      </c>
      <c r="Q837" s="64">
        <f>P837*N837/1000</f>
        <v>318.34173002327384</v>
      </c>
    </row>
    <row r="838" spans="1:17" ht="11.25">
      <c r="A838" s="349"/>
      <c r="B838" s="256" t="s">
        <v>183</v>
      </c>
      <c r="C838" s="252" t="s">
        <v>201</v>
      </c>
      <c r="D838" s="253">
        <v>6</v>
      </c>
      <c r="E838" s="253" t="s">
        <v>27</v>
      </c>
      <c r="F838" s="254">
        <v>7.083838999999999</v>
      </c>
      <c r="G838" s="254">
        <v>0.39284</v>
      </c>
      <c r="H838" s="254">
        <v>0.88</v>
      </c>
      <c r="I838" s="254">
        <v>5.810999</v>
      </c>
      <c r="J838" s="254">
        <v>304.32</v>
      </c>
      <c r="K838" s="254">
        <v>5.810999</v>
      </c>
      <c r="L838" s="254">
        <v>304.32</v>
      </c>
      <c r="M838" s="255">
        <v>0.019095028259726605</v>
      </c>
      <c r="N838" s="65">
        <v>248.3</v>
      </c>
      <c r="O838" s="65">
        <v>4.7412955168901165</v>
      </c>
      <c r="P838" s="65">
        <v>1145.7016955835963</v>
      </c>
      <c r="Q838" s="64">
        <v>284.477731013407</v>
      </c>
    </row>
    <row r="839" spans="1:17" ht="11.25">
      <c r="A839" s="349"/>
      <c r="B839" s="251" t="s">
        <v>980</v>
      </c>
      <c r="C839" s="252" t="s">
        <v>975</v>
      </c>
      <c r="D839" s="253">
        <v>40</v>
      </c>
      <c r="E839" s="253">
        <v>1980</v>
      </c>
      <c r="F839" s="254">
        <v>44.198</v>
      </c>
      <c r="G839" s="254">
        <v>2.747</v>
      </c>
      <c r="H839" s="254">
        <v>6.24</v>
      </c>
      <c r="I839" s="254">
        <v>35.211</v>
      </c>
      <c r="J839" s="254">
        <v>1888.28</v>
      </c>
      <c r="K839" s="254">
        <v>35.068</v>
      </c>
      <c r="L839" s="254">
        <v>1833.54</v>
      </c>
      <c r="M839" s="255">
        <f>K839/L839</f>
        <v>0.01912584399576775</v>
      </c>
      <c r="N839" s="65">
        <v>278.495</v>
      </c>
      <c r="O839" s="65">
        <f>M839*N839</f>
        <v>5.32645192360134</v>
      </c>
      <c r="P839" s="65">
        <f>M839*60*1000</f>
        <v>1147.550639746065</v>
      </c>
      <c r="Q839" s="64">
        <f>P839*N839/1000</f>
        <v>319.58711541608034</v>
      </c>
    </row>
    <row r="840" spans="1:17" ht="11.25">
      <c r="A840" s="349"/>
      <c r="B840" s="256" t="s">
        <v>383</v>
      </c>
      <c r="C840" s="252" t="s">
        <v>399</v>
      </c>
      <c r="D840" s="253">
        <v>16</v>
      </c>
      <c r="E840" s="253">
        <v>1988</v>
      </c>
      <c r="F840" s="254">
        <v>21.14</v>
      </c>
      <c r="G840" s="254">
        <v>0.80475</v>
      </c>
      <c r="H840" s="254">
        <v>2.4</v>
      </c>
      <c r="I840" s="254">
        <v>17.935251</v>
      </c>
      <c r="J840" s="254">
        <v>937.26</v>
      </c>
      <c r="K840" s="254">
        <v>17.935251</v>
      </c>
      <c r="L840" s="254">
        <v>937.26</v>
      </c>
      <c r="M840" s="255">
        <v>0.019135833173292364</v>
      </c>
      <c r="N840" s="65">
        <v>294.191</v>
      </c>
      <c r="O840" s="65">
        <v>5.629589897084053</v>
      </c>
      <c r="P840" s="65">
        <v>1148.1499903975418</v>
      </c>
      <c r="Q840" s="64">
        <v>337.77539382504324</v>
      </c>
    </row>
    <row r="841" spans="1:17" ht="11.25">
      <c r="A841" s="349"/>
      <c r="B841" s="256" t="s">
        <v>71</v>
      </c>
      <c r="C841" s="252" t="s">
        <v>69</v>
      </c>
      <c r="D841" s="253">
        <v>19</v>
      </c>
      <c r="E841" s="253">
        <v>1959</v>
      </c>
      <c r="F841" s="254">
        <v>22.11</v>
      </c>
      <c r="G841" s="254">
        <v>2.79276</v>
      </c>
      <c r="H841" s="254">
        <v>0</v>
      </c>
      <c r="I841" s="254">
        <v>19.317239999999998</v>
      </c>
      <c r="J841" s="254">
        <v>1005.84</v>
      </c>
      <c r="K841" s="254">
        <v>19.317239999999998</v>
      </c>
      <c r="L841" s="254">
        <v>1005.84</v>
      </c>
      <c r="M841" s="255">
        <v>0.019205082319255544</v>
      </c>
      <c r="N841" s="65">
        <v>281.329</v>
      </c>
      <c r="O841" s="65">
        <v>5.402946603793843</v>
      </c>
      <c r="P841" s="65">
        <v>1152.3049391553327</v>
      </c>
      <c r="Q841" s="64">
        <v>324.1767962276306</v>
      </c>
    </row>
    <row r="842" spans="1:17" ht="11.25">
      <c r="A842" s="349"/>
      <c r="B842" s="256" t="s">
        <v>413</v>
      </c>
      <c r="C842" s="265" t="s">
        <v>434</v>
      </c>
      <c r="D842" s="266">
        <v>33</v>
      </c>
      <c r="E842" s="266">
        <v>1985</v>
      </c>
      <c r="F842" s="267">
        <v>48.885</v>
      </c>
      <c r="G842" s="267">
        <v>4.01676</v>
      </c>
      <c r="H842" s="267">
        <v>5.28</v>
      </c>
      <c r="I842" s="267">
        <v>39.58824</v>
      </c>
      <c r="J842" s="267">
        <v>2059.6</v>
      </c>
      <c r="K842" s="267">
        <v>39.58824</v>
      </c>
      <c r="L842" s="267">
        <v>2059.6</v>
      </c>
      <c r="M842" s="268">
        <v>0.019221324529034765</v>
      </c>
      <c r="N842" s="269">
        <v>307.271</v>
      </c>
      <c r="O842" s="269">
        <v>5.906155609361042</v>
      </c>
      <c r="P842" s="269">
        <v>1153.2794717420861</v>
      </c>
      <c r="Q842" s="270">
        <v>354.3693365616626</v>
      </c>
    </row>
    <row r="843" spans="1:17" ht="11.25">
      <c r="A843" s="349"/>
      <c r="B843" s="251" t="s">
        <v>760</v>
      </c>
      <c r="C843" s="252" t="s">
        <v>754</v>
      </c>
      <c r="D843" s="253">
        <v>8</v>
      </c>
      <c r="E843" s="253" t="s">
        <v>47</v>
      </c>
      <c r="F843" s="254">
        <v>8.818000000000001</v>
      </c>
      <c r="G843" s="254">
        <v>0.521</v>
      </c>
      <c r="H843" s="254">
        <v>1.28</v>
      </c>
      <c r="I843" s="254">
        <v>7.017</v>
      </c>
      <c r="J843" s="254">
        <v>364.99</v>
      </c>
      <c r="K843" s="254">
        <v>6.078</v>
      </c>
      <c r="L843" s="254">
        <v>316.21</v>
      </c>
      <c r="M843" s="255">
        <v>0.019221403497675597</v>
      </c>
      <c r="N843" s="65">
        <v>330.16</v>
      </c>
      <c r="O843" s="65">
        <v>6.3461385787925755</v>
      </c>
      <c r="P843" s="65">
        <v>1153.2842098605358</v>
      </c>
      <c r="Q843" s="64">
        <v>380.7683147275546</v>
      </c>
    </row>
    <row r="844" spans="1:17" ht="11.25">
      <c r="A844" s="349"/>
      <c r="B844" s="251" t="s">
        <v>922</v>
      </c>
      <c r="C844" s="252" t="s">
        <v>919</v>
      </c>
      <c r="D844" s="253">
        <v>32</v>
      </c>
      <c r="E844" s="253">
        <v>1980</v>
      </c>
      <c r="F844" s="254">
        <v>26.116</v>
      </c>
      <c r="G844" s="254">
        <v>1.9389</v>
      </c>
      <c r="H844" s="254">
        <v>0.32</v>
      </c>
      <c r="I844" s="254">
        <v>23.8571</v>
      </c>
      <c r="J844" s="254">
        <v>1240.77</v>
      </c>
      <c r="K844" s="254">
        <v>23.8571</v>
      </c>
      <c r="L844" s="254">
        <v>1240.77</v>
      </c>
      <c r="M844" s="255">
        <f>K844/L844</f>
        <v>0.019227657019431483</v>
      </c>
      <c r="N844" s="65">
        <v>256.368</v>
      </c>
      <c r="O844" s="65">
        <f>M844*N844</f>
        <v>4.92935597475761</v>
      </c>
      <c r="P844" s="65">
        <f>M844*60*1000</f>
        <v>1153.659421165889</v>
      </c>
      <c r="Q844" s="64">
        <f>P844*N844/1000</f>
        <v>295.76135848545664</v>
      </c>
    </row>
    <row r="845" spans="1:17" ht="11.25">
      <c r="A845" s="349"/>
      <c r="B845" s="251" t="s">
        <v>761</v>
      </c>
      <c r="C845" s="252" t="s">
        <v>789</v>
      </c>
      <c r="D845" s="253">
        <v>5</v>
      </c>
      <c r="E845" s="253">
        <v>1963</v>
      </c>
      <c r="F845" s="254">
        <v>34.908</v>
      </c>
      <c r="G845" s="254">
        <v>3.976</v>
      </c>
      <c r="H845" s="254">
        <v>0.65</v>
      </c>
      <c r="I845" s="254">
        <v>30.282</v>
      </c>
      <c r="J845" s="254">
        <v>1573.98</v>
      </c>
      <c r="K845" s="254">
        <v>30.282</v>
      </c>
      <c r="L845" s="254">
        <v>1573.98</v>
      </c>
      <c r="M845" s="255">
        <v>0.01923912629131247</v>
      </c>
      <c r="N845" s="65">
        <v>250.92</v>
      </c>
      <c r="O845" s="65">
        <v>4.827481569016125</v>
      </c>
      <c r="P845" s="65">
        <v>1154.3475774787482</v>
      </c>
      <c r="Q845" s="64">
        <v>289.6488941409675</v>
      </c>
    </row>
    <row r="846" spans="1:17" ht="11.25">
      <c r="A846" s="349"/>
      <c r="B846" s="256" t="s">
        <v>331</v>
      </c>
      <c r="C846" s="271" t="s">
        <v>326</v>
      </c>
      <c r="D846" s="272">
        <v>12</v>
      </c>
      <c r="E846" s="272">
        <v>1968</v>
      </c>
      <c r="F846" s="273">
        <v>11.06</v>
      </c>
      <c r="G846" s="273">
        <v>0.561</v>
      </c>
      <c r="H846" s="273">
        <v>0.12</v>
      </c>
      <c r="I846" s="273">
        <v>10.378999</v>
      </c>
      <c r="J846" s="273">
        <v>536.53</v>
      </c>
      <c r="K846" s="273">
        <v>10.378999</v>
      </c>
      <c r="L846" s="273">
        <v>536.53</v>
      </c>
      <c r="M846" s="274">
        <v>0.019344675973384528</v>
      </c>
      <c r="N846" s="275">
        <v>294.95400000000006</v>
      </c>
      <c r="O846" s="275">
        <v>5.705789557053661</v>
      </c>
      <c r="P846" s="275">
        <v>1160.6805584030717</v>
      </c>
      <c r="Q846" s="276">
        <v>342.34737342321966</v>
      </c>
    </row>
    <row r="847" spans="1:17" ht="11.25">
      <c r="A847" s="349"/>
      <c r="B847" s="251" t="s">
        <v>761</v>
      </c>
      <c r="C847" s="252" t="s">
        <v>790</v>
      </c>
      <c r="D847" s="253">
        <v>8</v>
      </c>
      <c r="E847" s="253">
        <v>1953</v>
      </c>
      <c r="F847" s="254">
        <v>6.292</v>
      </c>
      <c r="G847" s="254">
        <v>0.895</v>
      </c>
      <c r="H847" s="254">
        <v>0.08</v>
      </c>
      <c r="I847" s="254">
        <v>5.317</v>
      </c>
      <c r="J847" s="254">
        <v>273.48</v>
      </c>
      <c r="K847" s="254">
        <v>3.992</v>
      </c>
      <c r="L847" s="254">
        <v>205.31</v>
      </c>
      <c r="M847" s="255">
        <v>0.019443767960644877</v>
      </c>
      <c r="N847" s="65">
        <v>250.92</v>
      </c>
      <c r="O847" s="65">
        <v>4.878830256685013</v>
      </c>
      <c r="P847" s="65">
        <v>1166.6260776386925</v>
      </c>
      <c r="Q847" s="64">
        <v>292.7298154011007</v>
      </c>
    </row>
    <row r="848" spans="1:17" ht="11.25">
      <c r="A848" s="349"/>
      <c r="B848" s="251" t="s">
        <v>950</v>
      </c>
      <c r="C848" s="252" t="s">
        <v>942</v>
      </c>
      <c r="D848" s="253">
        <v>12</v>
      </c>
      <c r="E848" s="253">
        <v>1963</v>
      </c>
      <c r="F848" s="254">
        <v>11.8</v>
      </c>
      <c r="G848" s="254">
        <v>0.892</v>
      </c>
      <c r="H848" s="254">
        <v>0.61</v>
      </c>
      <c r="I848" s="254">
        <v>10.297</v>
      </c>
      <c r="J848" s="254">
        <v>527.71</v>
      </c>
      <c r="K848" s="254">
        <v>10.297</v>
      </c>
      <c r="L848" s="254">
        <v>527.71</v>
      </c>
      <c r="M848" s="255">
        <f>K848/L848</f>
        <v>0.019512611093214074</v>
      </c>
      <c r="N848" s="65">
        <v>308.8</v>
      </c>
      <c r="O848" s="65">
        <f>M848*N848</f>
        <v>6.025494305584506</v>
      </c>
      <c r="P848" s="65">
        <f>M848*60*1000</f>
        <v>1170.7566655928445</v>
      </c>
      <c r="Q848" s="64">
        <f>P848*N848/1000</f>
        <v>361.52965833507034</v>
      </c>
    </row>
    <row r="849" spans="1:17" ht="11.25">
      <c r="A849" s="349"/>
      <c r="B849" s="251" t="s">
        <v>998</v>
      </c>
      <c r="C849" s="252" t="s">
        <v>996</v>
      </c>
      <c r="D849" s="253">
        <v>9</v>
      </c>
      <c r="E849" s="253">
        <v>1980</v>
      </c>
      <c r="F849" s="254">
        <v>6.9</v>
      </c>
      <c r="G849" s="254">
        <v>0.561</v>
      </c>
      <c r="H849" s="254">
        <v>0.96</v>
      </c>
      <c r="I849" s="254">
        <v>5.379</v>
      </c>
      <c r="J849" s="254">
        <v>275</v>
      </c>
      <c r="K849" s="254">
        <v>5.38</v>
      </c>
      <c r="L849" s="254">
        <v>275</v>
      </c>
      <c r="M849" s="255">
        <f>I849/L849</f>
        <v>0.019559999999999998</v>
      </c>
      <c r="N849" s="65">
        <v>221.8</v>
      </c>
      <c r="O849" s="65">
        <f>M849*N849</f>
        <v>4.338407999999999</v>
      </c>
      <c r="P849" s="65">
        <f>M849*60*1000</f>
        <v>1173.5999999999997</v>
      </c>
      <c r="Q849" s="64">
        <f>O849*60</f>
        <v>260.30447999999996</v>
      </c>
    </row>
    <row r="850" spans="1:17" ht="11.25">
      <c r="A850" s="349"/>
      <c r="B850" s="251" t="s">
        <v>761</v>
      </c>
      <c r="C850" s="252" t="s">
        <v>791</v>
      </c>
      <c r="D850" s="253">
        <v>40</v>
      </c>
      <c r="E850" s="253">
        <v>1961</v>
      </c>
      <c r="F850" s="254">
        <v>37.52</v>
      </c>
      <c r="G850" s="254">
        <v>3.234</v>
      </c>
      <c r="H850" s="254">
        <v>0.4</v>
      </c>
      <c r="I850" s="254">
        <v>33.886</v>
      </c>
      <c r="J850" s="254">
        <v>1732.11</v>
      </c>
      <c r="K850" s="254">
        <v>33.886</v>
      </c>
      <c r="L850" s="254">
        <v>1732.11</v>
      </c>
      <c r="M850" s="255">
        <v>0.019563422646367727</v>
      </c>
      <c r="N850" s="65">
        <v>250.92</v>
      </c>
      <c r="O850" s="65">
        <v>4.90885401042659</v>
      </c>
      <c r="P850" s="65">
        <v>1173.8053587820636</v>
      </c>
      <c r="Q850" s="64">
        <v>294.5312406255954</v>
      </c>
    </row>
    <row r="851" spans="1:17" ht="11.25">
      <c r="A851" s="349"/>
      <c r="B851" s="256" t="s">
        <v>116</v>
      </c>
      <c r="C851" s="263" t="s">
        <v>514</v>
      </c>
      <c r="D851" s="253">
        <v>7</v>
      </c>
      <c r="E851" s="253">
        <v>1955</v>
      </c>
      <c r="F851" s="254">
        <v>5.200001</v>
      </c>
      <c r="G851" s="254">
        <v>0</v>
      </c>
      <c r="H851" s="254">
        <v>0</v>
      </c>
      <c r="I851" s="254">
        <v>5.200001</v>
      </c>
      <c r="J851" s="254">
        <v>265.28</v>
      </c>
      <c r="K851" s="254">
        <v>5.200001</v>
      </c>
      <c r="L851" s="254">
        <v>265.28</v>
      </c>
      <c r="M851" s="255">
        <v>0.01960193380579011</v>
      </c>
      <c r="N851" s="65">
        <v>207.536</v>
      </c>
      <c r="O851" s="65">
        <v>4.068106934318457</v>
      </c>
      <c r="P851" s="65">
        <v>1176.1160283474067</v>
      </c>
      <c r="Q851" s="64">
        <v>244.0864160591074</v>
      </c>
    </row>
    <row r="852" spans="1:17" ht="11.25">
      <c r="A852" s="349"/>
      <c r="B852" s="251" t="s">
        <v>999</v>
      </c>
      <c r="C852" s="263" t="s">
        <v>1038</v>
      </c>
      <c r="D852" s="253">
        <v>12</v>
      </c>
      <c r="E852" s="253" t="s">
        <v>47</v>
      </c>
      <c r="F852" s="254">
        <f>G852+H852+I852</f>
        <v>12.858</v>
      </c>
      <c r="G852" s="254">
        <v>0.306</v>
      </c>
      <c r="H852" s="254">
        <v>1.92</v>
      </c>
      <c r="I852" s="254">
        <v>10.632000000000001</v>
      </c>
      <c r="J852" s="254">
        <v>540.32</v>
      </c>
      <c r="K852" s="254">
        <v>10.632000000000001</v>
      </c>
      <c r="L852" s="254">
        <v>540.32</v>
      </c>
      <c r="M852" s="255">
        <f>K852/L852</f>
        <v>0.019677228309150134</v>
      </c>
      <c r="N852" s="65">
        <v>233.8</v>
      </c>
      <c r="O852" s="65">
        <f>M852*N852</f>
        <v>4.600535978679302</v>
      </c>
      <c r="P852" s="65">
        <f>M852*60*1000</f>
        <v>1180.633698549008</v>
      </c>
      <c r="Q852" s="64">
        <f>P852*N852/1000</f>
        <v>276.03215872075805</v>
      </c>
    </row>
    <row r="853" spans="1:17" ht="11.25">
      <c r="A853" s="349"/>
      <c r="B853" s="256" t="s">
        <v>28</v>
      </c>
      <c r="C853" s="252" t="s">
        <v>200</v>
      </c>
      <c r="D853" s="253">
        <v>12</v>
      </c>
      <c r="E853" s="253" t="s">
        <v>27</v>
      </c>
      <c r="F853" s="254">
        <v>10.485</v>
      </c>
      <c r="G853" s="254">
        <v>0</v>
      </c>
      <c r="H853" s="254">
        <v>0</v>
      </c>
      <c r="I853" s="254">
        <v>10.485</v>
      </c>
      <c r="J853" s="254">
        <v>532.51</v>
      </c>
      <c r="K853" s="254">
        <v>10.485</v>
      </c>
      <c r="L853" s="254">
        <v>532.51</v>
      </c>
      <c r="M853" s="255">
        <v>0.019689771084111095</v>
      </c>
      <c r="N853" s="65">
        <v>248.3</v>
      </c>
      <c r="O853" s="65">
        <v>4.888970160184785</v>
      </c>
      <c r="P853" s="65">
        <v>1181.3862650466658</v>
      </c>
      <c r="Q853" s="64">
        <v>293.3382096110871</v>
      </c>
    </row>
    <row r="854" spans="1:17" ht="11.25">
      <c r="A854" s="349"/>
      <c r="B854" s="251" t="s">
        <v>980</v>
      </c>
      <c r="C854" s="252" t="s">
        <v>974</v>
      </c>
      <c r="D854" s="253">
        <v>3</v>
      </c>
      <c r="E854" s="253">
        <v>1988</v>
      </c>
      <c r="F854" s="254">
        <v>3.898</v>
      </c>
      <c r="G854" s="254">
        <v>0.118</v>
      </c>
      <c r="H854" s="254">
        <v>0.48</v>
      </c>
      <c r="I854" s="254">
        <v>3.3</v>
      </c>
      <c r="J854" s="254">
        <v>167.31</v>
      </c>
      <c r="K854" s="254">
        <v>3.3</v>
      </c>
      <c r="L854" s="254">
        <v>167.31</v>
      </c>
      <c r="M854" s="255">
        <f>K854/L854</f>
        <v>0.01972386587771203</v>
      </c>
      <c r="N854" s="65">
        <v>278.495</v>
      </c>
      <c r="O854" s="65">
        <f>M854*N854</f>
        <v>5.492998027613412</v>
      </c>
      <c r="P854" s="65">
        <f>M854*60*1000</f>
        <v>1183.4319526627219</v>
      </c>
      <c r="Q854" s="64">
        <f>P854*N854/1000</f>
        <v>329.57988165680473</v>
      </c>
    </row>
    <row r="855" spans="1:17" ht="11.25">
      <c r="A855" s="349"/>
      <c r="B855" s="256" t="s">
        <v>301</v>
      </c>
      <c r="C855" s="277" t="s">
        <v>298</v>
      </c>
      <c r="D855" s="278">
        <v>6</v>
      </c>
      <c r="E855" s="278">
        <v>1910</v>
      </c>
      <c r="F855" s="279">
        <v>7.217</v>
      </c>
      <c r="G855" s="279">
        <v>0.255</v>
      </c>
      <c r="H855" s="279">
        <v>0.96</v>
      </c>
      <c r="I855" s="279">
        <v>6.002</v>
      </c>
      <c r="J855" s="279">
        <v>303.9</v>
      </c>
      <c r="K855" s="279">
        <v>6.002</v>
      </c>
      <c r="L855" s="279">
        <v>303.9</v>
      </c>
      <c r="M855" s="280">
        <v>0.0197499177360974</v>
      </c>
      <c r="N855" s="281">
        <v>291.357</v>
      </c>
      <c r="O855" s="281">
        <v>5.754276781836131</v>
      </c>
      <c r="P855" s="281">
        <v>1184.995064165844</v>
      </c>
      <c r="Q855" s="282">
        <v>345.2566069101678</v>
      </c>
    </row>
    <row r="856" spans="1:17" ht="11.25">
      <c r="A856" s="349"/>
      <c r="B856" s="251" t="s">
        <v>760</v>
      </c>
      <c r="C856" s="252" t="s">
        <v>755</v>
      </c>
      <c r="D856" s="253">
        <v>23</v>
      </c>
      <c r="E856" s="253">
        <v>1998</v>
      </c>
      <c r="F856" s="254">
        <v>18.318</v>
      </c>
      <c r="G856" s="254">
        <v>0</v>
      </c>
      <c r="H856" s="254">
        <v>0</v>
      </c>
      <c r="I856" s="254">
        <v>18.318</v>
      </c>
      <c r="J856" s="254">
        <v>926.77</v>
      </c>
      <c r="K856" s="254">
        <v>18.318</v>
      </c>
      <c r="L856" s="254">
        <v>926.77</v>
      </c>
      <c r="M856" s="255">
        <v>0.019765421841449336</v>
      </c>
      <c r="N856" s="65">
        <v>330.16</v>
      </c>
      <c r="O856" s="65">
        <v>6.525751675172913</v>
      </c>
      <c r="P856" s="65">
        <v>1185.9253104869601</v>
      </c>
      <c r="Q856" s="64">
        <v>391.5451005103748</v>
      </c>
    </row>
    <row r="857" spans="1:17" ht="11.25">
      <c r="A857" s="349"/>
      <c r="B857" s="256" t="s">
        <v>301</v>
      </c>
      <c r="C857" s="277" t="s">
        <v>299</v>
      </c>
      <c r="D857" s="278">
        <v>5</v>
      </c>
      <c r="E857" s="278">
        <v>1987</v>
      </c>
      <c r="F857" s="279">
        <v>4.049</v>
      </c>
      <c r="G857" s="279">
        <v>0.204</v>
      </c>
      <c r="H857" s="279">
        <v>0.64</v>
      </c>
      <c r="I857" s="279">
        <v>3.205</v>
      </c>
      <c r="J857" s="279">
        <v>161.98</v>
      </c>
      <c r="K857" s="279">
        <v>3.205</v>
      </c>
      <c r="L857" s="279">
        <v>161.98</v>
      </c>
      <c r="M857" s="280">
        <v>0.019786393381899</v>
      </c>
      <c r="N857" s="281">
        <v>291.357</v>
      </c>
      <c r="O857" s="281">
        <v>5.764904216569948</v>
      </c>
      <c r="P857" s="281">
        <v>1187.18360291394</v>
      </c>
      <c r="Q857" s="282">
        <v>345.89425299419685</v>
      </c>
    </row>
    <row r="858" spans="1:17" ht="11.25">
      <c r="A858" s="349"/>
      <c r="B858" s="251" t="s">
        <v>998</v>
      </c>
      <c r="C858" s="252" t="s">
        <v>995</v>
      </c>
      <c r="D858" s="253">
        <v>6</v>
      </c>
      <c r="E858" s="253">
        <v>1984</v>
      </c>
      <c r="F858" s="254">
        <v>8.6</v>
      </c>
      <c r="G858" s="254">
        <v>0.357</v>
      </c>
      <c r="H858" s="254">
        <v>0.96</v>
      </c>
      <c r="I858" s="254">
        <v>7.283</v>
      </c>
      <c r="J858" s="254">
        <v>368</v>
      </c>
      <c r="K858" s="254">
        <v>7.283</v>
      </c>
      <c r="L858" s="254">
        <v>368</v>
      </c>
      <c r="M858" s="255">
        <f>I858/L858</f>
        <v>0.01979076086956522</v>
      </c>
      <c r="N858" s="65">
        <v>221.8</v>
      </c>
      <c r="O858" s="65">
        <f>M858*N858</f>
        <v>4.389590760869566</v>
      </c>
      <c r="P858" s="65">
        <f>M858*60*1000</f>
        <v>1187.4456521739132</v>
      </c>
      <c r="Q858" s="64">
        <f>O858*60</f>
        <v>263.37544565217394</v>
      </c>
    </row>
    <row r="859" spans="1:17" ht="11.25">
      <c r="A859" s="349"/>
      <c r="B859" s="256" t="s">
        <v>365</v>
      </c>
      <c r="C859" s="252" t="s">
        <v>364</v>
      </c>
      <c r="D859" s="253">
        <v>12</v>
      </c>
      <c r="E859" s="253">
        <v>1971</v>
      </c>
      <c r="F859" s="254">
        <v>10.6676</v>
      </c>
      <c r="G859" s="254">
        <v>0</v>
      </c>
      <c r="H859" s="254">
        <v>0</v>
      </c>
      <c r="I859" s="254">
        <v>10.667597</v>
      </c>
      <c r="J859" s="254">
        <v>538.8</v>
      </c>
      <c r="K859" s="254">
        <v>10.667597</v>
      </c>
      <c r="L859" s="254">
        <v>538.8</v>
      </c>
      <c r="M859" s="255">
        <v>0.01979880660727543</v>
      </c>
      <c r="N859" s="65">
        <v>274.026</v>
      </c>
      <c r="O859" s="65">
        <v>5.425387779365257</v>
      </c>
      <c r="P859" s="65">
        <v>1187.9283964365256</v>
      </c>
      <c r="Q859" s="64">
        <v>325.5232667619154</v>
      </c>
    </row>
    <row r="860" spans="1:17" ht="11.25">
      <c r="A860" s="349"/>
      <c r="B860" s="256" t="s">
        <v>184</v>
      </c>
      <c r="C860" s="252" t="s">
        <v>199</v>
      </c>
      <c r="D860" s="253">
        <v>24</v>
      </c>
      <c r="E860" s="253" t="s">
        <v>27</v>
      </c>
      <c r="F860" s="254">
        <v>22.490002</v>
      </c>
      <c r="G860" s="254">
        <v>1.108172</v>
      </c>
      <c r="H860" s="254">
        <v>0.23</v>
      </c>
      <c r="I860" s="254">
        <v>21.15183</v>
      </c>
      <c r="J860" s="254">
        <v>1065.24</v>
      </c>
      <c r="K860" s="254">
        <v>21.15183</v>
      </c>
      <c r="L860" s="254">
        <v>1065.24</v>
      </c>
      <c r="M860" s="255">
        <v>0.01985639855807142</v>
      </c>
      <c r="N860" s="65">
        <v>248.3</v>
      </c>
      <c r="O860" s="65">
        <v>4.930343761969134</v>
      </c>
      <c r="P860" s="65">
        <v>1191.3839134842851</v>
      </c>
      <c r="Q860" s="64">
        <v>295.820625718148</v>
      </c>
    </row>
    <row r="861" spans="1:17" ht="11.25">
      <c r="A861" s="349"/>
      <c r="B861" s="251" t="s">
        <v>719</v>
      </c>
      <c r="C861" s="252" t="s">
        <v>715</v>
      </c>
      <c r="D861" s="253">
        <v>41</v>
      </c>
      <c r="E861" s="253" t="s">
        <v>47</v>
      </c>
      <c r="F861" s="254">
        <v>19.93</v>
      </c>
      <c r="G861" s="254">
        <v>1.58</v>
      </c>
      <c r="H861" s="254">
        <v>0.2</v>
      </c>
      <c r="I861" s="254">
        <v>18.15</v>
      </c>
      <c r="J861" s="254">
        <v>910.85</v>
      </c>
      <c r="K861" s="254">
        <v>17.25</v>
      </c>
      <c r="L861" s="254">
        <v>867.57</v>
      </c>
      <c r="M861" s="283">
        <v>0.019883121823022924</v>
      </c>
      <c r="N861" s="284">
        <v>200.8</v>
      </c>
      <c r="O861" s="285">
        <v>3.9925308620630036</v>
      </c>
      <c r="P861" s="285">
        <v>1192.9873093813753</v>
      </c>
      <c r="Q861" s="286">
        <v>239.55185172378017</v>
      </c>
    </row>
    <row r="862" spans="1:17" ht="11.25">
      <c r="A862" s="349"/>
      <c r="B862" s="256" t="s">
        <v>71</v>
      </c>
      <c r="C862" s="252" t="s">
        <v>63</v>
      </c>
      <c r="D862" s="253">
        <v>77</v>
      </c>
      <c r="E862" s="253">
        <v>1960</v>
      </c>
      <c r="F862" s="254">
        <v>31.83</v>
      </c>
      <c r="G862" s="254">
        <v>5.4825</v>
      </c>
      <c r="H862" s="254">
        <v>1.155</v>
      </c>
      <c r="I862" s="254">
        <v>25.192499999999995</v>
      </c>
      <c r="J862" s="254">
        <v>1264.19</v>
      </c>
      <c r="K862" s="254">
        <v>24.88581146821284</v>
      </c>
      <c r="L862" s="254">
        <v>1248.8</v>
      </c>
      <c r="M862" s="255">
        <v>0.019927779843219764</v>
      </c>
      <c r="N862" s="65">
        <v>281.329</v>
      </c>
      <c r="O862" s="65">
        <v>5.6062623755131735</v>
      </c>
      <c r="P862" s="65">
        <v>1195.6667905931859</v>
      </c>
      <c r="Q862" s="64">
        <v>336.3757425307904</v>
      </c>
    </row>
    <row r="863" spans="1:17" ht="11.25">
      <c r="A863" s="349"/>
      <c r="B863" s="256" t="s">
        <v>490</v>
      </c>
      <c r="C863" s="252" t="s">
        <v>482</v>
      </c>
      <c r="D863" s="253">
        <v>7</v>
      </c>
      <c r="E863" s="253">
        <v>1955</v>
      </c>
      <c r="F863" s="254">
        <v>6.52</v>
      </c>
      <c r="G863" s="254"/>
      <c r="H863" s="254">
        <v>0</v>
      </c>
      <c r="I863" s="254">
        <v>6.52</v>
      </c>
      <c r="J863" s="254">
        <v>326.22</v>
      </c>
      <c r="K863" s="254">
        <v>6.52</v>
      </c>
      <c r="L863" s="254">
        <v>326.22</v>
      </c>
      <c r="M863" s="255">
        <v>0.019986512169701424</v>
      </c>
      <c r="N863" s="65">
        <v>205.138</v>
      </c>
      <c r="O863" s="65">
        <v>4.099993133468211</v>
      </c>
      <c r="P863" s="65">
        <v>1199.1907301820854</v>
      </c>
      <c r="Q863" s="64">
        <v>245.99958800809267</v>
      </c>
    </row>
    <row r="864" spans="1:17" ht="11.25">
      <c r="A864" s="349"/>
      <c r="B864" s="256" t="s">
        <v>71</v>
      </c>
      <c r="C864" s="252" t="s">
        <v>67</v>
      </c>
      <c r="D864" s="253">
        <v>20</v>
      </c>
      <c r="E864" s="253">
        <v>1959</v>
      </c>
      <c r="F864" s="254">
        <v>22.66</v>
      </c>
      <c r="G864" s="254">
        <v>2.93352</v>
      </c>
      <c r="H864" s="254">
        <v>0</v>
      </c>
      <c r="I864" s="254">
        <v>19.72648</v>
      </c>
      <c r="J864" s="254">
        <v>985.37</v>
      </c>
      <c r="K864" s="254">
        <v>19.72648</v>
      </c>
      <c r="L864" s="254">
        <v>985.37</v>
      </c>
      <c r="M864" s="255">
        <v>0.020019363284857462</v>
      </c>
      <c r="N864" s="65">
        <v>281.329</v>
      </c>
      <c r="O864" s="65">
        <v>5.632027453565665</v>
      </c>
      <c r="P864" s="65">
        <v>1201.1617970914476</v>
      </c>
      <c r="Q864" s="64">
        <v>337.9216472139399</v>
      </c>
    </row>
    <row r="865" spans="1:17" ht="11.25">
      <c r="A865" s="349"/>
      <c r="B865" s="251" t="s">
        <v>761</v>
      </c>
      <c r="C865" s="252" t="s">
        <v>792</v>
      </c>
      <c r="D865" s="253">
        <v>6</v>
      </c>
      <c r="E865" s="253">
        <v>1955</v>
      </c>
      <c r="F865" s="254">
        <v>4.605</v>
      </c>
      <c r="G865" s="254">
        <v>0.168</v>
      </c>
      <c r="H865" s="254">
        <v>0.06</v>
      </c>
      <c r="I865" s="254">
        <v>4.377000000000001</v>
      </c>
      <c r="J865" s="254">
        <v>249.66</v>
      </c>
      <c r="K865" s="254">
        <v>4.137</v>
      </c>
      <c r="L865" s="254">
        <v>206.48</v>
      </c>
      <c r="M865" s="255">
        <v>0.02003583882216195</v>
      </c>
      <c r="N865" s="65">
        <v>250.92</v>
      </c>
      <c r="O865" s="65">
        <v>5.027392677256876</v>
      </c>
      <c r="P865" s="65">
        <v>1202.150329329717</v>
      </c>
      <c r="Q865" s="64">
        <v>301.6435606354126</v>
      </c>
    </row>
    <row r="866" spans="1:17" ht="11.25">
      <c r="A866" s="349"/>
      <c r="B866" s="251" t="s">
        <v>719</v>
      </c>
      <c r="C866" s="252" t="s">
        <v>716</v>
      </c>
      <c r="D866" s="253">
        <v>24</v>
      </c>
      <c r="E866" s="253" t="s">
        <v>47</v>
      </c>
      <c r="F866" s="254">
        <v>19.990000000000002</v>
      </c>
      <c r="G866" s="254">
        <v>1.22</v>
      </c>
      <c r="H866" s="254">
        <v>0.24</v>
      </c>
      <c r="I866" s="254">
        <v>18.53</v>
      </c>
      <c r="J866" s="254">
        <v>924.4</v>
      </c>
      <c r="K866" s="254">
        <v>18.53</v>
      </c>
      <c r="L866" s="254">
        <v>924.4</v>
      </c>
      <c r="M866" s="283">
        <v>0.020045434876676763</v>
      </c>
      <c r="N866" s="284">
        <v>200.8</v>
      </c>
      <c r="O866" s="285">
        <v>4.025123323236694</v>
      </c>
      <c r="P866" s="285">
        <v>1202.7260926006059</v>
      </c>
      <c r="Q866" s="286">
        <v>241.50739939420166</v>
      </c>
    </row>
    <row r="867" spans="1:17" ht="11.25">
      <c r="A867" s="349"/>
      <c r="B867" s="256" t="s">
        <v>331</v>
      </c>
      <c r="C867" s="271" t="s">
        <v>328</v>
      </c>
      <c r="D867" s="272">
        <v>6</v>
      </c>
      <c r="E867" s="272">
        <v>1968</v>
      </c>
      <c r="F867" s="273">
        <v>5.061</v>
      </c>
      <c r="G867" s="273">
        <v>0</v>
      </c>
      <c r="H867" s="273">
        <v>0</v>
      </c>
      <c r="I867" s="273">
        <v>5.061001</v>
      </c>
      <c r="J867" s="273">
        <v>252.14</v>
      </c>
      <c r="K867" s="273">
        <v>5.061001</v>
      </c>
      <c r="L867" s="273">
        <v>252.14</v>
      </c>
      <c r="M867" s="274">
        <v>0.020072186087094473</v>
      </c>
      <c r="N867" s="275">
        <v>294.95400000000006</v>
      </c>
      <c r="O867" s="275">
        <v>5.920371575132864</v>
      </c>
      <c r="P867" s="275">
        <v>1204.3311652256682</v>
      </c>
      <c r="Q867" s="276">
        <v>355.2222945079718</v>
      </c>
    </row>
    <row r="868" spans="1:17" ht="11.25">
      <c r="A868" s="349"/>
      <c r="B868" s="256" t="s">
        <v>183</v>
      </c>
      <c r="C868" s="252" t="s">
        <v>178</v>
      </c>
      <c r="D868" s="253">
        <v>14</v>
      </c>
      <c r="E868" s="253" t="s">
        <v>27</v>
      </c>
      <c r="F868" s="254">
        <v>9.971999</v>
      </c>
      <c r="G868" s="254">
        <v>0</v>
      </c>
      <c r="H868" s="254">
        <v>0</v>
      </c>
      <c r="I868" s="254">
        <v>9.971999</v>
      </c>
      <c r="J868" s="254">
        <v>496.54</v>
      </c>
      <c r="K868" s="254">
        <v>9.971999</v>
      </c>
      <c r="L868" s="254">
        <v>496.54</v>
      </c>
      <c r="M868" s="255">
        <v>0.020082972167398398</v>
      </c>
      <c r="N868" s="65">
        <v>248.3</v>
      </c>
      <c r="O868" s="65">
        <v>4.986601989165022</v>
      </c>
      <c r="P868" s="65">
        <v>1204.978330043904</v>
      </c>
      <c r="Q868" s="64">
        <v>299.1961193499014</v>
      </c>
    </row>
    <row r="869" spans="1:17" ht="11.25">
      <c r="A869" s="349"/>
      <c r="B869" s="251" t="s">
        <v>761</v>
      </c>
      <c r="C869" s="252" t="s">
        <v>793</v>
      </c>
      <c r="D869" s="253">
        <v>20</v>
      </c>
      <c r="E869" s="253">
        <v>1957</v>
      </c>
      <c r="F869" s="254">
        <v>16.57</v>
      </c>
      <c r="G869" s="254">
        <v>1.326</v>
      </c>
      <c r="H869" s="254">
        <v>0.16</v>
      </c>
      <c r="I869" s="254">
        <v>15.084</v>
      </c>
      <c r="J869" s="254">
        <v>748.5</v>
      </c>
      <c r="K869" s="254">
        <v>15.084</v>
      </c>
      <c r="L869" s="254">
        <v>748.5</v>
      </c>
      <c r="M869" s="255">
        <v>0.020152304609218435</v>
      </c>
      <c r="N869" s="65">
        <v>250.92</v>
      </c>
      <c r="O869" s="65">
        <v>5.05661627254509</v>
      </c>
      <c r="P869" s="65">
        <v>1209.138276553106</v>
      </c>
      <c r="Q869" s="64">
        <v>303.39697635270534</v>
      </c>
    </row>
    <row r="870" spans="1:17" ht="11.25">
      <c r="A870" s="349"/>
      <c r="B870" s="251" t="s">
        <v>761</v>
      </c>
      <c r="C870" s="252" t="s">
        <v>794</v>
      </c>
      <c r="D870" s="253">
        <v>6</v>
      </c>
      <c r="E870" s="253">
        <v>1959</v>
      </c>
      <c r="F870" s="254">
        <v>4.12</v>
      </c>
      <c r="G870" s="254">
        <v>0.16575</v>
      </c>
      <c r="H870" s="254">
        <v>0.06</v>
      </c>
      <c r="I870" s="254">
        <v>3.89425</v>
      </c>
      <c r="J870" s="254">
        <v>225.56</v>
      </c>
      <c r="K870" s="254">
        <v>3.01273</v>
      </c>
      <c r="L870" s="254">
        <v>149.31</v>
      </c>
      <c r="M870" s="255">
        <v>0.02017768401312705</v>
      </c>
      <c r="N870" s="65">
        <v>250.92</v>
      </c>
      <c r="O870" s="65">
        <v>5.062984472573839</v>
      </c>
      <c r="P870" s="65">
        <v>1210.661040787623</v>
      </c>
      <c r="Q870" s="64">
        <v>303.77906835443036</v>
      </c>
    </row>
    <row r="871" spans="1:17" ht="11.25">
      <c r="A871" s="349"/>
      <c r="B871" s="256" t="s">
        <v>383</v>
      </c>
      <c r="C871" s="252" t="s">
        <v>400</v>
      </c>
      <c r="D871" s="253">
        <v>12</v>
      </c>
      <c r="E871" s="253">
        <v>1965</v>
      </c>
      <c r="F871" s="254">
        <v>14.582</v>
      </c>
      <c r="G871" s="254">
        <v>0</v>
      </c>
      <c r="H871" s="254">
        <v>0</v>
      </c>
      <c r="I871" s="254">
        <v>14.582</v>
      </c>
      <c r="J871" s="254">
        <v>722.22</v>
      </c>
      <c r="K871" s="254">
        <v>14.582</v>
      </c>
      <c r="L871" s="254">
        <v>722.22</v>
      </c>
      <c r="M871" s="255">
        <v>0.02019052366314973</v>
      </c>
      <c r="N871" s="65">
        <v>294.191</v>
      </c>
      <c r="O871" s="65">
        <v>5.939870346985682</v>
      </c>
      <c r="P871" s="65">
        <v>1211.431419788984</v>
      </c>
      <c r="Q871" s="64">
        <v>356.39222081914096</v>
      </c>
    </row>
    <row r="872" spans="1:17" ht="11.25">
      <c r="A872" s="349"/>
      <c r="B872" s="251" t="s">
        <v>841</v>
      </c>
      <c r="C872" s="30" t="s">
        <v>877</v>
      </c>
      <c r="D872" s="60">
        <v>5</v>
      </c>
      <c r="E872" s="31" t="s">
        <v>47</v>
      </c>
      <c r="F872" s="55">
        <v>14.4</v>
      </c>
      <c r="G872" s="56">
        <v>1.25</v>
      </c>
      <c r="H872" s="57">
        <v>0.82</v>
      </c>
      <c r="I872" s="56">
        <v>12.35</v>
      </c>
      <c r="J872" s="57">
        <v>655.23</v>
      </c>
      <c r="K872" s="56">
        <v>12.35</v>
      </c>
      <c r="L872" s="57">
        <v>611.46</v>
      </c>
      <c r="M872" s="255">
        <v>0.02019755993850783</v>
      </c>
      <c r="N872" s="58">
        <v>218.2</v>
      </c>
      <c r="O872" s="65">
        <v>4.4071075785824085</v>
      </c>
      <c r="P872" s="65">
        <v>1211.85359631047</v>
      </c>
      <c r="Q872" s="64">
        <v>264.42645471494455</v>
      </c>
    </row>
    <row r="873" spans="1:17" ht="11.25">
      <c r="A873" s="349"/>
      <c r="B873" s="251" t="s">
        <v>827</v>
      </c>
      <c r="C873" s="252" t="s">
        <v>833</v>
      </c>
      <c r="D873" s="253">
        <v>8</v>
      </c>
      <c r="E873" s="253">
        <v>1968</v>
      </c>
      <c r="F873" s="254">
        <v>10.5</v>
      </c>
      <c r="G873" s="254">
        <v>1.1</v>
      </c>
      <c r="H873" s="254">
        <v>1.4</v>
      </c>
      <c r="I873" s="254">
        <v>8</v>
      </c>
      <c r="J873" s="254">
        <v>396.1</v>
      </c>
      <c r="K873" s="254">
        <v>8</v>
      </c>
      <c r="L873" s="254">
        <v>396.1</v>
      </c>
      <c r="M873" s="255">
        <v>0.0202</v>
      </c>
      <c r="N873" s="65">
        <v>204.26</v>
      </c>
      <c r="O873" s="65">
        <v>4.13</v>
      </c>
      <c r="P873" s="65">
        <v>1211.82</v>
      </c>
      <c r="Q873" s="64">
        <v>247.53</v>
      </c>
    </row>
    <row r="874" spans="1:17" ht="11.25">
      <c r="A874" s="349"/>
      <c r="B874" s="251" t="s">
        <v>998</v>
      </c>
      <c r="C874" s="252" t="s">
        <v>994</v>
      </c>
      <c r="D874" s="253">
        <v>6</v>
      </c>
      <c r="E874" s="253">
        <v>1984</v>
      </c>
      <c r="F874" s="254">
        <v>6.9</v>
      </c>
      <c r="G874" s="254">
        <v>0.255</v>
      </c>
      <c r="H874" s="254">
        <v>0.96</v>
      </c>
      <c r="I874" s="254">
        <v>5.685</v>
      </c>
      <c r="J874" s="254">
        <v>281</v>
      </c>
      <c r="K874" s="254">
        <v>5.685</v>
      </c>
      <c r="L874" s="254">
        <v>281</v>
      </c>
      <c r="M874" s="255">
        <f>I874/L874</f>
        <v>0.020231316725978648</v>
      </c>
      <c r="N874" s="65">
        <v>221.8</v>
      </c>
      <c r="O874" s="65">
        <f>M874*N874</f>
        <v>4.487306049822064</v>
      </c>
      <c r="P874" s="65">
        <f>M874*60*1000</f>
        <v>1213.8790035587188</v>
      </c>
      <c r="Q874" s="64">
        <f>O874*60</f>
        <v>269.23836298932383</v>
      </c>
    </row>
    <row r="875" spans="1:17" ht="11.25">
      <c r="A875" s="349"/>
      <c r="B875" s="251" t="s">
        <v>760</v>
      </c>
      <c r="C875" s="263" t="s">
        <v>756</v>
      </c>
      <c r="D875" s="253">
        <v>12</v>
      </c>
      <c r="E875" s="253" t="s">
        <v>47</v>
      </c>
      <c r="F875" s="254">
        <v>10.596</v>
      </c>
      <c r="G875" s="254">
        <v>0.768</v>
      </c>
      <c r="H875" s="254">
        <v>1.598</v>
      </c>
      <c r="I875" s="254">
        <v>8.23</v>
      </c>
      <c r="J875" s="254">
        <v>457.1</v>
      </c>
      <c r="K875" s="254">
        <v>8.225</v>
      </c>
      <c r="L875" s="254">
        <v>406.27</v>
      </c>
      <c r="M875" s="255">
        <v>0.02024515716149359</v>
      </c>
      <c r="N875" s="65">
        <v>330.16</v>
      </c>
      <c r="O875" s="65">
        <v>6.684141088438724</v>
      </c>
      <c r="P875" s="65">
        <v>1214.7094296896153</v>
      </c>
      <c r="Q875" s="64">
        <v>401.0484653063234</v>
      </c>
    </row>
    <row r="876" spans="1:17" ht="11.25">
      <c r="A876" s="349"/>
      <c r="B876" s="251" t="s">
        <v>827</v>
      </c>
      <c r="C876" s="252" t="s">
        <v>834</v>
      </c>
      <c r="D876" s="253">
        <v>8</v>
      </c>
      <c r="E876" s="253">
        <v>1968</v>
      </c>
      <c r="F876" s="254">
        <v>9.6</v>
      </c>
      <c r="G876" s="254">
        <v>0.4</v>
      </c>
      <c r="H876" s="254">
        <v>1.3</v>
      </c>
      <c r="I876" s="254">
        <v>7.9</v>
      </c>
      <c r="J876" s="254">
        <v>390.1</v>
      </c>
      <c r="K876" s="254">
        <v>7.9</v>
      </c>
      <c r="L876" s="254">
        <v>390.1</v>
      </c>
      <c r="M876" s="255">
        <v>0.02025</v>
      </c>
      <c r="N876" s="65">
        <v>204.26</v>
      </c>
      <c r="O876" s="65">
        <v>4.14</v>
      </c>
      <c r="P876" s="65">
        <v>1215.07</v>
      </c>
      <c r="Q876" s="64">
        <v>248.19</v>
      </c>
    </row>
    <row r="877" spans="1:17" ht="11.25">
      <c r="A877" s="349"/>
      <c r="B877" s="251" t="s">
        <v>761</v>
      </c>
      <c r="C877" s="252" t="s">
        <v>795</v>
      </c>
      <c r="D877" s="253">
        <v>81</v>
      </c>
      <c r="E877" s="253">
        <v>1961</v>
      </c>
      <c r="F877" s="254">
        <v>32.319</v>
      </c>
      <c r="G877" s="254">
        <v>4.26666</v>
      </c>
      <c r="H877" s="254">
        <v>0.8</v>
      </c>
      <c r="I877" s="254">
        <v>27.25234</v>
      </c>
      <c r="J877" s="254">
        <v>1344.76</v>
      </c>
      <c r="K877" s="254">
        <v>27.252</v>
      </c>
      <c r="L877" s="254">
        <v>1344.76</v>
      </c>
      <c r="M877" s="255">
        <v>0.02026532615485291</v>
      </c>
      <c r="N877" s="65">
        <v>250.92</v>
      </c>
      <c r="O877" s="65">
        <v>5.084975638775692</v>
      </c>
      <c r="P877" s="65">
        <v>1215.9195692911746</v>
      </c>
      <c r="Q877" s="64">
        <v>305.09853832654153</v>
      </c>
    </row>
    <row r="878" spans="1:17" ht="11.25">
      <c r="A878" s="349"/>
      <c r="B878" s="256" t="s">
        <v>71</v>
      </c>
      <c r="C878" s="252" t="s">
        <v>65</v>
      </c>
      <c r="D878" s="253">
        <v>25</v>
      </c>
      <c r="E878" s="253">
        <v>1957</v>
      </c>
      <c r="F878" s="254">
        <v>31.79</v>
      </c>
      <c r="G878" s="254"/>
      <c r="H878" s="254"/>
      <c r="I878" s="254">
        <v>31.79</v>
      </c>
      <c r="J878" s="254">
        <v>1561.46</v>
      </c>
      <c r="K878" s="254">
        <v>31.79</v>
      </c>
      <c r="L878" s="254">
        <v>1561.46</v>
      </c>
      <c r="M878" s="255">
        <v>0.020359151050939505</v>
      </c>
      <c r="N878" s="65">
        <v>281.329</v>
      </c>
      <c r="O878" s="65">
        <v>5.72761960600976</v>
      </c>
      <c r="P878" s="65">
        <v>1221.5490630563704</v>
      </c>
      <c r="Q878" s="64">
        <v>343.65717636058565</v>
      </c>
    </row>
    <row r="879" spans="1:17" ht="11.25">
      <c r="A879" s="349"/>
      <c r="B879" s="251" t="s">
        <v>999</v>
      </c>
      <c r="C879" s="263" t="s">
        <v>1039</v>
      </c>
      <c r="D879" s="253">
        <v>44</v>
      </c>
      <c r="E879" s="253" t="s">
        <v>47</v>
      </c>
      <c r="F879" s="254">
        <f>G879+H879+I879</f>
        <v>38.199998</v>
      </c>
      <c r="G879" s="254">
        <v>0</v>
      </c>
      <c r="H879" s="254">
        <v>0</v>
      </c>
      <c r="I879" s="254">
        <v>38.199998</v>
      </c>
      <c r="J879" s="254">
        <v>1876.15</v>
      </c>
      <c r="K879" s="254">
        <v>38.199998</v>
      </c>
      <c r="L879" s="254">
        <v>1876.15</v>
      </c>
      <c r="M879" s="255">
        <f>K879/L879</f>
        <v>0.0203608442821736</v>
      </c>
      <c r="N879" s="65">
        <v>233.8</v>
      </c>
      <c r="O879" s="65">
        <f>M879*N879</f>
        <v>4.760365393172188</v>
      </c>
      <c r="P879" s="65">
        <f>M879*60*1000</f>
        <v>1221.650656930416</v>
      </c>
      <c r="Q879" s="64">
        <f>P879*N879/1000</f>
        <v>285.6219235903313</v>
      </c>
    </row>
    <row r="880" spans="1:17" ht="11.25">
      <c r="A880" s="349"/>
      <c r="B880" s="251" t="s">
        <v>998</v>
      </c>
      <c r="C880" s="252" t="s">
        <v>997</v>
      </c>
      <c r="D880" s="253">
        <v>5</v>
      </c>
      <c r="E880" s="253">
        <v>1978</v>
      </c>
      <c r="F880" s="254">
        <v>3.2</v>
      </c>
      <c r="G880" s="254">
        <v>0.1</v>
      </c>
      <c r="H880" s="254">
        <v>0.1</v>
      </c>
      <c r="I880" s="254">
        <v>3</v>
      </c>
      <c r="J880" s="254">
        <v>147</v>
      </c>
      <c r="K880" s="254">
        <v>3</v>
      </c>
      <c r="L880" s="254">
        <v>147</v>
      </c>
      <c r="M880" s="255">
        <f>I880/L880</f>
        <v>0.02040816326530612</v>
      </c>
      <c r="N880" s="65">
        <v>221.8</v>
      </c>
      <c r="O880" s="65">
        <f>M880*N880</f>
        <v>4.526530612244898</v>
      </c>
      <c r="P880" s="65">
        <f>M880*60*1000</f>
        <v>1224.4897959183672</v>
      </c>
      <c r="Q880" s="64">
        <f>O880*60</f>
        <v>271.59183673469386</v>
      </c>
    </row>
    <row r="881" spans="1:17" ht="11.25">
      <c r="A881" s="349"/>
      <c r="B881" s="251" t="s">
        <v>950</v>
      </c>
      <c r="C881" s="252" t="s">
        <v>943</v>
      </c>
      <c r="D881" s="253">
        <v>8</v>
      </c>
      <c r="E881" s="253">
        <v>1955</v>
      </c>
      <c r="F881" s="254">
        <v>8</v>
      </c>
      <c r="G881" s="254">
        <v>0</v>
      </c>
      <c r="H881" s="254">
        <v>0</v>
      </c>
      <c r="I881" s="254">
        <v>8</v>
      </c>
      <c r="J881" s="254">
        <v>391.58</v>
      </c>
      <c r="K881" s="254">
        <v>8</v>
      </c>
      <c r="L881" s="254">
        <v>391.58</v>
      </c>
      <c r="M881" s="255">
        <f>K881/L881</f>
        <v>0.020430052607385465</v>
      </c>
      <c r="N881" s="65">
        <v>308.8</v>
      </c>
      <c r="O881" s="65">
        <f>M881*N881</f>
        <v>6.308800245160632</v>
      </c>
      <c r="P881" s="65">
        <f>M881*60*1000</f>
        <v>1225.803156443128</v>
      </c>
      <c r="Q881" s="64">
        <f>P881*N881/1000</f>
        <v>378.52801470963794</v>
      </c>
    </row>
    <row r="882" spans="1:17" ht="11.25">
      <c r="A882" s="349"/>
      <c r="B882" s="251" t="s">
        <v>950</v>
      </c>
      <c r="C882" s="252" t="s">
        <v>944</v>
      </c>
      <c r="D882" s="253">
        <v>12</v>
      </c>
      <c r="E882" s="253">
        <v>1960</v>
      </c>
      <c r="F882" s="254">
        <v>10.9</v>
      </c>
      <c r="G882" s="254">
        <v>0</v>
      </c>
      <c r="H882" s="254">
        <v>0</v>
      </c>
      <c r="I882" s="254">
        <v>10.9</v>
      </c>
      <c r="J882" s="254">
        <v>533.29</v>
      </c>
      <c r="K882" s="254">
        <v>10.9</v>
      </c>
      <c r="L882" s="254">
        <v>533.29</v>
      </c>
      <c r="M882" s="255">
        <f>K882/L882</f>
        <v>0.020439160681805398</v>
      </c>
      <c r="N882" s="65">
        <v>308.8</v>
      </c>
      <c r="O882" s="65">
        <f>M882*N882</f>
        <v>6.311612818541507</v>
      </c>
      <c r="P882" s="65">
        <f>M882*60*1000</f>
        <v>1226.3496409083239</v>
      </c>
      <c r="Q882" s="64">
        <f>P882*N882/1000</f>
        <v>378.6967691124904</v>
      </c>
    </row>
    <row r="883" spans="1:17" ht="11.25">
      <c r="A883" s="349"/>
      <c r="B883" s="256" t="s">
        <v>91</v>
      </c>
      <c r="C883" s="287" t="s">
        <v>618</v>
      </c>
      <c r="D883" s="288">
        <v>8</v>
      </c>
      <c r="E883" s="288">
        <v>1960</v>
      </c>
      <c r="F883" s="259">
        <v>9.687</v>
      </c>
      <c r="G883" s="259">
        <v>1.071</v>
      </c>
      <c r="H883" s="259">
        <v>1.28</v>
      </c>
      <c r="I883" s="259">
        <v>7.336</v>
      </c>
      <c r="J883" s="259">
        <v>358.27</v>
      </c>
      <c r="K883" s="259">
        <v>7.336</v>
      </c>
      <c r="L883" s="259">
        <v>358.27</v>
      </c>
      <c r="M883" s="260">
        <v>0.020476177184804756</v>
      </c>
      <c r="N883" s="261">
        <v>207.86</v>
      </c>
      <c r="O883" s="261">
        <v>4.256178189633517</v>
      </c>
      <c r="P883" s="261">
        <v>1228.5706310882854</v>
      </c>
      <c r="Q883" s="262">
        <v>255.37069137801103</v>
      </c>
    </row>
    <row r="884" spans="1:17" ht="11.25">
      <c r="A884" s="349"/>
      <c r="B884" s="256" t="s">
        <v>412</v>
      </c>
      <c r="C884" s="289" t="s">
        <v>447</v>
      </c>
      <c r="D884" s="290">
        <v>51</v>
      </c>
      <c r="E884" s="290">
        <v>1984</v>
      </c>
      <c r="F884" s="267">
        <v>38.994</v>
      </c>
      <c r="G884" s="267">
        <v>1.285455</v>
      </c>
      <c r="H884" s="267">
        <v>0.5</v>
      </c>
      <c r="I884" s="267">
        <v>37.208542</v>
      </c>
      <c r="J884" s="267">
        <v>1816.15</v>
      </c>
      <c r="K884" s="267">
        <v>37.208542</v>
      </c>
      <c r="L884" s="267">
        <v>1816.15</v>
      </c>
      <c r="M884" s="268">
        <v>0.020487592985160917</v>
      </c>
      <c r="N884" s="269">
        <v>223.34100000000004</v>
      </c>
      <c r="O884" s="269">
        <v>4.575719504898825</v>
      </c>
      <c r="P884" s="269">
        <v>1229.2555791096552</v>
      </c>
      <c r="Q884" s="270">
        <v>274.5431702939295</v>
      </c>
    </row>
    <row r="885" spans="1:17" ht="11.25">
      <c r="A885" s="349"/>
      <c r="B885" s="256" t="s">
        <v>412</v>
      </c>
      <c r="C885" s="291" t="s">
        <v>448</v>
      </c>
      <c r="D885" s="266">
        <v>24</v>
      </c>
      <c r="E885" s="266">
        <v>1968</v>
      </c>
      <c r="F885" s="267">
        <v>16.979</v>
      </c>
      <c r="G885" s="267">
        <v>0</v>
      </c>
      <c r="H885" s="267">
        <v>0</v>
      </c>
      <c r="I885" s="267">
        <v>16.979001</v>
      </c>
      <c r="J885" s="267">
        <v>828.47</v>
      </c>
      <c r="K885" s="267">
        <v>16.979001</v>
      </c>
      <c r="L885" s="267">
        <v>828.47</v>
      </c>
      <c r="M885" s="268">
        <v>0.020494406556664693</v>
      </c>
      <c r="N885" s="269">
        <v>223.34100000000004</v>
      </c>
      <c r="O885" s="269">
        <v>4.57724125477205</v>
      </c>
      <c r="P885" s="269">
        <v>1229.6643933998816</v>
      </c>
      <c r="Q885" s="270">
        <v>274.634475286323</v>
      </c>
    </row>
    <row r="886" spans="1:17" ht="11.25">
      <c r="A886" s="349"/>
      <c r="B886" s="251" t="s">
        <v>760</v>
      </c>
      <c r="C886" s="252" t="s">
        <v>757</v>
      </c>
      <c r="D886" s="253">
        <v>8</v>
      </c>
      <c r="E886" s="253" t="s">
        <v>47</v>
      </c>
      <c r="F886" s="254">
        <v>9</v>
      </c>
      <c r="G886" s="254">
        <v>0.344</v>
      </c>
      <c r="H886" s="254">
        <v>1.2</v>
      </c>
      <c r="I886" s="254">
        <v>7.456</v>
      </c>
      <c r="J886" s="254">
        <v>362.86</v>
      </c>
      <c r="K886" s="254">
        <v>6.4705</v>
      </c>
      <c r="L886" s="254">
        <v>314.87</v>
      </c>
      <c r="M886" s="255">
        <v>0.020549750690761266</v>
      </c>
      <c r="N886" s="65">
        <v>330.16</v>
      </c>
      <c r="O886" s="65">
        <v>6.78470568806174</v>
      </c>
      <c r="P886" s="65">
        <v>1232.985041445676</v>
      </c>
      <c r="Q886" s="64">
        <v>407.0823412837044</v>
      </c>
    </row>
    <row r="887" spans="1:17" ht="11.25">
      <c r="A887" s="349"/>
      <c r="B887" s="251" t="s">
        <v>922</v>
      </c>
      <c r="C887" s="252" t="s">
        <v>920</v>
      </c>
      <c r="D887" s="253">
        <v>20</v>
      </c>
      <c r="E887" s="253">
        <v>2001</v>
      </c>
      <c r="F887" s="254">
        <v>26.21</v>
      </c>
      <c r="G887" s="254">
        <v>2.5904</v>
      </c>
      <c r="H887" s="254">
        <v>1.9428</v>
      </c>
      <c r="I887" s="254">
        <v>21.6768</v>
      </c>
      <c r="J887" s="254">
        <v>1040.25</v>
      </c>
      <c r="K887" s="254">
        <v>21.391</v>
      </c>
      <c r="L887" s="254">
        <v>1040.25</v>
      </c>
      <c r="M887" s="255">
        <f>K887/L887</f>
        <v>0.020563326123527997</v>
      </c>
      <c r="N887" s="65">
        <v>256.368</v>
      </c>
      <c r="O887" s="65">
        <f>M887*N887</f>
        <v>5.271778791636625</v>
      </c>
      <c r="P887" s="65">
        <f>M887*60*1000</f>
        <v>1233.7995674116796</v>
      </c>
      <c r="Q887" s="64">
        <f>P887*N887/1000</f>
        <v>316.30672749819746</v>
      </c>
    </row>
    <row r="888" spans="1:17" ht="11.25">
      <c r="A888" s="349"/>
      <c r="B888" s="251" t="s">
        <v>826</v>
      </c>
      <c r="C888" s="252" t="s">
        <v>822</v>
      </c>
      <c r="D888" s="253">
        <v>8</v>
      </c>
      <c r="E888" s="253">
        <v>1966</v>
      </c>
      <c r="F888" s="254">
        <v>7.28</v>
      </c>
      <c r="G888" s="254">
        <v>0</v>
      </c>
      <c r="H888" s="254">
        <v>0</v>
      </c>
      <c r="I888" s="254">
        <v>7.28</v>
      </c>
      <c r="J888" s="254">
        <v>353.96</v>
      </c>
      <c r="K888" s="254">
        <v>7.28</v>
      </c>
      <c r="L888" s="254">
        <v>353.96</v>
      </c>
      <c r="M888" s="255">
        <v>0.0205672957396316</v>
      </c>
      <c r="N888" s="65">
        <v>299.8</v>
      </c>
      <c r="O888" s="65">
        <v>6.166075262741553</v>
      </c>
      <c r="P888" s="65">
        <v>1234.0377443778957</v>
      </c>
      <c r="Q888" s="64">
        <v>369.96451576449317</v>
      </c>
    </row>
    <row r="889" spans="1:17" ht="11.25">
      <c r="A889" s="349"/>
      <c r="B889" s="251" t="s">
        <v>980</v>
      </c>
      <c r="C889" s="252" t="s">
        <v>973</v>
      </c>
      <c r="D889" s="253">
        <v>8</v>
      </c>
      <c r="E889" s="253">
        <v>1936</v>
      </c>
      <c r="F889" s="254">
        <v>4.815</v>
      </c>
      <c r="G889" s="254">
        <v>0.366</v>
      </c>
      <c r="H889" s="254">
        <v>0.272</v>
      </c>
      <c r="I889" s="254">
        <v>4.177</v>
      </c>
      <c r="J889" s="254">
        <v>203.07</v>
      </c>
      <c r="K889" s="254">
        <v>4.177</v>
      </c>
      <c r="L889" s="254">
        <v>203.07</v>
      </c>
      <c r="M889" s="255">
        <f>K889/L889</f>
        <v>0.02056926183089575</v>
      </c>
      <c r="N889" s="65">
        <v>278.495</v>
      </c>
      <c r="O889" s="65">
        <f>M889*N889</f>
        <v>5.728436573595312</v>
      </c>
      <c r="P889" s="65">
        <f>M889*60*1000</f>
        <v>1234.155709853745</v>
      </c>
      <c r="Q889" s="64">
        <f>P889*N889/1000</f>
        <v>343.7061944157187</v>
      </c>
    </row>
    <row r="890" spans="1:17" ht="11.25">
      <c r="A890" s="349"/>
      <c r="B890" s="251" t="s">
        <v>826</v>
      </c>
      <c r="C890" s="252" t="s">
        <v>818</v>
      </c>
      <c r="D890" s="253">
        <v>8</v>
      </c>
      <c r="E890" s="253">
        <v>1966</v>
      </c>
      <c r="F890" s="254">
        <v>7.23</v>
      </c>
      <c r="G890" s="254">
        <v>0</v>
      </c>
      <c r="H890" s="254">
        <v>0</v>
      </c>
      <c r="I890" s="254">
        <v>7.23</v>
      </c>
      <c r="J890" s="254">
        <v>350.82</v>
      </c>
      <c r="K890" s="254">
        <v>7.23</v>
      </c>
      <c r="L890" s="254">
        <v>350.82</v>
      </c>
      <c r="M890" s="255">
        <v>0.020608859244056782</v>
      </c>
      <c r="N890" s="65">
        <v>299.8</v>
      </c>
      <c r="O890" s="65">
        <v>6.178536001368223</v>
      </c>
      <c r="P890" s="65">
        <v>1236.531554643407</v>
      </c>
      <c r="Q890" s="64">
        <v>370.7121600820934</v>
      </c>
    </row>
    <row r="891" spans="1:17" ht="11.25">
      <c r="A891" s="349"/>
      <c r="B891" s="256" t="s">
        <v>413</v>
      </c>
      <c r="C891" s="265" t="s">
        <v>435</v>
      </c>
      <c r="D891" s="266">
        <v>8</v>
      </c>
      <c r="E891" s="266">
        <v>1970</v>
      </c>
      <c r="F891" s="267">
        <v>8.511</v>
      </c>
      <c r="G891" s="267">
        <v>0.4539</v>
      </c>
      <c r="H891" s="267">
        <v>0</v>
      </c>
      <c r="I891" s="267">
        <v>8.057101</v>
      </c>
      <c r="J891" s="267">
        <v>389.07</v>
      </c>
      <c r="K891" s="267">
        <v>8.057101</v>
      </c>
      <c r="L891" s="267">
        <v>389.07</v>
      </c>
      <c r="M891" s="268">
        <v>0.020708615416249004</v>
      </c>
      <c r="N891" s="269">
        <v>307.271</v>
      </c>
      <c r="O891" s="269">
        <v>6.363156967566248</v>
      </c>
      <c r="P891" s="269">
        <v>1242.5169249749401</v>
      </c>
      <c r="Q891" s="270">
        <v>381.7894180539749</v>
      </c>
    </row>
    <row r="892" spans="1:17" ht="11.25">
      <c r="A892" s="349"/>
      <c r="B892" s="251" t="s">
        <v>760</v>
      </c>
      <c r="C892" s="263" t="s">
        <v>758</v>
      </c>
      <c r="D892" s="253">
        <v>17</v>
      </c>
      <c r="E892" s="253" t="s">
        <v>47</v>
      </c>
      <c r="F892" s="254">
        <v>17.54</v>
      </c>
      <c r="G892" s="254">
        <v>0.824</v>
      </c>
      <c r="H892" s="254">
        <v>2.25</v>
      </c>
      <c r="I892" s="254">
        <v>14.466</v>
      </c>
      <c r="J892" s="254">
        <v>880.52</v>
      </c>
      <c r="K892" s="254">
        <v>10.826</v>
      </c>
      <c r="L892" s="254">
        <v>522.48</v>
      </c>
      <c r="M892" s="255">
        <v>0.020720410350635432</v>
      </c>
      <c r="N892" s="65">
        <v>330.16</v>
      </c>
      <c r="O892" s="65">
        <v>6.841050681365795</v>
      </c>
      <c r="P892" s="65">
        <v>1243.2246210381259</v>
      </c>
      <c r="Q892" s="64">
        <v>410.4630408819477</v>
      </c>
    </row>
    <row r="893" spans="1:17" ht="11.25">
      <c r="A893" s="349"/>
      <c r="B893" s="256" t="s">
        <v>71</v>
      </c>
      <c r="C893" s="252" t="s">
        <v>66</v>
      </c>
      <c r="D893" s="253">
        <v>55</v>
      </c>
      <c r="E893" s="253">
        <v>1977</v>
      </c>
      <c r="F893" s="254">
        <v>58.45</v>
      </c>
      <c r="G893" s="254">
        <v>3.7893</v>
      </c>
      <c r="H893" s="254">
        <v>8.56</v>
      </c>
      <c r="I893" s="254">
        <v>46.1007</v>
      </c>
      <c r="J893" s="254">
        <v>2217.32</v>
      </c>
      <c r="K893" s="254">
        <v>46.1007</v>
      </c>
      <c r="L893" s="254">
        <v>2217.32</v>
      </c>
      <c r="M893" s="255">
        <v>0.02079118034383851</v>
      </c>
      <c r="N893" s="65">
        <v>281.329</v>
      </c>
      <c r="O893" s="65">
        <v>5.849161974951744</v>
      </c>
      <c r="P893" s="65">
        <v>1247.4708206303105</v>
      </c>
      <c r="Q893" s="64">
        <v>350.94971849710464</v>
      </c>
    </row>
    <row r="894" spans="1:17" ht="11.25">
      <c r="A894" s="349"/>
      <c r="B894" s="256" t="s">
        <v>184</v>
      </c>
      <c r="C894" s="252" t="s">
        <v>198</v>
      </c>
      <c r="D894" s="253">
        <v>6</v>
      </c>
      <c r="E894" s="253" t="s">
        <v>27</v>
      </c>
      <c r="F894" s="254">
        <v>7.754999</v>
      </c>
      <c r="G894" s="254">
        <v>0.147056</v>
      </c>
      <c r="H894" s="254">
        <v>0.96</v>
      </c>
      <c r="I894" s="254">
        <v>6.647943</v>
      </c>
      <c r="J894" s="254">
        <v>319.27</v>
      </c>
      <c r="K894" s="254">
        <v>6.647943</v>
      </c>
      <c r="L894" s="254">
        <v>319.27</v>
      </c>
      <c r="M894" s="255">
        <v>0.020822322798884955</v>
      </c>
      <c r="N894" s="65">
        <v>248.3</v>
      </c>
      <c r="O894" s="65">
        <v>5.170182750963135</v>
      </c>
      <c r="P894" s="65">
        <v>1249.3393679330973</v>
      </c>
      <c r="Q894" s="64">
        <v>310.2109650577881</v>
      </c>
    </row>
    <row r="895" spans="1:17" ht="11.25">
      <c r="A895" s="349"/>
      <c r="B895" s="251" t="s">
        <v>760</v>
      </c>
      <c r="C895" s="263" t="s">
        <v>759</v>
      </c>
      <c r="D895" s="253">
        <v>7</v>
      </c>
      <c r="E895" s="253" t="s">
        <v>47</v>
      </c>
      <c r="F895" s="254">
        <v>8.514000000000001</v>
      </c>
      <c r="G895" s="254">
        <v>0.964</v>
      </c>
      <c r="H895" s="254">
        <v>0.07</v>
      </c>
      <c r="I895" s="254">
        <v>7.48</v>
      </c>
      <c r="J895" s="254">
        <v>358.82</v>
      </c>
      <c r="K895" s="254">
        <v>7.48</v>
      </c>
      <c r="L895" s="254">
        <v>358.82</v>
      </c>
      <c r="M895" s="255">
        <v>0.020846106683016556</v>
      </c>
      <c r="N895" s="65">
        <v>330.16</v>
      </c>
      <c r="O895" s="65">
        <v>6.882550582464747</v>
      </c>
      <c r="P895" s="65">
        <v>1250.7664009809932</v>
      </c>
      <c r="Q895" s="64">
        <v>412.95303494788476</v>
      </c>
    </row>
    <row r="896" spans="1:17" ht="11.25">
      <c r="A896" s="349"/>
      <c r="B896" s="251" t="s">
        <v>980</v>
      </c>
      <c r="C896" s="252" t="s">
        <v>972</v>
      </c>
      <c r="D896" s="253">
        <v>6</v>
      </c>
      <c r="E896" s="253">
        <v>1957</v>
      </c>
      <c r="F896" s="254">
        <v>7.416</v>
      </c>
      <c r="G896" s="254">
        <v>0.648</v>
      </c>
      <c r="H896" s="254">
        <v>0.08</v>
      </c>
      <c r="I896" s="254">
        <v>6.688</v>
      </c>
      <c r="J896" s="254">
        <v>319.78</v>
      </c>
      <c r="K896" s="254">
        <v>6.688</v>
      </c>
      <c r="L896" s="254">
        <v>319.78</v>
      </c>
      <c r="M896" s="255">
        <f>K896/L896</f>
        <v>0.020914378635311776</v>
      </c>
      <c r="N896" s="65">
        <v>278.495</v>
      </c>
      <c r="O896" s="65">
        <f>M896*N896</f>
        <v>5.824549878041153</v>
      </c>
      <c r="P896" s="65">
        <f>M896*60*1000</f>
        <v>1254.8627181187067</v>
      </c>
      <c r="Q896" s="64">
        <f>P896*N896/1000</f>
        <v>349.47299268246917</v>
      </c>
    </row>
    <row r="897" spans="1:17" ht="11.25">
      <c r="A897" s="349"/>
      <c r="B897" s="251" t="s">
        <v>826</v>
      </c>
      <c r="C897" s="252" t="s">
        <v>820</v>
      </c>
      <c r="D897" s="253">
        <v>8</v>
      </c>
      <c r="E897" s="253">
        <v>1965</v>
      </c>
      <c r="F897" s="254">
        <v>8.351</v>
      </c>
      <c r="G897" s="254">
        <v>0</v>
      </c>
      <c r="H897" s="254">
        <v>0</v>
      </c>
      <c r="I897" s="254">
        <v>8.351</v>
      </c>
      <c r="J897" s="254">
        <v>398.85</v>
      </c>
      <c r="K897" s="254">
        <v>8.351</v>
      </c>
      <c r="L897" s="254">
        <v>398.85</v>
      </c>
      <c r="M897" s="255">
        <v>0.020937695875642474</v>
      </c>
      <c r="N897" s="65">
        <v>299.8</v>
      </c>
      <c r="O897" s="65">
        <v>6.277121223517614</v>
      </c>
      <c r="P897" s="65">
        <v>1256.2617525385485</v>
      </c>
      <c r="Q897" s="64">
        <v>376.6272734110568</v>
      </c>
    </row>
    <row r="898" spans="1:17" ht="11.25">
      <c r="A898" s="349"/>
      <c r="B898" s="251" t="s">
        <v>950</v>
      </c>
      <c r="C898" s="252" t="s">
        <v>945</v>
      </c>
      <c r="D898" s="253">
        <v>12</v>
      </c>
      <c r="E898" s="253">
        <v>1960</v>
      </c>
      <c r="F898" s="254">
        <v>11</v>
      </c>
      <c r="G898" s="254">
        <v>0</v>
      </c>
      <c r="H898" s="254">
        <v>0</v>
      </c>
      <c r="I898" s="254">
        <v>11</v>
      </c>
      <c r="J898" s="254">
        <v>524.47</v>
      </c>
      <c r="K898" s="254">
        <v>11</v>
      </c>
      <c r="L898" s="254">
        <v>524.47</v>
      </c>
      <c r="M898" s="255">
        <f>K898/L898</f>
        <v>0.020973554254771484</v>
      </c>
      <c r="N898" s="65">
        <v>308.8</v>
      </c>
      <c r="O898" s="65">
        <f>M898*N898</f>
        <v>6.476633553873435</v>
      </c>
      <c r="P898" s="65">
        <f>M898*60*1000</f>
        <v>1258.413255286289</v>
      </c>
      <c r="Q898" s="64">
        <f>P898*N898/1000</f>
        <v>388.5980132324061</v>
      </c>
    </row>
    <row r="899" spans="1:17" ht="11.25">
      <c r="A899" s="349"/>
      <c r="B899" s="256" t="s">
        <v>89</v>
      </c>
      <c r="C899" s="24" t="s">
        <v>85</v>
      </c>
      <c r="D899" s="25">
        <v>6</v>
      </c>
      <c r="E899" s="25" t="s">
        <v>86</v>
      </c>
      <c r="F899" s="49">
        <v>6.6</v>
      </c>
      <c r="G899" s="49">
        <v>0.4</v>
      </c>
      <c r="H899" s="49">
        <v>0.9</v>
      </c>
      <c r="I899" s="49">
        <v>5.3</v>
      </c>
      <c r="J899" s="49">
        <v>252.5</v>
      </c>
      <c r="K899" s="49">
        <v>5.3</v>
      </c>
      <c r="L899" s="49">
        <v>252.5</v>
      </c>
      <c r="M899" s="50">
        <v>0.020990099009900988</v>
      </c>
      <c r="N899" s="39">
        <v>223.8</v>
      </c>
      <c r="O899" s="39">
        <v>4.697584158415841</v>
      </c>
      <c r="P899" s="39">
        <v>1259.4059405940593</v>
      </c>
      <c r="Q899" s="64">
        <v>281.8550495049505</v>
      </c>
    </row>
    <row r="900" spans="1:17" ht="11.25">
      <c r="A900" s="349"/>
      <c r="B900" s="256" t="s">
        <v>28</v>
      </c>
      <c r="C900" s="252" t="s">
        <v>197</v>
      </c>
      <c r="D900" s="253">
        <v>4</v>
      </c>
      <c r="E900" s="253" t="s">
        <v>27</v>
      </c>
      <c r="F900" s="254">
        <v>3.621001</v>
      </c>
      <c r="G900" s="254">
        <v>0</v>
      </c>
      <c r="H900" s="254">
        <v>0</v>
      </c>
      <c r="I900" s="254">
        <v>3.621001</v>
      </c>
      <c r="J900" s="254">
        <v>172.05</v>
      </c>
      <c r="K900" s="254">
        <v>3.621001</v>
      </c>
      <c r="L900" s="254">
        <v>172.05</v>
      </c>
      <c r="M900" s="255">
        <v>0.02104621331008428</v>
      </c>
      <c r="N900" s="65">
        <v>248.3</v>
      </c>
      <c r="O900" s="65">
        <v>5.225774764893926</v>
      </c>
      <c r="P900" s="65">
        <v>1262.7727986050568</v>
      </c>
      <c r="Q900" s="64">
        <v>313.5464858936356</v>
      </c>
    </row>
    <row r="901" spans="1:17" ht="11.25">
      <c r="A901" s="349"/>
      <c r="B901" s="251" t="s">
        <v>826</v>
      </c>
      <c r="C901" s="252" t="s">
        <v>823</v>
      </c>
      <c r="D901" s="253">
        <v>14</v>
      </c>
      <c r="E901" s="253">
        <v>1966</v>
      </c>
      <c r="F901" s="254">
        <v>9.986</v>
      </c>
      <c r="G901" s="254">
        <v>0</v>
      </c>
      <c r="H901" s="254">
        <v>0</v>
      </c>
      <c r="I901" s="254">
        <v>9.986</v>
      </c>
      <c r="J901" s="254">
        <v>474.22</v>
      </c>
      <c r="K901" s="254">
        <v>9.986</v>
      </c>
      <c r="L901" s="254">
        <v>474.22</v>
      </c>
      <c r="M901" s="255">
        <v>0.021057736915355743</v>
      </c>
      <c r="N901" s="65">
        <v>299.8</v>
      </c>
      <c r="O901" s="65">
        <v>6.313109527223652</v>
      </c>
      <c r="P901" s="65">
        <v>1263.4642149213446</v>
      </c>
      <c r="Q901" s="64">
        <v>378.78657163341916</v>
      </c>
    </row>
    <row r="902" spans="1:17" ht="11.25">
      <c r="A902" s="349"/>
      <c r="B902" s="256" t="s">
        <v>301</v>
      </c>
      <c r="C902" s="277" t="s">
        <v>300</v>
      </c>
      <c r="D902" s="278">
        <v>6</v>
      </c>
      <c r="E902" s="278">
        <v>1930</v>
      </c>
      <c r="F902" s="279">
        <v>6.491</v>
      </c>
      <c r="G902" s="279">
        <v>0.051</v>
      </c>
      <c r="H902" s="279">
        <v>0.8</v>
      </c>
      <c r="I902" s="279">
        <v>5.640000000000001</v>
      </c>
      <c r="J902" s="279">
        <v>266.7</v>
      </c>
      <c r="K902" s="279">
        <v>5.640000000000001</v>
      </c>
      <c r="L902" s="279">
        <v>266.7</v>
      </c>
      <c r="M902" s="280">
        <v>0.021147356580427448</v>
      </c>
      <c r="N902" s="281">
        <v>291.357</v>
      </c>
      <c r="O902" s="281">
        <v>6.1614303712036005</v>
      </c>
      <c r="P902" s="281">
        <v>1268.841394825647</v>
      </c>
      <c r="Q902" s="282">
        <v>369.6858222722161</v>
      </c>
    </row>
    <row r="903" spans="1:17" ht="11.25">
      <c r="A903" s="349"/>
      <c r="B903" s="256" t="s">
        <v>490</v>
      </c>
      <c r="C903" s="252" t="s">
        <v>487</v>
      </c>
      <c r="D903" s="253">
        <v>24</v>
      </c>
      <c r="E903" s="253">
        <v>1961</v>
      </c>
      <c r="F903" s="254">
        <v>19.25</v>
      </c>
      <c r="G903" s="254"/>
      <c r="H903" s="254"/>
      <c r="I903" s="254">
        <v>18.25</v>
      </c>
      <c r="J903" s="254">
        <v>909.58</v>
      </c>
      <c r="K903" s="254">
        <v>19.25</v>
      </c>
      <c r="L903" s="254">
        <v>909.58</v>
      </c>
      <c r="M903" s="255">
        <v>0.021163613975681082</v>
      </c>
      <c r="N903" s="65">
        <v>205.138</v>
      </c>
      <c r="O903" s="65">
        <v>4.341461443743266</v>
      </c>
      <c r="P903" s="65">
        <v>1269.816838540865</v>
      </c>
      <c r="Q903" s="64">
        <v>260.48768662459594</v>
      </c>
    </row>
    <row r="904" spans="1:17" ht="11.25">
      <c r="A904" s="349"/>
      <c r="B904" s="256" t="s">
        <v>175</v>
      </c>
      <c r="C904" s="292" t="s">
        <v>541</v>
      </c>
      <c r="D904" s="253">
        <v>20</v>
      </c>
      <c r="E904" s="253">
        <v>1985</v>
      </c>
      <c r="F904" s="254">
        <v>24</v>
      </c>
      <c r="G904" s="254">
        <v>1.9</v>
      </c>
      <c r="H904" s="254">
        <v>3</v>
      </c>
      <c r="I904" s="254">
        <v>19.1</v>
      </c>
      <c r="J904" s="254">
        <v>1056.22</v>
      </c>
      <c r="K904" s="254">
        <v>19.1</v>
      </c>
      <c r="L904" s="254">
        <v>900.66</v>
      </c>
      <c r="M904" s="255">
        <v>0.021206670663735484</v>
      </c>
      <c r="N904" s="65">
        <v>302.26</v>
      </c>
      <c r="O904" s="65">
        <v>6.409928274820687</v>
      </c>
      <c r="P904" s="65">
        <v>1272.400239824129</v>
      </c>
      <c r="Q904" s="64">
        <v>384.5956964892412</v>
      </c>
    </row>
    <row r="905" spans="1:17" ht="11.25">
      <c r="A905" s="349"/>
      <c r="B905" s="251" t="s">
        <v>841</v>
      </c>
      <c r="C905" s="30" t="s">
        <v>878</v>
      </c>
      <c r="D905" s="60">
        <v>17</v>
      </c>
      <c r="E905" s="31" t="s">
        <v>47</v>
      </c>
      <c r="F905" s="55">
        <v>16.61</v>
      </c>
      <c r="G905" s="56">
        <v>2.31</v>
      </c>
      <c r="H905" s="57">
        <v>0.8</v>
      </c>
      <c r="I905" s="56">
        <v>13.5</v>
      </c>
      <c r="J905" s="57">
        <v>635.98</v>
      </c>
      <c r="K905" s="56">
        <v>13.5</v>
      </c>
      <c r="L905" s="57">
        <v>635.98</v>
      </c>
      <c r="M905" s="255">
        <v>0.021227082612660774</v>
      </c>
      <c r="N905" s="58">
        <v>218.2</v>
      </c>
      <c r="O905" s="65">
        <v>4.631749426082581</v>
      </c>
      <c r="P905" s="65">
        <v>1273.6249567596465</v>
      </c>
      <c r="Q905" s="64">
        <v>277.90496556495486</v>
      </c>
    </row>
    <row r="906" spans="1:17" ht="11.25">
      <c r="A906" s="349"/>
      <c r="B906" s="256" t="s">
        <v>35</v>
      </c>
      <c r="C906" s="252" t="s">
        <v>213</v>
      </c>
      <c r="D906" s="253">
        <v>8</v>
      </c>
      <c r="E906" s="253">
        <v>1986</v>
      </c>
      <c r="F906" s="254">
        <v>12.541</v>
      </c>
      <c r="G906" s="254">
        <v>0.508</v>
      </c>
      <c r="H906" s="254">
        <v>1.28</v>
      </c>
      <c r="I906" s="254">
        <v>10.753</v>
      </c>
      <c r="J906" s="254">
        <v>504.17</v>
      </c>
      <c r="K906" s="254">
        <v>10.753</v>
      </c>
      <c r="L906" s="254">
        <v>504.17</v>
      </c>
      <c r="M906" s="255">
        <v>0.021328123450423467</v>
      </c>
      <c r="N906" s="65">
        <v>192.2</v>
      </c>
      <c r="O906" s="65">
        <v>4.09926532717139</v>
      </c>
      <c r="P906" s="65">
        <v>1279.687407025408</v>
      </c>
      <c r="Q906" s="64">
        <v>245.9559196302834</v>
      </c>
    </row>
    <row r="907" spans="1:17" ht="11.25">
      <c r="A907" s="349"/>
      <c r="B907" s="256" t="s">
        <v>175</v>
      </c>
      <c r="C907" s="292" t="s">
        <v>539</v>
      </c>
      <c r="D907" s="253">
        <v>18</v>
      </c>
      <c r="E907" s="253">
        <v>1987</v>
      </c>
      <c r="F907" s="254">
        <v>17.2</v>
      </c>
      <c r="G907" s="254">
        <v>1.9</v>
      </c>
      <c r="H907" s="254">
        <v>1.4</v>
      </c>
      <c r="I907" s="254">
        <v>13.9</v>
      </c>
      <c r="J907" s="254">
        <v>650.76</v>
      </c>
      <c r="K907" s="254">
        <v>13.9</v>
      </c>
      <c r="L907" s="254">
        <v>650.76</v>
      </c>
      <c r="M907" s="255">
        <v>0.021359641035097427</v>
      </c>
      <c r="N907" s="65">
        <v>302.26</v>
      </c>
      <c r="O907" s="65">
        <v>6.456165099268548</v>
      </c>
      <c r="P907" s="65">
        <v>1281.5784621058458</v>
      </c>
      <c r="Q907" s="64">
        <v>387.369905956113</v>
      </c>
    </row>
    <row r="908" spans="1:17" ht="11.25">
      <c r="A908" s="349"/>
      <c r="B908" s="251" t="s">
        <v>761</v>
      </c>
      <c r="C908" s="252" t="s">
        <v>796</v>
      </c>
      <c r="D908" s="253">
        <v>8</v>
      </c>
      <c r="E908" s="253">
        <v>1955</v>
      </c>
      <c r="F908" s="254">
        <v>9.12</v>
      </c>
      <c r="G908" s="254">
        <v>0.497</v>
      </c>
      <c r="H908" s="254">
        <v>0.07</v>
      </c>
      <c r="I908" s="254">
        <v>8.552999999999999</v>
      </c>
      <c r="J908" s="254">
        <v>399.33</v>
      </c>
      <c r="K908" s="254">
        <v>7.324</v>
      </c>
      <c r="L908" s="254">
        <v>341.96</v>
      </c>
      <c r="M908" s="255">
        <v>0.021417709673646042</v>
      </c>
      <c r="N908" s="65">
        <v>250.92</v>
      </c>
      <c r="O908" s="65">
        <v>5.374131711311264</v>
      </c>
      <c r="P908" s="65">
        <v>1285.0625804187625</v>
      </c>
      <c r="Q908" s="64">
        <v>322.4479026786759</v>
      </c>
    </row>
    <row r="909" spans="1:17" ht="11.25">
      <c r="A909" s="349"/>
      <c r="B909" s="256" t="s">
        <v>379</v>
      </c>
      <c r="C909" s="252" t="s">
        <v>377</v>
      </c>
      <c r="D909" s="253">
        <v>45</v>
      </c>
      <c r="E909" s="253">
        <v>1982</v>
      </c>
      <c r="F909" s="254">
        <v>32.826</v>
      </c>
      <c r="G909" s="254">
        <v>4.06422</v>
      </c>
      <c r="H909" s="254">
        <v>0.44</v>
      </c>
      <c r="I909" s="254">
        <v>28.321785</v>
      </c>
      <c r="J909" s="254">
        <v>1563.22</v>
      </c>
      <c r="K909" s="254">
        <v>28.321785</v>
      </c>
      <c r="L909" s="254">
        <v>1321.74</v>
      </c>
      <c r="M909" s="255">
        <v>0.02142765218575514</v>
      </c>
      <c r="N909" s="65">
        <v>286</v>
      </c>
      <c r="O909" s="65">
        <v>6.12830852512597</v>
      </c>
      <c r="P909" s="65">
        <v>1285.6591311453083</v>
      </c>
      <c r="Q909" s="64">
        <v>367.6985115075582</v>
      </c>
    </row>
    <row r="910" spans="1:17" ht="11.25">
      <c r="A910" s="349"/>
      <c r="B910" s="251" t="s">
        <v>841</v>
      </c>
      <c r="C910" s="30" t="s">
        <v>879</v>
      </c>
      <c r="D910" s="60">
        <v>4</v>
      </c>
      <c r="E910" s="31" t="s">
        <v>47</v>
      </c>
      <c r="F910" s="55">
        <v>6.06</v>
      </c>
      <c r="G910" s="56">
        <v>0.51</v>
      </c>
      <c r="H910" s="57">
        <v>0.64</v>
      </c>
      <c r="I910" s="56">
        <v>4.91</v>
      </c>
      <c r="J910" s="57">
        <v>215.91</v>
      </c>
      <c r="K910" s="56">
        <v>4.65</v>
      </c>
      <c r="L910" s="57">
        <v>215.91</v>
      </c>
      <c r="M910" s="255">
        <v>0.021536751424204532</v>
      </c>
      <c r="N910" s="58">
        <v>218.2</v>
      </c>
      <c r="O910" s="65">
        <v>4.699319160761429</v>
      </c>
      <c r="P910" s="65">
        <v>1292.205085452272</v>
      </c>
      <c r="Q910" s="64">
        <v>281.9591496456857</v>
      </c>
    </row>
    <row r="911" spans="1:17" ht="11.25">
      <c r="A911" s="349"/>
      <c r="B911" s="251" t="s">
        <v>980</v>
      </c>
      <c r="C911" s="252" t="s">
        <v>971</v>
      </c>
      <c r="D911" s="253">
        <v>6</v>
      </c>
      <c r="E911" s="253">
        <v>1958</v>
      </c>
      <c r="F911" s="254">
        <v>1.609</v>
      </c>
      <c r="G911" s="254"/>
      <c r="H911" s="254"/>
      <c r="I911" s="254">
        <v>1.609</v>
      </c>
      <c r="J911" s="254">
        <v>318.54</v>
      </c>
      <c r="K911" s="254">
        <v>1.091</v>
      </c>
      <c r="L911" s="254">
        <v>50.53</v>
      </c>
      <c r="M911" s="255">
        <f>K911/L911</f>
        <v>0.02159113397981397</v>
      </c>
      <c r="N911" s="65">
        <v>278.495</v>
      </c>
      <c r="O911" s="65">
        <f>M911*N911</f>
        <v>6.013022857708292</v>
      </c>
      <c r="P911" s="65">
        <f>M911*60*1000</f>
        <v>1295.4680387888382</v>
      </c>
      <c r="Q911" s="64">
        <f>P911*N911/1000</f>
        <v>360.78137146249753</v>
      </c>
    </row>
    <row r="912" spans="1:17" ht="11.25">
      <c r="A912" s="349"/>
      <c r="B912" s="256" t="s">
        <v>89</v>
      </c>
      <c r="C912" s="24" t="s">
        <v>79</v>
      </c>
      <c r="D912" s="25">
        <v>8</v>
      </c>
      <c r="E912" s="25">
        <v>1975</v>
      </c>
      <c r="F912" s="49">
        <v>8.7</v>
      </c>
      <c r="G912" s="49"/>
      <c r="H912" s="49">
        <v>0</v>
      </c>
      <c r="I912" s="49">
        <v>8.7</v>
      </c>
      <c r="J912" s="49">
        <v>402.69</v>
      </c>
      <c r="K912" s="49">
        <v>8.7</v>
      </c>
      <c r="L912" s="49">
        <v>402.69</v>
      </c>
      <c r="M912" s="50">
        <v>0.021604708336437458</v>
      </c>
      <c r="N912" s="39">
        <v>223.8</v>
      </c>
      <c r="O912" s="39">
        <v>4.835133725694703</v>
      </c>
      <c r="P912" s="39">
        <v>1296.2825001862475</v>
      </c>
      <c r="Q912" s="64">
        <v>290.1080235416822</v>
      </c>
    </row>
    <row r="913" spans="1:17" ht="11.25">
      <c r="A913" s="349"/>
      <c r="B913" s="256" t="s">
        <v>41</v>
      </c>
      <c r="C913" s="263" t="s">
        <v>40</v>
      </c>
      <c r="D913" s="253">
        <v>8</v>
      </c>
      <c r="E913" s="253" t="s">
        <v>646</v>
      </c>
      <c r="F913" s="254">
        <v>8.485999999999999</v>
      </c>
      <c r="G913" s="254">
        <v>0</v>
      </c>
      <c r="H913" s="254">
        <v>0.02</v>
      </c>
      <c r="I913" s="254">
        <v>8.466</v>
      </c>
      <c r="J913" s="254"/>
      <c r="K913" s="254">
        <v>8.466</v>
      </c>
      <c r="L913" s="254">
        <v>389.52</v>
      </c>
      <c r="M913" s="255">
        <v>0.021734442390634625</v>
      </c>
      <c r="N913" s="65">
        <v>231.73</v>
      </c>
      <c r="O913" s="65">
        <v>5.036522335181761</v>
      </c>
      <c r="P913" s="65">
        <v>1304.0665434380776</v>
      </c>
      <c r="Q913" s="64">
        <v>302.1913401109057</v>
      </c>
    </row>
    <row r="914" spans="1:17" ht="11.25">
      <c r="A914" s="349"/>
      <c r="B914" s="251" t="s">
        <v>980</v>
      </c>
      <c r="C914" s="252" t="s">
        <v>970</v>
      </c>
      <c r="D914" s="253">
        <v>6</v>
      </c>
      <c r="E914" s="253">
        <v>1934</v>
      </c>
      <c r="F914" s="254">
        <v>5.424</v>
      </c>
      <c r="G914" s="254">
        <v>0.338</v>
      </c>
      <c r="H914" s="254">
        <v>0.096</v>
      </c>
      <c r="I914" s="254">
        <v>4.99</v>
      </c>
      <c r="J914" s="254">
        <v>229.18</v>
      </c>
      <c r="K914" s="254">
        <v>4.99</v>
      </c>
      <c r="L914" s="254">
        <v>229.18</v>
      </c>
      <c r="M914" s="255">
        <f>K914/L914</f>
        <v>0.021773278645606076</v>
      </c>
      <c r="N914" s="65">
        <v>278.495</v>
      </c>
      <c r="O914" s="65">
        <f>M914*N914</f>
        <v>6.063749236408064</v>
      </c>
      <c r="P914" s="65">
        <f>M914*60*1000</f>
        <v>1306.3967187363646</v>
      </c>
      <c r="Q914" s="64">
        <f>P914*N914/1000</f>
        <v>363.82495418448383</v>
      </c>
    </row>
    <row r="915" spans="1:17" ht="11.25">
      <c r="A915" s="349"/>
      <c r="B915" s="256" t="s">
        <v>89</v>
      </c>
      <c r="C915" s="24" t="s">
        <v>87</v>
      </c>
      <c r="D915" s="25">
        <v>8</v>
      </c>
      <c r="E915" s="25">
        <v>1959</v>
      </c>
      <c r="F915" s="49">
        <v>6.6</v>
      </c>
      <c r="G915" s="49"/>
      <c r="H915" s="49">
        <v>0</v>
      </c>
      <c r="I915" s="49">
        <v>6.6</v>
      </c>
      <c r="J915" s="49">
        <v>303.83</v>
      </c>
      <c r="K915" s="49">
        <v>5.6</v>
      </c>
      <c r="L915" s="49">
        <v>256.9</v>
      </c>
      <c r="M915" s="50">
        <v>0.021798365122615803</v>
      </c>
      <c r="N915" s="39">
        <v>223.8</v>
      </c>
      <c r="O915" s="39">
        <v>4.878474114441417</v>
      </c>
      <c r="P915" s="39">
        <v>1307.9019073569482</v>
      </c>
      <c r="Q915" s="64">
        <v>292.708446866485</v>
      </c>
    </row>
    <row r="916" spans="1:17" ht="11.25">
      <c r="A916" s="349"/>
      <c r="B916" s="256" t="s">
        <v>91</v>
      </c>
      <c r="C916" s="264" t="s">
        <v>619</v>
      </c>
      <c r="D916" s="258">
        <v>3</v>
      </c>
      <c r="E916" s="258"/>
      <c r="F916" s="259">
        <v>4.012</v>
      </c>
      <c r="G916" s="259"/>
      <c r="H916" s="259"/>
      <c r="I916" s="259">
        <v>4.012</v>
      </c>
      <c r="J916" s="259">
        <v>182.98</v>
      </c>
      <c r="K916" s="259">
        <v>4.012</v>
      </c>
      <c r="L916" s="259">
        <v>182.98</v>
      </c>
      <c r="M916" s="260">
        <v>0.021925893540277623</v>
      </c>
      <c r="N916" s="261">
        <v>207.86</v>
      </c>
      <c r="O916" s="261">
        <v>4.557516231282107</v>
      </c>
      <c r="P916" s="261">
        <v>1315.5536124166574</v>
      </c>
      <c r="Q916" s="262">
        <v>273.4509738769264</v>
      </c>
    </row>
    <row r="917" spans="1:17" ht="11.25">
      <c r="A917" s="349"/>
      <c r="B917" s="256" t="s">
        <v>91</v>
      </c>
      <c r="C917" s="30" t="s">
        <v>621</v>
      </c>
      <c r="D917" s="60">
        <v>10</v>
      </c>
      <c r="E917" s="60"/>
      <c r="F917" s="57">
        <v>9.549999999999999</v>
      </c>
      <c r="G917" s="57">
        <v>0.51</v>
      </c>
      <c r="H917" s="57"/>
      <c r="I917" s="57">
        <v>9.04</v>
      </c>
      <c r="J917" s="57">
        <v>411.49</v>
      </c>
      <c r="K917" s="57">
        <v>9.04</v>
      </c>
      <c r="L917" s="57">
        <v>411.49</v>
      </c>
      <c r="M917" s="260">
        <v>0.02196894213711147</v>
      </c>
      <c r="N917" s="261">
        <v>207.86</v>
      </c>
      <c r="O917" s="261">
        <v>4.56646431261999</v>
      </c>
      <c r="P917" s="261">
        <v>1318.1365282266881</v>
      </c>
      <c r="Q917" s="262">
        <v>273.98785875719943</v>
      </c>
    </row>
    <row r="918" spans="1:17" ht="11.25">
      <c r="A918" s="349"/>
      <c r="B918" s="251" t="s">
        <v>761</v>
      </c>
      <c r="C918" s="252" t="s">
        <v>797</v>
      </c>
      <c r="D918" s="253">
        <v>9</v>
      </c>
      <c r="E918" s="253">
        <v>1925</v>
      </c>
      <c r="F918" s="254">
        <v>15.161</v>
      </c>
      <c r="G918" s="254"/>
      <c r="H918" s="254"/>
      <c r="I918" s="254">
        <v>15.161</v>
      </c>
      <c r="J918" s="254">
        <v>684.99</v>
      </c>
      <c r="K918" s="254">
        <v>6.29999</v>
      </c>
      <c r="L918" s="254">
        <v>284.64</v>
      </c>
      <c r="M918" s="255">
        <v>0.022133185778527263</v>
      </c>
      <c r="N918" s="65">
        <v>250.92</v>
      </c>
      <c r="O918" s="65">
        <v>5.5536589755480605</v>
      </c>
      <c r="P918" s="65">
        <v>1327.9911467116358</v>
      </c>
      <c r="Q918" s="64">
        <v>333.21953853288363</v>
      </c>
    </row>
    <row r="919" spans="1:17" ht="11.25">
      <c r="A919" s="349"/>
      <c r="B919" s="256" t="s">
        <v>91</v>
      </c>
      <c r="C919" s="257" t="s">
        <v>617</v>
      </c>
      <c r="D919" s="258">
        <v>8</v>
      </c>
      <c r="E919" s="258">
        <v>1958</v>
      </c>
      <c r="F919" s="259">
        <v>10.350000000000001</v>
      </c>
      <c r="G919" s="259">
        <v>1.326</v>
      </c>
      <c r="H919" s="259">
        <v>1.12</v>
      </c>
      <c r="I919" s="259">
        <v>7.904</v>
      </c>
      <c r="J919" s="259">
        <v>356.49</v>
      </c>
      <c r="K919" s="259">
        <v>5.9537534999999995</v>
      </c>
      <c r="L919" s="259">
        <v>268.55</v>
      </c>
      <c r="M919" s="260">
        <v>0.02217</v>
      </c>
      <c r="N919" s="261">
        <v>207.86</v>
      </c>
      <c r="O919" s="261">
        <v>4.6082562000000005</v>
      </c>
      <c r="P919" s="261">
        <v>1330.1999999999998</v>
      </c>
      <c r="Q919" s="262">
        <v>276.495372</v>
      </c>
    </row>
    <row r="920" spans="1:17" ht="11.25">
      <c r="A920" s="349"/>
      <c r="B920" s="256" t="s">
        <v>35</v>
      </c>
      <c r="C920" s="252" t="s">
        <v>214</v>
      </c>
      <c r="D920" s="253">
        <v>12</v>
      </c>
      <c r="E920" s="253">
        <v>1970</v>
      </c>
      <c r="F920" s="254">
        <v>12.129</v>
      </c>
      <c r="G920" s="254">
        <v>0.282</v>
      </c>
      <c r="H920" s="254">
        <v>0.12</v>
      </c>
      <c r="I920" s="254">
        <v>11.726</v>
      </c>
      <c r="J920" s="254">
        <v>527.3</v>
      </c>
      <c r="K920" s="254">
        <v>11.726</v>
      </c>
      <c r="L920" s="254">
        <v>527.3</v>
      </c>
      <c r="M920" s="255">
        <v>0.022237815285416275</v>
      </c>
      <c r="N920" s="65">
        <v>192.2</v>
      </c>
      <c r="O920" s="65">
        <v>4.274108097857008</v>
      </c>
      <c r="P920" s="65">
        <v>1334.2689171249765</v>
      </c>
      <c r="Q920" s="64">
        <v>256.44648587142046</v>
      </c>
    </row>
    <row r="921" spans="1:17" ht="11.25">
      <c r="A921" s="349"/>
      <c r="B921" s="256" t="s">
        <v>383</v>
      </c>
      <c r="C921" s="252" t="s">
        <v>401</v>
      </c>
      <c r="D921" s="253">
        <v>6</v>
      </c>
      <c r="E921" s="253">
        <v>1977</v>
      </c>
      <c r="F921" s="254">
        <v>9.1774</v>
      </c>
      <c r="G921" s="254">
        <v>0.80475</v>
      </c>
      <c r="H921" s="254">
        <v>0.05</v>
      </c>
      <c r="I921" s="254">
        <v>8.322651</v>
      </c>
      <c r="J921" s="254">
        <v>371.33</v>
      </c>
      <c r="K921" s="254">
        <v>8.322651</v>
      </c>
      <c r="L921" s="254">
        <v>371.33</v>
      </c>
      <c r="M921" s="255">
        <v>0.02241308539573964</v>
      </c>
      <c r="N921" s="65">
        <v>294.191</v>
      </c>
      <c r="O921" s="65">
        <v>6.593728005658041</v>
      </c>
      <c r="P921" s="65">
        <v>1344.7851237443783</v>
      </c>
      <c r="Q921" s="64">
        <v>395.6236803394824</v>
      </c>
    </row>
    <row r="922" spans="1:17" ht="11.25">
      <c r="A922" s="349"/>
      <c r="B922" s="256" t="s">
        <v>116</v>
      </c>
      <c r="C922" s="263" t="s">
        <v>115</v>
      </c>
      <c r="D922" s="253">
        <v>4</v>
      </c>
      <c r="E922" s="253">
        <v>1940</v>
      </c>
      <c r="F922" s="254">
        <v>3.644</v>
      </c>
      <c r="G922" s="254">
        <v>0</v>
      </c>
      <c r="H922" s="254">
        <v>0</v>
      </c>
      <c r="I922" s="254">
        <v>3.644</v>
      </c>
      <c r="J922" s="254">
        <v>161.63</v>
      </c>
      <c r="K922" s="254">
        <v>3.644</v>
      </c>
      <c r="L922" s="254">
        <v>161.63</v>
      </c>
      <c r="M922" s="255">
        <v>0.022545319557012933</v>
      </c>
      <c r="N922" s="65">
        <v>207.536</v>
      </c>
      <c r="O922" s="65">
        <v>4.678965439584236</v>
      </c>
      <c r="P922" s="65">
        <v>1352.7191734207759</v>
      </c>
      <c r="Q922" s="64">
        <v>280.7379263750541</v>
      </c>
    </row>
    <row r="923" spans="1:17" ht="11.25">
      <c r="A923" s="349"/>
      <c r="B923" s="256" t="s">
        <v>28</v>
      </c>
      <c r="C923" s="252" t="s">
        <v>207</v>
      </c>
      <c r="D923" s="253">
        <v>22</v>
      </c>
      <c r="E923" s="253" t="s">
        <v>27</v>
      </c>
      <c r="F923" s="254">
        <v>20.463</v>
      </c>
      <c r="G923" s="254">
        <v>0</v>
      </c>
      <c r="H923" s="254">
        <v>0</v>
      </c>
      <c r="I923" s="254">
        <v>20.463</v>
      </c>
      <c r="J923" s="254">
        <v>896.07</v>
      </c>
      <c r="K923" s="254">
        <v>20.463</v>
      </c>
      <c r="L923" s="254">
        <v>896.07</v>
      </c>
      <c r="M923" s="255">
        <v>0.02283638555023603</v>
      </c>
      <c r="N923" s="65">
        <v>248.3</v>
      </c>
      <c r="O923" s="65">
        <v>5.6702745321236065</v>
      </c>
      <c r="P923" s="65">
        <v>1370.1831330141617</v>
      </c>
      <c r="Q923" s="64">
        <v>340.2164719274164</v>
      </c>
    </row>
    <row r="924" spans="1:17" ht="11.25">
      <c r="A924" s="349"/>
      <c r="B924" s="256" t="s">
        <v>331</v>
      </c>
      <c r="C924" s="271" t="s">
        <v>329</v>
      </c>
      <c r="D924" s="272">
        <v>6</v>
      </c>
      <c r="E924" s="272">
        <v>1961</v>
      </c>
      <c r="F924" s="273">
        <v>8.327</v>
      </c>
      <c r="G924" s="273">
        <v>0</v>
      </c>
      <c r="H924" s="273">
        <v>0</v>
      </c>
      <c r="I924" s="273">
        <v>8.327</v>
      </c>
      <c r="J924" s="273">
        <v>362.24</v>
      </c>
      <c r="K924" s="273">
        <v>8.327</v>
      </c>
      <c r="L924" s="273">
        <v>362.24</v>
      </c>
      <c r="M924" s="274">
        <v>0.022987522084805652</v>
      </c>
      <c r="N924" s="275">
        <v>294.95400000000006</v>
      </c>
      <c r="O924" s="275">
        <v>6.780261589001768</v>
      </c>
      <c r="P924" s="275">
        <v>1379.2513250883392</v>
      </c>
      <c r="Q924" s="276">
        <v>406.8156953401061</v>
      </c>
    </row>
    <row r="925" spans="1:17" ht="11.25">
      <c r="A925" s="349"/>
      <c r="B925" s="251" t="s">
        <v>761</v>
      </c>
      <c r="C925" s="252" t="s">
        <v>798</v>
      </c>
      <c r="D925" s="253">
        <v>15</v>
      </c>
      <c r="E925" s="253">
        <v>1950</v>
      </c>
      <c r="F925" s="254">
        <v>11.188</v>
      </c>
      <c r="G925" s="254"/>
      <c r="H925" s="254"/>
      <c r="I925" s="254">
        <v>11.188</v>
      </c>
      <c r="J925" s="254">
        <v>485.1</v>
      </c>
      <c r="K925" s="254">
        <v>11.188</v>
      </c>
      <c r="L925" s="254">
        <v>485.1</v>
      </c>
      <c r="M925" s="255">
        <v>0.023063285920428778</v>
      </c>
      <c r="N925" s="65">
        <v>250.92</v>
      </c>
      <c r="O925" s="65">
        <v>5.787039703153988</v>
      </c>
      <c r="P925" s="65">
        <v>1383.7971552257266</v>
      </c>
      <c r="Q925" s="64">
        <v>347.22238218923934</v>
      </c>
    </row>
    <row r="926" spans="1:17" ht="11.25">
      <c r="A926" s="349"/>
      <c r="B926" s="251" t="s">
        <v>950</v>
      </c>
      <c r="C926" s="252" t="s">
        <v>946</v>
      </c>
      <c r="D926" s="253">
        <v>8</v>
      </c>
      <c r="E926" s="253">
        <v>1955</v>
      </c>
      <c r="F926" s="254">
        <v>10.8</v>
      </c>
      <c r="G926" s="254">
        <v>0.49</v>
      </c>
      <c r="H926" s="254">
        <v>1.2</v>
      </c>
      <c r="I926" s="254">
        <v>9.1</v>
      </c>
      <c r="J926" s="254">
        <v>390.37</v>
      </c>
      <c r="K926" s="254">
        <v>9.1</v>
      </c>
      <c r="L926" s="254">
        <v>390.37</v>
      </c>
      <c r="M926" s="255">
        <f>K926/L926</f>
        <v>0.02331121756282501</v>
      </c>
      <c r="N926" s="65">
        <v>308.8</v>
      </c>
      <c r="O926" s="65">
        <f>M926*N926</f>
        <v>7.1985039834003635</v>
      </c>
      <c r="P926" s="65">
        <f>M926*60*1000</f>
        <v>1398.6730537695007</v>
      </c>
      <c r="Q926" s="64">
        <f>P926*N926/1000</f>
        <v>431.91023900402183</v>
      </c>
    </row>
    <row r="927" spans="1:17" ht="11.25">
      <c r="A927" s="349"/>
      <c r="B927" s="251" t="s">
        <v>761</v>
      </c>
      <c r="C927" s="252" t="s">
        <v>799</v>
      </c>
      <c r="D927" s="253">
        <v>6</v>
      </c>
      <c r="E927" s="253">
        <v>1926</v>
      </c>
      <c r="F927" s="254">
        <v>7.303</v>
      </c>
      <c r="G927" s="254">
        <v>0.5747</v>
      </c>
      <c r="H927" s="254">
        <v>0.8</v>
      </c>
      <c r="I927" s="254">
        <v>5.9283</v>
      </c>
      <c r="J927" s="254">
        <v>254.15</v>
      </c>
      <c r="K927" s="254">
        <v>4.53172</v>
      </c>
      <c r="L927" s="254">
        <v>194.28</v>
      </c>
      <c r="M927" s="255">
        <v>0.02332571546221948</v>
      </c>
      <c r="N927" s="65">
        <v>250.92</v>
      </c>
      <c r="O927" s="65">
        <v>5.852888523780111</v>
      </c>
      <c r="P927" s="65">
        <v>1399.5429277331689</v>
      </c>
      <c r="Q927" s="64">
        <v>351.1733114268067</v>
      </c>
    </row>
    <row r="928" spans="1:17" ht="11.25">
      <c r="A928" s="349"/>
      <c r="B928" s="256" t="s">
        <v>89</v>
      </c>
      <c r="C928" s="24" t="s">
        <v>88</v>
      </c>
      <c r="D928" s="25">
        <v>12</v>
      </c>
      <c r="E928" s="25">
        <v>1960</v>
      </c>
      <c r="F928" s="49">
        <v>14.58</v>
      </c>
      <c r="G928" s="49">
        <v>0.3</v>
      </c>
      <c r="H928" s="49">
        <v>1.9</v>
      </c>
      <c r="I928" s="49">
        <v>12.38</v>
      </c>
      <c r="J928" s="49">
        <v>531.53</v>
      </c>
      <c r="K928" s="49">
        <v>11.4</v>
      </c>
      <c r="L928" s="49">
        <v>488.5</v>
      </c>
      <c r="M928" s="50">
        <v>0.023336745138178096</v>
      </c>
      <c r="N928" s="39">
        <v>223.8</v>
      </c>
      <c r="O928" s="39">
        <v>5.222763561924258</v>
      </c>
      <c r="P928" s="39">
        <v>1400.2047082906859</v>
      </c>
      <c r="Q928" s="64">
        <v>313.3658137154555</v>
      </c>
    </row>
    <row r="929" spans="1:17" ht="11.25">
      <c r="A929" s="349"/>
      <c r="B929" s="256" t="s">
        <v>71</v>
      </c>
      <c r="C929" s="252" t="s">
        <v>64</v>
      </c>
      <c r="D929" s="253">
        <v>18</v>
      </c>
      <c r="E929" s="253">
        <v>1959</v>
      </c>
      <c r="F929" s="254">
        <v>24.23</v>
      </c>
      <c r="G929" s="254">
        <v>1.72176</v>
      </c>
      <c r="H929" s="254">
        <v>0</v>
      </c>
      <c r="I929" s="254">
        <v>22.50824</v>
      </c>
      <c r="J929" s="254">
        <v>963.76</v>
      </c>
      <c r="K929" s="254">
        <v>22.50824</v>
      </c>
      <c r="L929" s="254">
        <v>963.76</v>
      </c>
      <c r="M929" s="255">
        <v>0.023354611106499546</v>
      </c>
      <c r="N929" s="65">
        <v>281.329</v>
      </c>
      <c r="O929" s="65">
        <v>6.5703293879804106</v>
      </c>
      <c r="P929" s="65">
        <v>1401.2766663899727</v>
      </c>
      <c r="Q929" s="64">
        <v>394.21976327882464</v>
      </c>
    </row>
    <row r="930" spans="1:17" ht="11.25">
      <c r="A930" s="349"/>
      <c r="B930" s="256" t="s">
        <v>90</v>
      </c>
      <c r="C930" s="252" t="s">
        <v>583</v>
      </c>
      <c r="D930" s="253">
        <v>9</v>
      </c>
      <c r="E930" s="25" t="s">
        <v>47</v>
      </c>
      <c r="F930" s="49">
        <v>7.3243</v>
      </c>
      <c r="G930" s="254">
        <v>0.663</v>
      </c>
      <c r="H930" s="254">
        <v>0</v>
      </c>
      <c r="I930" s="254">
        <v>6.6613</v>
      </c>
      <c r="J930" s="254">
        <v>285.09</v>
      </c>
      <c r="K930" s="254">
        <v>6.6613</v>
      </c>
      <c r="L930" s="254">
        <v>285.09</v>
      </c>
      <c r="M930" s="255">
        <v>0.023365603844400014</v>
      </c>
      <c r="N930" s="39">
        <v>168.8</v>
      </c>
      <c r="O930" s="65">
        <v>3.9441139289347227</v>
      </c>
      <c r="P930" s="65">
        <v>1401.936230664001</v>
      </c>
      <c r="Q930" s="64">
        <v>236.6468357360834</v>
      </c>
    </row>
    <row r="931" spans="1:17" ht="11.25">
      <c r="A931" s="349"/>
      <c r="B931" s="256" t="s">
        <v>109</v>
      </c>
      <c r="C931" s="263" t="s">
        <v>103</v>
      </c>
      <c r="D931" s="253">
        <v>6</v>
      </c>
      <c r="E931" s="253">
        <v>1935</v>
      </c>
      <c r="F931" s="254">
        <v>4.29861</v>
      </c>
      <c r="G931" s="254">
        <v>0</v>
      </c>
      <c r="H931" s="254">
        <v>0</v>
      </c>
      <c r="I931" s="254">
        <v>4.29861</v>
      </c>
      <c r="J931" s="254">
        <v>183.93</v>
      </c>
      <c r="K931" s="254">
        <v>4.29861</v>
      </c>
      <c r="L931" s="254">
        <v>183.93</v>
      </c>
      <c r="M931" s="255">
        <v>0.023370901973576903</v>
      </c>
      <c r="N931" s="65">
        <v>239.364</v>
      </c>
      <c r="O931" s="65">
        <v>5.594152580003262</v>
      </c>
      <c r="P931" s="65">
        <v>1402.2541184146141</v>
      </c>
      <c r="Q931" s="64">
        <v>335.64915480019573</v>
      </c>
    </row>
    <row r="932" spans="1:17" ht="11.25">
      <c r="A932" s="349"/>
      <c r="B932" s="256" t="s">
        <v>383</v>
      </c>
      <c r="C932" s="252" t="s">
        <v>402</v>
      </c>
      <c r="D932" s="253">
        <v>6</v>
      </c>
      <c r="E932" s="253">
        <v>1961</v>
      </c>
      <c r="F932" s="254">
        <v>2.82</v>
      </c>
      <c r="G932" s="254">
        <v>0</v>
      </c>
      <c r="H932" s="254">
        <v>0</v>
      </c>
      <c r="I932" s="254">
        <v>2.8199989999999997</v>
      </c>
      <c r="J932" s="254">
        <v>120.27</v>
      </c>
      <c r="K932" s="254">
        <v>2.8199989999999997</v>
      </c>
      <c r="L932" s="254">
        <v>120.27</v>
      </c>
      <c r="M932" s="255">
        <v>0.023447235387045812</v>
      </c>
      <c r="N932" s="65">
        <v>294.191</v>
      </c>
      <c r="O932" s="65">
        <v>6.897965625750394</v>
      </c>
      <c r="P932" s="65">
        <v>1406.8341232227488</v>
      </c>
      <c r="Q932" s="64">
        <v>413.8779375450236</v>
      </c>
    </row>
    <row r="933" spans="1:17" ht="11.25">
      <c r="A933" s="349"/>
      <c r="B933" s="251" t="s">
        <v>761</v>
      </c>
      <c r="C933" s="252" t="s">
        <v>800</v>
      </c>
      <c r="D933" s="253">
        <v>5</v>
      </c>
      <c r="E933" s="253">
        <v>1959</v>
      </c>
      <c r="F933" s="254">
        <v>8.547</v>
      </c>
      <c r="G933" s="254">
        <v>0.569</v>
      </c>
      <c r="H933" s="254">
        <v>0.66</v>
      </c>
      <c r="I933" s="254">
        <v>7.3180000000000005</v>
      </c>
      <c r="J933" s="254">
        <v>311.52</v>
      </c>
      <c r="K933" s="254">
        <v>5.103</v>
      </c>
      <c r="L933" s="254">
        <v>217.22</v>
      </c>
      <c r="M933" s="255">
        <v>0.023492311941810146</v>
      </c>
      <c r="N933" s="65">
        <v>250.92</v>
      </c>
      <c r="O933" s="65">
        <v>5.8946909124390015</v>
      </c>
      <c r="P933" s="65">
        <v>1409.5387165086088</v>
      </c>
      <c r="Q933" s="64">
        <v>353.68145474634014</v>
      </c>
    </row>
    <row r="934" spans="1:17" ht="11.25">
      <c r="A934" s="349"/>
      <c r="B934" s="251" t="s">
        <v>841</v>
      </c>
      <c r="C934" s="30" t="s">
        <v>880</v>
      </c>
      <c r="D934" s="60">
        <v>4</v>
      </c>
      <c r="E934" s="31" t="s">
        <v>47</v>
      </c>
      <c r="F934" s="55">
        <v>3.91</v>
      </c>
      <c r="G934" s="56">
        <v>0.13</v>
      </c>
      <c r="H934" s="57">
        <v>0.04</v>
      </c>
      <c r="I934" s="56">
        <v>3.74</v>
      </c>
      <c r="J934" s="57">
        <v>158.1</v>
      </c>
      <c r="K934" s="56">
        <v>3.74</v>
      </c>
      <c r="L934" s="57">
        <v>158.1</v>
      </c>
      <c r="M934" s="255">
        <v>0.023655913978494626</v>
      </c>
      <c r="N934" s="58">
        <v>218.2</v>
      </c>
      <c r="O934" s="65">
        <v>5.161720430107527</v>
      </c>
      <c r="P934" s="65">
        <v>1419.3548387096776</v>
      </c>
      <c r="Q934" s="64">
        <v>309.70322580645166</v>
      </c>
    </row>
    <row r="935" spans="1:17" ht="11.25">
      <c r="A935" s="349"/>
      <c r="B935" s="251" t="s">
        <v>841</v>
      </c>
      <c r="C935" s="30" t="s">
        <v>881</v>
      </c>
      <c r="D935" s="60">
        <v>12</v>
      </c>
      <c r="E935" s="31" t="s">
        <v>47</v>
      </c>
      <c r="F935" s="55">
        <v>17.6</v>
      </c>
      <c r="G935" s="56">
        <v>1.5</v>
      </c>
      <c r="H935" s="57">
        <v>1.92</v>
      </c>
      <c r="I935" s="56">
        <v>14.18</v>
      </c>
      <c r="J935" s="57">
        <v>592.58</v>
      </c>
      <c r="K935" s="56">
        <v>14.18</v>
      </c>
      <c r="L935" s="57">
        <v>592.58</v>
      </c>
      <c r="M935" s="255">
        <v>0.023929258496743055</v>
      </c>
      <c r="N935" s="58">
        <v>218.2</v>
      </c>
      <c r="O935" s="65">
        <v>5.221364203989334</v>
      </c>
      <c r="P935" s="65">
        <v>1435.7555098045834</v>
      </c>
      <c r="Q935" s="64">
        <v>313.2818522393601</v>
      </c>
    </row>
    <row r="936" spans="1:17" ht="11.25">
      <c r="A936" s="349"/>
      <c r="B936" s="256" t="s">
        <v>71</v>
      </c>
      <c r="C936" s="252" t="s">
        <v>61</v>
      </c>
      <c r="D936" s="253">
        <v>28</v>
      </c>
      <c r="E936" s="253">
        <v>1957</v>
      </c>
      <c r="F936" s="254">
        <v>35.16</v>
      </c>
      <c r="G936" s="254"/>
      <c r="H936" s="254"/>
      <c r="I936" s="254">
        <v>35.16</v>
      </c>
      <c r="J936" s="254">
        <v>1461.55</v>
      </c>
      <c r="K936" s="254">
        <v>31.277015770928124</v>
      </c>
      <c r="L936" s="254">
        <v>1300.14</v>
      </c>
      <c r="M936" s="255">
        <v>0.02405665218432486</v>
      </c>
      <c r="N936" s="65">
        <v>281.329</v>
      </c>
      <c r="O936" s="65">
        <v>6.767833902363928</v>
      </c>
      <c r="P936" s="65">
        <v>1443.3991310594915</v>
      </c>
      <c r="Q936" s="64">
        <v>406.0700341418357</v>
      </c>
    </row>
    <row r="937" spans="1:17" ht="11.25">
      <c r="A937" s="349"/>
      <c r="B937" s="256" t="s">
        <v>173</v>
      </c>
      <c r="C937" s="252" t="s">
        <v>169</v>
      </c>
      <c r="D937" s="253">
        <v>4</v>
      </c>
      <c r="E937" s="253">
        <v>1955</v>
      </c>
      <c r="F937" s="254">
        <v>5.158</v>
      </c>
      <c r="G937" s="254">
        <v>0</v>
      </c>
      <c r="H937" s="254">
        <v>0</v>
      </c>
      <c r="I937" s="254">
        <v>5.158</v>
      </c>
      <c r="J937" s="254">
        <v>214.32</v>
      </c>
      <c r="K937" s="254">
        <v>5.158</v>
      </c>
      <c r="L937" s="254">
        <v>214.32</v>
      </c>
      <c r="M937" s="255">
        <v>0.024066815976110493</v>
      </c>
      <c r="N937" s="65">
        <v>266.28700000000003</v>
      </c>
      <c r="O937" s="65">
        <v>6.408680225830536</v>
      </c>
      <c r="P937" s="65">
        <v>1444.0089585666296</v>
      </c>
      <c r="Q937" s="64">
        <v>384.52081354983216</v>
      </c>
    </row>
    <row r="938" spans="1:17" ht="11.25">
      <c r="A938" s="349"/>
      <c r="B938" s="251" t="s">
        <v>719</v>
      </c>
      <c r="C938" s="252" t="s">
        <v>717</v>
      </c>
      <c r="D938" s="253">
        <v>4</v>
      </c>
      <c r="E938" s="253" t="s">
        <v>47</v>
      </c>
      <c r="F938" s="254">
        <v>7.28</v>
      </c>
      <c r="G938" s="254">
        <v>0.41</v>
      </c>
      <c r="H938" s="254">
        <v>0.63</v>
      </c>
      <c r="I938" s="254">
        <v>6.24</v>
      </c>
      <c r="J938" s="254">
        <v>258.86</v>
      </c>
      <c r="K938" s="254">
        <v>6.24</v>
      </c>
      <c r="L938" s="254">
        <v>258.86</v>
      </c>
      <c r="M938" s="283">
        <v>0.024105694197635787</v>
      </c>
      <c r="N938" s="284">
        <v>200.8</v>
      </c>
      <c r="O938" s="285">
        <v>4.840423394885266</v>
      </c>
      <c r="P938" s="285">
        <v>1446.341651858147</v>
      </c>
      <c r="Q938" s="286">
        <v>290.425403693116</v>
      </c>
    </row>
    <row r="939" spans="1:17" ht="11.25">
      <c r="A939" s="349"/>
      <c r="B939" s="256" t="s">
        <v>490</v>
      </c>
      <c r="C939" s="252" t="s">
        <v>486</v>
      </c>
      <c r="D939" s="253">
        <v>24</v>
      </c>
      <c r="E939" s="253">
        <v>1960</v>
      </c>
      <c r="F939" s="254">
        <v>22.18</v>
      </c>
      <c r="G939" s="254"/>
      <c r="H939" s="254"/>
      <c r="I939" s="254">
        <v>22.18</v>
      </c>
      <c r="J939" s="254">
        <v>914.41</v>
      </c>
      <c r="K939" s="254">
        <v>22.18</v>
      </c>
      <c r="L939" s="254">
        <v>914.41</v>
      </c>
      <c r="M939" s="255">
        <v>0.024256077689439094</v>
      </c>
      <c r="N939" s="65">
        <v>205.138</v>
      </c>
      <c r="O939" s="65">
        <v>4.975843265056156</v>
      </c>
      <c r="P939" s="65">
        <v>1455.3646613663457</v>
      </c>
      <c r="Q939" s="64">
        <v>298.55059590336936</v>
      </c>
    </row>
    <row r="940" spans="1:17" ht="11.25">
      <c r="A940" s="349"/>
      <c r="B940" s="251" t="s">
        <v>826</v>
      </c>
      <c r="C940" s="263" t="s">
        <v>824</v>
      </c>
      <c r="D940" s="253">
        <v>16</v>
      </c>
      <c r="E940" s="253">
        <v>1966</v>
      </c>
      <c r="F940" s="254">
        <v>10.679</v>
      </c>
      <c r="G940" s="254">
        <v>0</v>
      </c>
      <c r="H940" s="254">
        <v>0</v>
      </c>
      <c r="I940" s="254">
        <v>10.679</v>
      </c>
      <c r="J940" s="254">
        <v>435.35</v>
      </c>
      <c r="K940" s="254">
        <v>10.679</v>
      </c>
      <c r="L940" s="254">
        <v>435.35</v>
      </c>
      <c r="M940" s="255">
        <v>0.024529688756173194</v>
      </c>
      <c r="N940" s="65">
        <v>299.8</v>
      </c>
      <c r="O940" s="65">
        <v>7.354000689100724</v>
      </c>
      <c r="P940" s="65">
        <v>1471.7813253703916</v>
      </c>
      <c r="Q940" s="64">
        <v>441.2400413460434</v>
      </c>
    </row>
    <row r="941" spans="1:17" ht="11.25">
      <c r="A941" s="349"/>
      <c r="B941" s="256" t="s">
        <v>412</v>
      </c>
      <c r="C941" s="293" t="s">
        <v>449</v>
      </c>
      <c r="D941" s="294">
        <v>20</v>
      </c>
      <c r="E941" s="294">
        <v>1964</v>
      </c>
      <c r="F941" s="267">
        <v>26.694</v>
      </c>
      <c r="G941" s="267">
        <v>0.745773</v>
      </c>
      <c r="H941" s="267">
        <v>3.84</v>
      </c>
      <c r="I941" s="267">
        <v>22.108224</v>
      </c>
      <c r="J941" s="267">
        <v>1114.29</v>
      </c>
      <c r="K941" s="267">
        <v>22.108224</v>
      </c>
      <c r="L941" s="267">
        <v>900.28</v>
      </c>
      <c r="M941" s="268">
        <v>0.024557053361176525</v>
      </c>
      <c r="N941" s="269">
        <v>223.34100000000004</v>
      </c>
      <c r="O941" s="269">
        <v>5.484596854738527</v>
      </c>
      <c r="P941" s="269">
        <v>1473.4232016705914</v>
      </c>
      <c r="Q941" s="270">
        <v>329.0758112843116</v>
      </c>
    </row>
    <row r="942" spans="1:17" ht="11.25">
      <c r="A942" s="349"/>
      <c r="B942" s="256" t="s">
        <v>28</v>
      </c>
      <c r="C942" s="252" t="s">
        <v>206</v>
      </c>
      <c r="D942" s="253">
        <v>5</v>
      </c>
      <c r="E942" s="253" t="s">
        <v>27</v>
      </c>
      <c r="F942" s="254">
        <v>5.524</v>
      </c>
      <c r="G942" s="254">
        <v>0</v>
      </c>
      <c r="H942" s="254">
        <v>0</v>
      </c>
      <c r="I942" s="254">
        <v>5.524</v>
      </c>
      <c r="J942" s="254">
        <v>224.02</v>
      </c>
      <c r="K942" s="254">
        <v>5.524</v>
      </c>
      <c r="L942" s="254">
        <v>224.02</v>
      </c>
      <c r="M942" s="255">
        <v>0.024658512632800642</v>
      </c>
      <c r="N942" s="65">
        <v>248.3</v>
      </c>
      <c r="O942" s="65">
        <v>6.122708686724399</v>
      </c>
      <c r="P942" s="65">
        <v>1479.5107579680384</v>
      </c>
      <c r="Q942" s="64">
        <v>367.3625212034639</v>
      </c>
    </row>
    <row r="943" spans="1:17" ht="11.25">
      <c r="A943" s="349"/>
      <c r="B943" s="256" t="s">
        <v>173</v>
      </c>
      <c r="C943" s="252" t="s">
        <v>168</v>
      </c>
      <c r="D943" s="253">
        <v>4</v>
      </c>
      <c r="E943" s="253">
        <v>1963</v>
      </c>
      <c r="F943" s="254">
        <v>4.139</v>
      </c>
      <c r="G943" s="254">
        <v>0.37576</v>
      </c>
      <c r="H943" s="254">
        <v>0.04</v>
      </c>
      <c r="I943" s="254">
        <v>3.72324</v>
      </c>
      <c r="J943" s="254">
        <v>150.99</v>
      </c>
      <c r="K943" s="254">
        <v>3.72324</v>
      </c>
      <c r="L943" s="254">
        <v>150.99</v>
      </c>
      <c r="M943" s="255">
        <v>0.024658851579574804</v>
      </c>
      <c r="N943" s="65">
        <v>266.28700000000003</v>
      </c>
      <c r="O943" s="65">
        <v>6.566331610570237</v>
      </c>
      <c r="P943" s="65">
        <v>1479.531094774488</v>
      </c>
      <c r="Q943" s="64">
        <v>393.97989663421413</v>
      </c>
    </row>
    <row r="944" spans="1:17" ht="11.25">
      <c r="A944" s="349"/>
      <c r="B944" s="256" t="s">
        <v>35</v>
      </c>
      <c r="C944" s="252" t="s">
        <v>224</v>
      </c>
      <c r="D944" s="253">
        <v>10</v>
      </c>
      <c r="E944" s="253">
        <v>1980</v>
      </c>
      <c r="F944" s="254">
        <v>7.677</v>
      </c>
      <c r="G944" s="254">
        <v>0</v>
      </c>
      <c r="H944" s="254">
        <v>0</v>
      </c>
      <c r="I944" s="254">
        <v>7.677</v>
      </c>
      <c r="J944" s="254">
        <v>307.82</v>
      </c>
      <c r="K944" s="254">
        <v>7.677</v>
      </c>
      <c r="L944" s="254">
        <v>307.82</v>
      </c>
      <c r="M944" s="255">
        <v>0.024939899941524266</v>
      </c>
      <c r="N944" s="65">
        <v>192.2</v>
      </c>
      <c r="O944" s="65">
        <v>4.793448768760964</v>
      </c>
      <c r="P944" s="65">
        <v>1496.393996491456</v>
      </c>
      <c r="Q944" s="64">
        <v>287.6069261256578</v>
      </c>
    </row>
    <row r="945" spans="1:17" ht="11.25">
      <c r="A945" s="349"/>
      <c r="B945" s="256" t="s">
        <v>184</v>
      </c>
      <c r="C945" s="252" t="s">
        <v>205</v>
      </c>
      <c r="D945" s="253">
        <v>12</v>
      </c>
      <c r="E945" s="253" t="s">
        <v>27</v>
      </c>
      <c r="F945" s="254">
        <v>14.719999999999999</v>
      </c>
      <c r="G945" s="254">
        <v>0.588224</v>
      </c>
      <c r="H945" s="254">
        <v>0.39</v>
      </c>
      <c r="I945" s="254">
        <v>13.741776</v>
      </c>
      <c r="J945" s="254">
        <v>543.67</v>
      </c>
      <c r="K945" s="254">
        <v>13.74178</v>
      </c>
      <c r="L945" s="254">
        <v>543.67</v>
      </c>
      <c r="M945" s="255">
        <v>0.02527595784207332</v>
      </c>
      <c r="N945" s="65">
        <v>248.3</v>
      </c>
      <c r="O945" s="65">
        <v>6.276020332186805</v>
      </c>
      <c r="P945" s="65">
        <v>1516.5574705243992</v>
      </c>
      <c r="Q945" s="64">
        <v>376.56121993120837</v>
      </c>
    </row>
    <row r="946" spans="1:17" ht="11.25">
      <c r="A946" s="349"/>
      <c r="B946" s="256" t="s">
        <v>490</v>
      </c>
      <c r="C946" s="252" t="s">
        <v>484</v>
      </c>
      <c r="D946" s="253">
        <v>9</v>
      </c>
      <c r="E946" s="253">
        <v>1961</v>
      </c>
      <c r="F946" s="254">
        <v>9.9</v>
      </c>
      <c r="G946" s="254"/>
      <c r="H946" s="254"/>
      <c r="I946" s="254">
        <v>9.9</v>
      </c>
      <c r="J946" s="254">
        <v>391.38</v>
      </c>
      <c r="K946" s="254">
        <v>9.9</v>
      </c>
      <c r="L946" s="254">
        <v>391.38</v>
      </c>
      <c r="M946" s="255">
        <v>0.025295109612141653</v>
      </c>
      <c r="N946" s="65">
        <v>205.138</v>
      </c>
      <c r="O946" s="65">
        <v>5.188988195615515</v>
      </c>
      <c r="P946" s="65">
        <v>1517.7065767284992</v>
      </c>
      <c r="Q946" s="64">
        <v>311.33929173693093</v>
      </c>
    </row>
    <row r="947" spans="1:17" ht="11.25">
      <c r="A947" s="349"/>
      <c r="B947" s="251" t="s">
        <v>719</v>
      </c>
      <c r="C947" s="252" t="s">
        <v>718</v>
      </c>
      <c r="D947" s="253">
        <v>4</v>
      </c>
      <c r="E947" s="253" t="s">
        <v>47</v>
      </c>
      <c r="F947" s="254">
        <v>4.339</v>
      </c>
      <c r="G947" s="254">
        <v>0.05</v>
      </c>
      <c r="H947" s="254">
        <v>0.39</v>
      </c>
      <c r="I947" s="254">
        <v>3.899</v>
      </c>
      <c r="J947" s="254">
        <v>152.3</v>
      </c>
      <c r="K947" s="254">
        <v>3.899</v>
      </c>
      <c r="L947" s="254">
        <v>152.3</v>
      </c>
      <c r="M947" s="283">
        <v>0.025600787918581745</v>
      </c>
      <c r="N947" s="284">
        <v>200.8</v>
      </c>
      <c r="O947" s="285">
        <v>5.140638214051215</v>
      </c>
      <c r="P947" s="285">
        <v>1536.0472751149048</v>
      </c>
      <c r="Q947" s="286">
        <v>308.43829284307293</v>
      </c>
    </row>
    <row r="948" spans="1:17" ht="11.25">
      <c r="A948" s="349"/>
      <c r="B948" s="256" t="s">
        <v>173</v>
      </c>
      <c r="C948" s="252" t="s">
        <v>172</v>
      </c>
      <c r="D948" s="253">
        <v>4</v>
      </c>
      <c r="E948" s="253">
        <v>1940</v>
      </c>
      <c r="F948" s="254">
        <v>12.53</v>
      </c>
      <c r="G948" s="254">
        <v>1.777882</v>
      </c>
      <c r="H948" s="254">
        <v>0.04</v>
      </c>
      <c r="I948" s="254">
        <v>10.712117</v>
      </c>
      <c r="J948" s="254">
        <v>415.64</v>
      </c>
      <c r="K948" s="254">
        <v>10.712117</v>
      </c>
      <c r="L948" s="254">
        <v>415.64</v>
      </c>
      <c r="M948" s="255">
        <v>0.025772584448080067</v>
      </c>
      <c r="N948" s="65">
        <v>266.28700000000003</v>
      </c>
      <c r="O948" s="65">
        <v>6.862904194925898</v>
      </c>
      <c r="P948" s="65">
        <v>1546.355066884804</v>
      </c>
      <c r="Q948" s="64">
        <v>411.7742516955539</v>
      </c>
    </row>
    <row r="949" spans="1:17" ht="11.25">
      <c r="A949" s="349"/>
      <c r="B949" s="256" t="s">
        <v>173</v>
      </c>
      <c r="C949" s="252" t="s">
        <v>167</v>
      </c>
      <c r="D949" s="253">
        <v>8</v>
      </c>
      <c r="E949" s="253">
        <v>1955</v>
      </c>
      <c r="F949" s="254">
        <v>14.194677</v>
      </c>
      <c r="G949" s="254">
        <v>0</v>
      </c>
      <c r="H949" s="254">
        <v>0</v>
      </c>
      <c r="I949" s="254">
        <v>14.194677</v>
      </c>
      <c r="J949" s="254">
        <v>548.26</v>
      </c>
      <c r="K949" s="254">
        <v>14.194677</v>
      </c>
      <c r="L949" s="254">
        <v>548.26</v>
      </c>
      <c r="M949" s="255">
        <v>0.02589041148360267</v>
      </c>
      <c r="N949" s="65">
        <v>266.28700000000003</v>
      </c>
      <c r="O949" s="65">
        <v>6.894280002734106</v>
      </c>
      <c r="P949" s="65">
        <v>1553.4246890161603</v>
      </c>
      <c r="Q949" s="64">
        <v>413.65680016404633</v>
      </c>
    </row>
    <row r="950" spans="1:17" ht="11.25">
      <c r="A950" s="349"/>
      <c r="B950" s="256" t="s">
        <v>173</v>
      </c>
      <c r="C950" s="252" t="s">
        <v>165</v>
      </c>
      <c r="D950" s="253">
        <v>8</v>
      </c>
      <c r="E950" s="253">
        <v>1959</v>
      </c>
      <c r="F950" s="254">
        <v>9.347992</v>
      </c>
      <c r="G950" s="254">
        <v>0</v>
      </c>
      <c r="H950" s="254">
        <v>0</v>
      </c>
      <c r="I950" s="254">
        <v>9.347992</v>
      </c>
      <c r="J950" s="254">
        <v>361.06</v>
      </c>
      <c r="K950" s="254">
        <v>9.347992</v>
      </c>
      <c r="L950" s="254">
        <v>361.06</v>
      </c>
      <c r="M950" s="255">
        <v>0.025890411565944717</v>
      </c>
      <c r="N950" s="65">
        <v>266.28700000000003</v>
      </c>
      <c r="O950" s="65">
        <v>6.894280024660722</v>
      </c>
      <c r="P950" s="65">
        <v>1553.4246939566829</v>
      </c>
      <c r="Q950" s="64">
        <v>413.65680147964326</v>
      </c>
    </row>
    <row r="951" spans="1:17" ht="11.25">
      <c r="A951" s="349"/>
      <c r="B951" s="251" t="s">
        <v>950</v>
      </c>
      <c r="C951" s="252" t="s">
        <v>948</v>
      </c>
      <c r="D951" s="253">
        <v>12</v>
      </c>
      <c r="E951" s="253">
        <v>1960</v>
      </c>
      <c r="F951" s="254">
        <v>14.9</v>
      </c>
      <c r="G951" s="254">
        <v>0.767</v>
      </c>
      <c r="H951" s="254">
        <v>0.09</v>
      </c>
      <c r="I951" s="254">
        <v>14.354</v>
      </c>
      <c r="J951" s="254">
        <v>550.28</v>
      </c>
      <c r="K951" s="254">
        <v>14.354</v>
      </c>
      <c r="L951" s="254">
        <v>550.28</v>
      </c>
      <c r="M951" s="255">
        <f>K951/L951</f>
        <v>0.02608490223159119</v>
      </c>
      <c r="N951" s="65">
        <v>308.8</v>
      </c>
      <c r="O951" s="65">
        <f>M951*N951</f>
        <v>8.05501780911536</v>
      </c>
      <c r="P951" s="65">
        <f>M951*60*1000</f>
        <v>1565.0941338954713</v>
      </c>
      <c r="Q951" s="64">
        <f>P951*N951/1000</f>
        <v>483.30106854692156</v>
      </c>
    </row>
    <row r="952" spans="1:17" ht="11.25">
      <c r="A952" s="349"/>
      <c r="B952" s="256" t="s">
        <v>383</v>
      </c>
      <c r="C952" s="252" t="s">
        <v>403</v>
      </c>
      <c r="D952" s="253">
        <v>9</v>
      </c>
      <c r="E952" s="253">
        <v>1959</v>
      </c>
      <c r="F952" s="254">
        <v>8.539</v>
      </c>
      <c r="G952" s="254">
        <v>0</v>
      </c>
      <c r="H952" s="254">
        <v>0</v>
      </c>
      <c r="I952" s="254">
        <v>8.539</v>
      </c>
      <c r="J952" s="254">
        <v>321.4</v>
      </c>
      <c r="K952" s="254">
        <v>8.539</v>
      </c>
      <c r="L952" s="254">
        <v>321.4</v>
      </c>
      <c r="M952" s="255">
        <v>0.026568139390168017</v>
      </c>
      <c r="N952" s="65">
        <v>294.191</v>
      </c>
      <c r="O952" s="65">
        <v>7.816107495332918</v>
      </c>
      <c r="P952" s="65">
        <v>1594.088363410081</v>
      </c>
      <c r="Q952" s="64">
        <v>468.9664497199751</v>
      </c>
    </row>
    <row r="953" spans="1:17" ht="11.25">
      <c r="A953" s="349"/>
      <c r="B953" s="256" t="s">
        <v>173</v>
      </c>
      <c r="C953" s="252" t="s">
        <v>166</v>
      </c>
      <c r="D953" s="253">
        <v>4</v>
      </c>
      <c r="E953" s="253">
        <v>1952</v>
      </c>
      <c r="F953" s="254">
        <v>2.876055</v>
      </c>
      <c r="G953" s="254">
        <v>0</v>
      </c>
      <c r="H953" s="254">
        <v>0</v>
      </c>
      <c r="I953" s="254">
        <v>2.876055</v>
      </c>
      <c r="J953" s="254">
        <v>108</v>
      </c>
      <c r="K953" s="254">
        <v>2.876055</v>
      </c>
      <c r="L953" s="254">
        <v>108</v>
      </c>
      <c r="M953" s="255">
        <v>0.02663013888888889</v>
      </c>
      <c r="N953" s="65">
        <v>266.28700000000003</v>
      </c>
      <c r="O953" s="65">
        <v>7.091259794305557</v>
      </c>
      <c r="P953" s="65">
        <v>1597.8083333333334</v>
      </c>
      <c r="Q953" s="64">
        <v>425.47558765833344</v>
      </c>
    </row>
    <row r="954" spans="1:17" ht="11.25">
      <c r="A954" s="349"/>
      <c r="B954" s="256" t="s">
        <v>71</v>
      </c>
      <c r="C954" s="252" t="s">
        <v>70</v>
      </c>
      <c r="D954" s="253">
        <v>8</v>
      </c>
      <c r="E954" s="253">
        <v>1901</v>
      </c>
      <c r="F954" s="254">
        <v>8.843</v>
      </c>
      <c r="G954" s="254"/>
      <c r="H954" s="254"/>
      <c r="I954" s="254">
        <v>8.843</v>
      </c>
      <c r="J954" s="254">
        <v>330.14</v>
      </c>
      <c r="K954" s="254">
        <v>7.88836099836433</v>
      </c>
      <c r="L954" s="254">
        <v>294.5</v>
      </c>
      <c r="M954" s="255">
        <v>0.026785606106500274</v>
      </c>
      <c r="N954" s="65">
        <v>281.329</v>
      </c>
      <c r="O954" s="65">
        <v>7.535567780335616</v>
      </c>
      <c r="P954" s="65">
        <v>1607.1363663900165</v>
      </c>
      <c r="Q954" s="64">
        <v>452.134066820137</v>
      </c>
    </row>
    <row r="955" spans="1:17" ht="11.25">
      <c r="A955" s="349"/>
      <c r="B955" s="256" t="s">
        <v>173</v>
      </c>
      <c r="C955" s="252" t="s">
        <v>170</v>
      </c>
      <c r="D955" s="253">
        <v>6</v>
      </c>
      <c r="E955" s="253">
        <v>1959</v>
      </c>
      <c r="F955" s="254">
        <v>8.764</v>
      </c>
      <c r="G955" s="254">
        <v>0.255517</v>
      </c>
      <c r="H955" s="254">
        <v>0.06</v>
      </c>
      <c r="I955" s="254">
        <v>8.448483</v>
      </c>
      <c r="J955" s="254">
        <v>310.93</v>
      </c>
      <c r="K955" s="254">
        <v>8.448483</v>
      </c>
      <c r="L955" s="254">
        <v>310.93</v>
      </c>
      <c r="M955" s="255">
        <v>0.027171655999742705</v>
      </c>
      <c r="N955" s="65">
        <v>266.28700000000003</v>
      </c>
      <c r="O955" s="65">
        <v>7.235458761203486</v>
      </c>
      <c r="P955" s="65">
        <v>1630.2993599845622</v>
      </c>
      <c r="Q955" s="64">
        <v>434.1275256722092</v>
      </c>
    </row>
    <row r="956" spans="1:17" ht="11.25">
      <c r="A956" s="349"/>
      <c r="B956" s="256" t="s">
        <v>490</v>
      </c>
      <c r="C956" s="252" t="s">
        <v>483</v>
      </c>
      <c r="D956" s="253">
        <v>8</v>
      </c>
      <c r="E956" s="253">
        <v>1976</v>
      </c>
      <c r="F956" s="254">
        <v>11.1</v>
      </c>
      <c r="G956" s="254"/>
      <c r="H956" s="254"/>
      <c r="I956" s="254">
        <v>11.1</v>
      </c>
      <c r="J956" s="254">
        <v>404.24</v>
      </c>
      <c r="K956" s="254">
        <v>11.1</v>
      </c>
      <c r="L956" s="254">
        <v>404.24</v>
      </c>
      <c r="M956" s="255">
        <v>0.02745893528596873</v>
      </c>
      <c r="N956" s="65">
        <v>205.138</v>
      </c>
      <c r="O956" s="65">
        <v>5.632871066693054</v>
      </c>
      <c r="P956" s="65">
        <v>1647.536117158124</v>
      </c>
      <c r="Q956" s="64">
        <v>337.97226400158326</v>
      </c>
    </row>
    <row r="957" spans="1:17" ht="11.25">
      <c r="A957" s="349"/>
      <c r="B957" s="256" t="s">
        <v>490</v>
      </c>
      <c r="C957" s="252" t="s">
        <v>485</v>
      </c>
      <c r="D957" s="253">
        <v>16</v>
      </c>
      <c r="E957" s="253">
        <v>1964</v>
      </c>
      <c r="F957" s="254">
        <v>16.68</v>
      </c>
      <c r="G957" s="254"/>
      <c r="H957" s="254"/>
      <c r="I957" s="254">
        <v>16.68</v>
      </c>
      <c r="J957" s="254">
        <v>606.77</v>
      </c>
      <c r="K957" s="254">
        <v>16.68</v>
      </c>
      <c r="L957" s="254">
        <v>606.77</v>
      </c>
      <c r="M957" s="255">
        <v>0.02748982316198889</v>
      </c>
      <c r="N957" s="65">
        <v>205.138</v>
      </c>
      <c r="O957" s="65">
        <v>5.6392073438040775</v>
      </c>
      <c r="P957" s="65">
        <v>1649.3893897193334</v>
      </c>
      <c r="Q957" s="64">
        <v>338.35244062824466</v>
      </c>
    </row>
    <row r="958" spans="1:17" ht="11.25">
      <c r="A958" s="349"/>
      <c r="B958" s="256" t="s">
        <v>490</v>
      </c>
      <c r="C958" s="252" t="s">
        <v>488</v>
      </c>
      <c r="D958" s="253">
        <v>10</v>
      </c>
      <c r="E958" s="253">
        <v>1938</v>
      </c>
      <c r="F958" s="254">
        <v>8.38</v>
      </c>
      <c r="G958" s="254"/>
      <c r="H958" s="254"/>
      <c r="I958" s="254">
        <v>8.38</v>
      </c>
      <c r="J958" s="254">
        <v>304.82</v>
      </c>
      <c r="K958" s="254">
        <v>8.38</v>
      </c>
      <c r="L958" s="254">
        <v>304.82</v>
      </c>
      <c r="M958" s="255">
        <v>0.027491634407191132</v>
      </c>
      <c r="N958" s="65">
        <v>205.138</v>
      </c>
      <c r="O958" s="65">
        <v>5.639578899022375</v>
      </c>
      <c r="P958" s="65">
        <v>1649.4980644314678</v>
      </c>
      <c r="Q958" s="64">
        <v>338.37473394134247</v>
      </c>
    </row>
    <row r="959" spans="1:17" ht="11.25">
      <c r="A959" s="349"/>
      <c r="B959" s="256" t="s">
        <v>331</v>
      </c>
      <c r="C959" s="271" t="s">
        <v>330</v>
      </c>
      <c r="D959" s="272">
        <v>5</v>
      </c>
      <c r="E959" s="272">
        <v>1961</v>
      </c>
      <c r="F959" s="273">
        <v>6.167</v>
      </c>
      <c r="G959" s="273">
        <v>0</v>
      </c>
      <c r="H959" s="273">
        <v>0</v>
      </c>
      <c r="I959" s="273">
        <v>6.166999000000001</v>
      </c>
      <c r="J959" s="273">
        <v>223.64</v>
      </c>
      <c r="K959" s="273">
        <v>6.166999000000001</v>
      </c>
      <c r="L959" s="273">
        <v>223.64</v>
      </c>
      <c r="M959" s="274">
        <v>0.027575563405473087</v>
      </c>
      <c r="N959" s="275">
        <v>294.95400000000006</v>
      </c>
      <c r="O959" s="275">
        <v>8.13352272869791</v>
      </c>
      <c r="P959" s="275">
        <v>1654.5338043283853</v>
      </c>
      <c r="Q959" s="276">
        <v>488.01136372187466</v>
      </c>
    </row>
    <row r="960" spans="1:17" ht="11.25">
      <c r="A960" s="349"/>
      <c r="B960" s="256" t="s">
        <v>184</v>
      </c>
      <c r="C960" s="252" t="s">
        <v>204</v>
      </c>
      <c r="D960" s="253">
        <v>4</v>
      </c>
      <c r="E960" s="253" t="s">
        <v>27</v>
      </c>
      <c r="F960" s="254">
        <v>2.842469</v>
      </c>
      <c r="G960" s="254">
        <v>0</v>
      </c>
      <c r="H960" s="254">
        <v>0</v>
      </c>
      <c r="I960" s="254">
        <v>2.842469</v>
      </c>
      <c r="J960" s="254">
        <v>100.97</v>
      </c>
      <c r="K960" s="254">
        <v>2.842469</v>
      </c>
      <c r="L960" s="254">
        <v>100.97</v>
      </c>
      <c r="M960" s="255">
        <v>0.028151619292859264</v>
      </c>
      <c r="N960" s="65">
        <v>248.3</v>
      </c>
      <c r="O960" s="65">
        <v>6.9900470704169555</v>
      </c>
      <c r="P960" s="65">
        <v>1689.097157571556</v>
      </c>
      <c r="Q960" s="64">
        <v>419.40282422501735</v>
      </c>
    </row>
    <row r="961" spans="1:17" ht="11.25">
      <c r="A961" s="349"/>
      <c r="B961" s="256" t="s">
        <v>184</v>
      </c>
      <c r="C961" s="252" t="s">
        <v>203</v>
      </c>
      <c r="D961" s="253">
        <v>6</v>
      </c>
      <c r="E961" s="253" t="s">
        <v>27</v>
      </c>
      <c r="F961" s="254">
        <v>4.551177</v>
      </c>
      <c r="G961" s="254">
        <v>0.08418</v>
      </c>
      <c r="H961" s="254">
        <v>0.02</v>
      </c>
      <c r="I961" s="254">
        <v>4.446997</v>
      </c>
      <c r="J961" s="254">
        <v>156.39</v>
      </c>
      <c r="K961" s="254">
        <v>4.446997</v>
      </c>
      <c r="L961" s="254">
        <v>156.39</v>
      </c>
      <c r="M961" s="255">
        <v>0.028435302768719226</v>
      </c>
      <c r="N961" s="65">
        <v>248.3</v>
      </c>
      <c r="O961" s="65">
        <v>7.060485677472984</v>
      </c>
      <c r="P961" s="65">
        <v>1706.1181661231535</v>
      </c>
      <c r="Q961" s="64">
        <v>423.62914064837906</v>
      </c>
    </row>
    <row r="962" spans="1:17" ht="11.25">
      <c r="A962" s="349"/>
      <c r="B962" s="256" t="s">
        <v>173</v>
      </c>
      <c r="C962" s="252" t="s">
        <v>628</v>
      </c>
      <c r="D962" s="253">
        <v>8</v>
      </c>
      <c r="E962" s="253" t="s">
        <v>47</v>
      </c>
      <c r="F962" s="254">
        <v>7.09</v>
      </c>
      <c r="G962" s="254">
        <v>0</v>
      </c>
      <c r="H962" s="254">
        <v>0</v>
      </c>
      <c r="I962" s="254">
        <v>7.09</v>
      </c>
      <c r="J962" s="254">
        <v>248.01</v>
      </c>
      <c r="K962" s="254">
        <v>7.09</v>
      </c>
      <c r="L962" s="254">
        <v>248.01</v>
      </c>
      <c r="M962" s="255">
        <v>0.028587556953348657</v>
      </c>
      <c r="N962" s="65">
        <v>266.28700000000003</v>
      </c>
      <c r="O962" s="65">
        <v>7.612494778436355</v>
      </c>
      <c r="P962" s="65">
        <v>1715.2534172009196</v>
      </c>
      <c r="Q962" s="64">
        <v>456.7496867061813</v>
      </c>
    </row>
    <row r="963" spans="1:17" ht="11.25">
      <c r="A963" s="349"/>
      <c r="B963" s="256" t="s">
        <v>173</v>
      </c>
      <c r="C963" s="252" t="s">
        <v>171</v>
      </c>
      <c r="D963" s="253">
        <v>6</v>
      </c>
      <c r="E963" s="253">
        <v>1940</v>
      </c>
      <c r="F963" s="254">
        <v>7.518</v>
      </c>
      <c r="G963" s="254">
        <v>0.21472</v>
      </c>
      <c r="H963" s="254">
        <v>0</v>
      </c>
      <c r="I963" s="254">
        <v>7.30328</v>
      </c>
      <c r="J963" s="254">
        <v>250.65</v>
      </c>
      <c r="K963" s="254">
        <v>7.30328</v>
      </c>
      <c r="L963" s="254">
        <v>250.65</v>
      </c>
      <c r="M963" s="255">
        <v>0.02913736285657291</v>
      </c>
      <c r="N963" s="65">
        <v>266.28700000000003</v>
      </c>
      <c r="O963" s="65">
        <v>7.758900942988231</v>
      </c>
      <c r="P963" s="65">
        <v>1748.2417713943746</v>
      </c>
      <c r="Q963" s="64">
        <v>465.5340565792939</v>
      </c>
    </row>
    <row r="964" spans="1:17" ht="11.25">
      <c r="A964" s="349"/>
      <c r="B964" s="251" t="s">
        <v>826</v>
      </c>
      <c r="C964" s="263" t="s">
        <v>825</v>
      </c>
      <c r="D964" s="253">
        <v>7</v>
      </c>
      <c r="E964" s="253">
        <v>1985</v>
      </c>
      <c r="F964" s="254">
        <v>3.18</v>
      </c>
      <c r="G964" s="254">
        <v>0</v>
      </c>
      <c r="H964" s="254">
        <v>0</v>
      </c>
      <c r="I964" s="254">
        <v>3.18</v>
      </c>
      <c r="J964" s="254">
        <v>108.3</v>
      </c>
      <c r="K964" s="254">
        <v>3.18</v>
      </c>
      <c r="L964" s="254">
        <v>108.3</v>
      </c>
      <c r="M964" s="255">
        <v>0.029362880886426596</v>
      </c>
      <c r="N964" s="65">
        <v>299.8</v>
      </c>
      <c r="O964" s="65">
        <v>8.802991689750694</v>
      </c>
      <c r="P964" s="65">
        <v>1761.7728531855957</v>
      </c>
      <c r="Q964" s="64">
        <v>528.1795013850416</v>
      </c>
    </row>
    <row r="965" spans="1:17" ht="11.25">
      <c r="A965" s="349"/>
      <c r="B965" s="256" t="s">
        <v>91</v>
      </c>
      <c r="C965" s="257" t="s">
        <v>615</v>
      </c>
      <c r="D965" s="258">
        <v>4</v>
      </c>
      <c r="E965" s="258"/>
      <c r="F965" s="259">
        <v>4.723</v>
      </c>
      <c r="G965" s="259"/>
      <c r="H965" s="259"/>
      <c r="I965" s="259">
        <v>4.723</v>
      </c>
      <c r="J965" s="259">
        <v>160.13</v>
      </c>
      <c r="K965" s="259">
        <v>4.723</v>
      </c>
      <c r="L965" s="259">
        <v>160.13</v>
      </c>
      <c r="M965" s="260">
        <v>0.02949478548679198</v>
      </c>
      <c r="N965" s="261">
        <v>207.86</v>
      </c>
      <c r="O965" s="261">
        <v>6.130786111284581</v>
      </c>
      <c r="P965" s="261">
        <v>1769.6871292075189</v>
      </c>
      <c r="Q965" s="262">
        <v>367.84716667707494</v>
      </c>
    </row>
    <row r="966" spans="1:17" ht="11.25">
      <c r="A966" s="349"/>
      <c r="B966" s="256" t="s">
        <v>28</v>
      </c>
      <c r="C966" s="252" t="s">
        <v>202</v>
      </c>
      <c r="D966" s="253">
        <v>5</v>
      </c>
      <c r="E966" s="253" t="s">
        <v>27</v>
      </c>
      <c r="F966" s="254">
        <v>5.195</v>
      </c>
      <c r="G966" s="254">
        <v>0</v>
      </c>
      <c r="H966" s="254">
        <v>0</v>
      </c>
      <c r="I966" s="254">
        <v>5.195</v>
      </c>
      <c r="J966" s="254">
        <v>176.04</v>
      </c>
      <c r="K966" s="254">
        <v>5.195</v>
      </c>
      <c r="L966" s="254">
        <v>176.04</v>
      </c>
      <c r="M966" s="255">
        <v>0.029510338559418318</v>
      </c>
      <c r="N966" s="65">
        <v>248.3</v>
      </c>
      <c r="O966" s="65">
        <v>7.327417064303568</v>
      </c>
      <c r="P966" s="65">
        <v>1770.620313565099</v>
      </c>
      <c r="Q966" s="64">
        <v>439.6450238582141</v>
      </c>
    </row>
    <row r="967" spans="1:17" ht="11.25">
      <c r="A967" s="349"/>
      <c r="B967" s="251" t="s">
        <v>761</v>
      </c>
      <c r="C967" s="252" t="s">
        <v>801</v>
      </c>
      <c r="D967" s="253">
        <v>23</v>
      </c>
      <c r="E967" s="253">
        <v>1963</v>
      </c>
      <c r="F967" s="254">
        <v>14.98</v>
      </c>
      <c r="G967" s="254"/>
      <c r="H967" s="254"/>
      <c r="I967" s="254">
        <v>14.98</v>
      </c>
      <c r="J967" s="254">
        <v>502.6</v>
      </c>
      <c r="K967" s="254">
        <v>14.98</v>
      </c>
      <c r="L967" s="254">
        <v>502.6</v>
      </c>
      <c r="M967" s="255">
        <v>0.0298050139275766</v>
      </c>
      <c r="N967" s="65">
        <v>250.92</v>
      </c>
      <c r="O967" s="65">
        <v>7.47867409470752</v>
      </c>
      <c r="P967" s="65">
        <v>1788.3008356545959</v>
      </c>
      <c r="Q967" s="64">
        <v>448.7204456824512</v>
      </c>
    </row>
    <row r="968" spans="1:17" ht="11.25">
      <c r="A968" s="349"/>
      <c r="B968" s="256" t="s">
        <v>91</v>
      </c>
      <c r="C968" s="257" t="s">
        <v>620</v>
      </c>
      <c r="D968" s="258">
        <v>9</v>
      </c>
      <c r="E968" s="258"/>
      <c r="F968" s="259">
        <v>8.506</v>
      </c>
      <c r="G968" s="259">
        <v>0.459</v>
      </c>
      <c r="H968" s="259"/>
      <c r="I968" s="259">
        <v>8.047</v>
      </c>
      <c r="J968" s="259">
        <v>268.74</v>
      </c>
      <c r="K968" s="259">
        <v>8.047</v>
      </c>
      <c r="L968" s="259">
        <v>268.74</v>
      </c>
      <c r="M968" s="260">
        <v>0.029943439755897895</v>
      </c>
      <c r="N968" s="261">
        <v>207.86</v>
      </c>
      <c r="O968" s="261">
        <v>6.224043387660937</v>
      </c>
      <c r="P968" s="261">
        <v>1796.6063853538735</v>
      </c>
      <c r="Q968" s="262">
        <v>373.44260325965615</v>
      </c>
    </row>
    <row r="969" spans="1:17" ht="11.25">
      <c r="A969" s="349"/>
      <c r="B969" s="251" t="s">
        <v>950</v>
      </c>
      <c r="C969" s="252" t="s">
        <v>949</v>
      </c>
      <c r="D969" s="253">
        <v>20</v>
      </c>
      <c r="E969" s="253">
        <v>1955</v>
      </c>
      <c r="F969" s="254">
        <v>9</v>
      </c>
      <c r="G969" s="254">
        <v>0</v>
      </c>
      <c r="H969" s="254">
        <v>0</v>
      </c>
      <c r="I969" s="254">
        <v>9</v>
      </c>
      <c r="J969" s="254">
        <v>299.81</v>
      </c>
      <c r="K969" s="254">
        <v>9</v>
      </c>
      <c r="L969" s="254">
        <v>299.81</v>
      </c>
      <c r="M969" s="255">
        <f>K969/L969</f>
        <v>0.030019012040959275</v>
      </c>
      <c r="N969" s="65">
        <v>308.8</v>
      </c>
      <c r="O969" s="65">
        <f>M969*N969</f>
        <v>9.269870918248225</v>
      </c>
      <c r="P969" s="65">
        <f>M969*60*1000</f>
        <v>1801.1407224575566</v>
      </c>
      <c r="Q969" s="64">
        <f>P969*N969/1000</f>
        <v>556.1922550948935</v>
      </c>
    </row>
    <row r="970" spans="1:17" ht="11.25">
      <c r="A970" s="349"/>
      <c r="B970" s="251" t="s">
        <v>922</v>
      </c>
      <c r="C970" s="252" t="s">
        <v>921</v>
      </c>
      <c r="D970" s="253">
        <v>9</v>
      </c>
      <c r="E970" s="253">
        <v>1956</v>
      </c>
      <c r="F970" s="254">
        <v>15.67</v>
      </c>
      <c r="G970" s="254">
        <v>0.816</v>
      </c>
      <c r="H970" s="254">
        <v>0.09</v>
      </c>
      <c r="I970" s="254">
        <v>14.764</v>
      </c>
      <c r="J970" s="254">
        <v>470.59</v>
      </c>
      <c r="K970" s="254">
        <v>14.764</v>
      </c>
      <c r="L970" s="254">
        <v>470.59</v>
      </c>
      <c r="M970" s="255">
        <f>K970/L970</f>
        <v>0.03137338234981619</v>
      </c>
      <c r="N970" s="65">
        <v>256.368</v>
      </c>
      <c r="O970" s="65">
        <f>M970*N970</f>
        <v>8.043131286257676</v>
      </c>
      <c r="P970" s="65">
        <f>M970*60*1000</f>
        <v>1882.4029409889713</v>
      </c>
      <c r="Q970" s="64">
        <f>P970*N970/1000</f>
        <v>482.58787717546056</v>
      </c>
    </row>
    <row r="971" spans="1:17" ht="11.25">
      <c r="A971" s="349"/>
      <c r="B971" s="256" t="s">
        <v>71</v>
      </c>
      <c r="C971" s="252" t="s">
        <v>68</v>
      </c>
      <c r="D971" s="253">
        <v>63</v>
      </c>
      <c r="E971" s="253">
        <v>1960</v>
      </c>
      <c r="F971" s="254">
        <v>33.65</v>
      </c>
      <c r="G971" s="254">
        <v>4.19169</v>
      </c>
      <c r="H971" s="254">
        <v>0</v>
      </c>
      <c r="I971" s="254">
        <v>29.458309999999997</v>
      </c>
      <c r="J971" s="254">
        <v>923.99</v>
      </c>
      <c r="K971" s="254">
        <v>29.458309999999994</v>
      </c>
      <c r="L971" s="254">
        <v>923.99</v>
      </c>
      <c r="M971" s="255">
        <v>0.03188163291810517</v>
      </c>
      <c r="N971" s="65">
        <v>281.329</v>
      </c>
      <c r="O971" s="65">
        <v>8.96922790721761</v>
      </c>
      <c r="P971" s="65">
        <v>1912.89797508631</v>
      </c>
      <c r="Q971" s="64">
        <v>538.1536744330565</v>
      </c>
    </row>
    <row r="972" spans="1:17" ht="11.25">
      <c r="A972" s="349"/>
      <c r="B972" s="256" t="s">
        <v>91</v>
      </c>
      <c r="C972" s="257" t="s">
        <v>616</v>
      </c>
      <c r="D972" s="258">
        <v>3</v>
      </c>
      <c r="E972" s="258"/>
      <c r="F972" s="259">
        <v>3.754</v>
      </c>
      <c r="G972" s="259"/>
      <c r="H972" s="259"/>
      <c r="I972" s="259">
        <v>3.754</v>
      </c>
      <c r="J972" s="259">
        <v>112.26</v>
      </c>
      <c r="K972" s="259">
        <v>3.754</v>
      </c>
      <c r="L972" s="259">
        <v>112.26</v>
      </c>
      <c r="M972" s="260">
        <v>0.03344022804204525</v>
      </c>
      <c r="N972" s="261">
        <v>207.86</v>
      </c>
      <c r="O972" s="261">
        <v>6.950885800819527</v>
      </c>
      <c r="P972" s="261">
        <v>2006.413682522715</v>
      </c>
      <c r="Q972" s="262">
        <v>417.05314804917157</v>
      </c>
    </row>
    <row r="973" spans="1:17" ht="12" thickBot="1">
      <c r="A973" s="350"/>
      <c r="B973" s="295" t="s">
        <v>950</v>
      </c>
      <c r="C973" s="296" t="s">
        <v>947</v>
      </c>
      <c r="D973" s="297">
        <v>9</v>
      </c>
      <c r="E973" s="297">
        <v>1958</v>
      </c>
      <c r="F973" s="298">
        <v>7.3</v>
      </c>
      <c r="G973" s="298">
        <v>0</v>
      </c>
      <c r="H973" s="298">
        <v>0</v>
      </c>
      <c r="I973" s="298">
        <v>7.3</v>
      </c>
      <c r="J973" s="298">
        <v>206.92</v>
      </c>
      <c r="K973" s="298">
        <v>7.3</v>
      </c>
      <c r="L973" s="298">
        <v>206.92</v>
      </c>
      <c r="M973" s="299">
        <f>K973/L973</f>
        <v>0.035279335008699016</v>
      </c>
      <c r="N973" s="300">
        <v>308.8</v>
      </c>
      <c r="O973" s="300">
        <f>M973*N973</f>
        <v>10.894258650686256</v>
      </c>
      <c r="P973" s="300">
        <f>M973*60*1000</f>
        <v>2116.760100521941</v>
      </c>
      <c r="Q973" s="301">
        <f>P973*N973/1000</f>
        <v>653.6555190411754</v>
      </c>
    </row>
    <row r="975" spans="3:14" ht="11.25">
      <c r="C975" s="15"/>
      <c r="E975" s="17"/>
      <c r="J975" s="33"/>
      <c r="K975" s="17"/>
      <c r="N975" s="15"/>
    </row>
  </sheetData>
  <sheetProtection/>
  <mergeCells count="19">
    <mergeCell ref="D2:D3"/>
    <mergeCell ref="J2:J3"/>
    <mergeCell ref="K2:K3"/>
    <mergeCell ref="A6:A245"/>
    <mergeCell ref="A246:A491"/>
    <mergeCell ref="A492:A808"/>
    <mergeCell ref="A809:A973"/>
    <mergeCell ref="A1:Q1"/>
    <mergeCell ref="Q2:Q3"/>
    <mergeCell ref="P2:P3"/>
    <mergeCell ref="F2:I2"/>
    <mergeCell ref="N2:N3"/>
    <mergeCell ref="L2:L3"/>
    <mergeCell ref="B2:B4"/>
    <mergeCell ref="A2:A4"/>
    <mergeCell ref="E2:E3"/>
    <mergeCell ref="M2:M3"/>
    <mergeCell ref="O2:O3"/>
    <mergeCell ref="C2:C4"/>
  </mergeCells>
  <printOptions/>
  <pageMargins left="0.21" right="0.16" top="0.24" bottom="0.22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LŠTA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Ramunė Kmieliauskaitė</dc:creator>
  <cp:keywords/>
  <dc:description/>
  <cp:lastModifiedBy>User</cp:lastModifiedBy>
  <cp:lastPrinted>2013-11-18T06:30:13Z</cp:lastPrinted>
  <dcterms:created xsi:type="dcterms:W3CDTF">2007-12-03T08:09:16Z</dcterms:created>
  <dcterms:modified xsi:type="dcterms:W3CDTF">2013-12-12T13:10:44Z</dcterms:modified>
  <cp:category/>
  <cp:version/>
  <cp:contentType/>
  <cp:contentStatus/>
</cp:coreProperties>
</file>